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shar14\Perforce\sshar14_sshar14-MOBL_1759\projects\coe\CSME\ArchSpecs\Working\"/>
    </mc:Choice>
  </mc:AlternateContent>
  <xr:revisionPtr revIDLastSave="0" documentId="13_ncr:1_{593A92B0-4A9B-44B5-B92A-B9FCE6961FF7}" xr6:coauthVersionLast="47" xr6:coauthVersionMax="47" xr10:uidLastSave="{00000000-0000-0000-0000-000000000000}"/>
  <bookViews>
    <workbookView xWindow="828" yWindow="-108" windowWidth="22320" windowHeight="13176" tabRatio="861" activeTab="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0" hidden="1">Revision!$A$1:$D$136</definedName>
    <definedName name="_xlnm._FilterDatabase" localSheetId="15"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108" i="31" l="1"/>
  <c r="AC80" i="31"/>
  <c r="AC78" i="31"/>
  <c r="AC77" i="31"/>
  <c r="Y108" i="31" l="1"/>
  <c r="Y80" i="31"/>
  <c r="Y78" i="31"/>
  <c r="Y77" i="31"/>
  <c r="G317" i="39"/>
  <c r="R108" i="31" l="1"/>
  <c r="Q108" i="31"/>
  <c r="P108" i="31"/>
  <c r="O108" i="31"/>
  <c r="N108" i="31"/>
  <c r="M108" i="31"/>
  <c r="L108" i="31"/>
  <c r="K108" i="31"/>
  <c r="J108" i="31"/>
  <c r="I108" i="31"/>
  <c r="H108" i="31"/>
  <c r="G108" i="31"/>
  <c r="F108" i="31"/>
  <c r="E108" i="31"/>
  <c r="V108" i="31"/>
  <c r="U108" i="31"/>
  <c r="T108" i="31"/>
  <c r="S108" i="31"/>
  <c r="S80" i="31"/>
  <c r="R80" i="31"/>
  <c r="Q81" i="31"/>
  <c r="R78" i="31" l="1"/>
  <c r="Q78" i="31"/>
  <c r="P78" i="31"/>
  <c r="O78" i="31"/>
  <c r="N78" i="31"/>
  <c r="M78" i="31"/>
  <c r="L78" i="31"/>
  <c r="K78" i="31"/>
  <c r="J78" i="31"/>
  <c r="I78" i="31"/>
  <c r="H78" i="31"/>
  <c r="G78" i="31"/>
  <c r="F78" i="31"/>
  <c r="E78" i="31"/>
  <c r="R77" i="31"/>
  <c r="Q77" i="31"/>
  <c r="P77" i="31"/>
  <c r="O77" i="31"/>
  <c r="N77" i="31"/>
  <c r="M77" i="31"/>
  <c r="L77" i="31"/>
  <c r="K77" i="31"/>
  <c r="J77" i="31"/>
  <c r="I77" i="31"/>
  <c r="H77" i="31"/>
  <c r="G77" i="31"/>
  <c r="F77" i="31"/>
  <c r="E77" i="31"/>
  <c r="V78" i="31"/>
  <c r="U78" i="31"/>
  <c r="T78" i="31"/>
  <c r="V77" i="31"/>
  <c r="U77" i="31"/>
  <c r="T77" i="31"/>
  <c r="S77" i="31"/>
  <c r="S78"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18" i="39"/>
  <c r="G314" i="39"/>
  <c r="G313" i="39"/>
  <c r="G312" i="39"/>
  <c r="G311" i="39"/>
  <c r="G310" i="39"/>
  <c r="T116" i="31"/>
  <c r="H116" i="31"/>
  <c r="I116" i="31"/>
  <c r="M116" i="31"/>
  <c r="P116" i="31"/>
  <c r="R116" i="31"/>
  <c r="E116"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6" i="31" l="1"/>
  <c r="Q116" i="31"/>
  <c r="F116" i="31"/>
  <c r="N116" i="31"/>
  <c r="J116" i="31"/>
  <c r="G116" i="31"/>
  <c r="L116" i="31"/>
  <c r="V116" i="31"/>
  <c r="I15" i="28"/>
  <c r="I16" i="28" s="1"/>
  <c r="O116" i="31"/>
  <c r="K116" i="31"/>
  <c r="I16" i="29"/>
  <c r="H15" i="29"/>
  <c r="H16" i="29" s="1"/>
  <c r="H17" i="29" s="1"/>
  <c r="I16" i="27"/>
  <c r="H15" i="24"/>
  <c r="H16" i="24" s="1"/>
  <c r="H17" i="24" s="1"/>
  <c r="I16" i="24"/>
  <c r="H16" i="28"/>
  <c r="H17" i="28" s="1"/>
  <c r="H15" i="27"/>
  <c r="H16" i="27" s="1"/>
  <c r="H17" i="27" s="1"/>
  <c r="P74" i="30" l="1"/>
  <c r="L19" i="8"/>
  <c r="G38" i="29"/>
  <c r="G3" i="15"/>
  <c r="L42" i="27"/>
  <c r="G19" i="27"/>
  <c r="R53" i="30"/>
  <c r="M37" i="8"/>
  <c r="Q96" i="30"/>
  <c r="O40" i="7"/>
  <c r="Q7" i="30"/>
  <c r="O46" i="7"/>
  <c r="G41" i="27"/>
  <c r="Q52" i="30"/>
  <c r="G23" i="29"/>
  <c r="R41" i="30"/>
  <c r="L22" i="27"/>
  <c r="G23" i="28"/>
  <c r="L42" i="24"/>
  <c r="O98" i="7"/>
  <c r="M11" i="8"/>
  <c r="O94" i="7"/>
  <c r="P110" i="7"/>
  <c r="L7" i="8"/>
  <c r="P48" i="30"/>
  <c r="O47" i="7"/>
  <c r="L6" i="24"/>
  <c r="O26" i="7"/>
  <c r="P24" i="7"/>
  <c r="R115" i="30"/>
  <c r="G38" i="28"/>
  <c r="Q95" i="7"/>
  <c r="Q49" i="30"/>
  <c r="R110" i="30"/>
  <c r="O121" i="7"/>
  <c r="Q77" i="30"/>
  <c r="P114" i="7"/>
  <c r="O120" i="7"/>
  <c r="M58" i="8"/>
  <c r="P98" i="30"/>
  <c r="Q115" i="7"/>
  <c r="N59" i="8"/>
  <c r="L40" i="28"/>
  <c r="G10" i="29"/>
  <c r="Q4" i="7"/>
  <c r="Q112" i="30"/>
  <c r="G26" i="27"/>
  <c r="N37" i="8"/>
  <c r="O60" i="7"/>
  <c r="G29" i="27"/>
  <c r="G34" i="27"/>
  <c r="G13" i="27"/>
  <c r="R21" i="30"/>
  <c r="G7" i="24"/>
  <c r="P11" i="7"/>
  <c r="F4" i="21"/>
  <c r="R56" i="30"/>
  <c r="L14" i="24"/>
  <c r="O30" i="7"/>
  <c r="P54" i="30"/>
  <c r="G32" i="29"/>
  <c r="R81" i="30"/>
  <c r="Q95" i="30"/>
  <c r="R54" i="30"/>
  <c r="L16" i="28"/>
  <c r="Q77" i="7"/>
  <c r="Q93" i="30"/>
  <c r="Q99" i="7"/>
  <c r="N11" i="8"/>
  <c r="K4" i="21"/>
  <c r="G34" i="28"/>
  <c r="L17" i="29"/>
  <c r="R80" i="30"/>
  <c r="L19" i="24"/>
  <c r="Q17" i="7"/>
  <c r="Q117" i="7"/>
  <c r="M63" i="8"/>
  <c r="N8" i="8"/>
  <c r="P52" i="7"/>
  <c r="Q15" i="7"/>
  <c r="N62" i="8"/>
  <c r="G28" i="28"/>
  <c r="P80" i="30"/>
  <c r="P75" i="7"/>
  <c r="N2" i="8"/>
  <c r="G13" i="28"/>
  <c r="R46" i="30"/>
  <c r="N33" i="8"/>
  <c r="L2" i="8"/>
  <c r="F11" i="21"/>
  <c r="L9" i="28"/>
  <c r="Q40" i="7"/>
  <c r="P99" i="30"/>
  <c r="Q33" i="7"/>
  <c r="L36" i="28"/>
  <c r="R25" i="30"/>
  <c r="O14" i="7"/>
  <c r="R113" i="30"/>
  <c r="P33" i="7"/>
  <c r="P53" i="30"/>
  <c r="G36" i="27"/>
  <c r="L24" i="28"/>
  <c r="Q46" i="7"/>
  <c r="P96" i="30"/>
  <c r="L12" i="27"/>
  <c r="G22" i="28"/>
  <c r="N9" i="8"/>
  <c r="N63" i="8"/>
  <c r="P98" i="7"/>
  <c r="Q12" i="7"/>
  <c r="P103" i="30"/>
  <c r="R59" i="30"/>
  <c r="L4" i="27"/>
  <c r="Q11" i="7"/>
  <c r="L30" i="28"/>
  <c r="L7" i="28"/>
  <c r="P46" i="30"/>
  <c r="R4" i="30"/>
  <c r="P43" i="30"/>
  <c r="G9" i="28"/>
  <c r="P120" i="30"/>
  <c r="P53" i="7"/>
  <c r="G37" i="24"/>
  <c r="L50" i="8"/>
  <c r="G36" i="29"/>
  <c r="L63" i="8"/>
  <c r="Q114" i="30"/>
  <c r="M7" i="8"/>
  <c r="P80" i="7"/>
  <c r="N32" i="8"/>
  <c r="Q51" i="30"/>
  <c r="L23" i="8"/>
  <c r="R95" i="30"/>
  <c r="M31" i="8"/>
  <c r="R114" i="30"/>
  <c r="P27" i="7"/>
  <c r="R123" i="30"/>
  <c r="F6" i="21"/>
  <c r="Q28" i="7"/>
  <c r="P51" i="7"/>
  <c r="P17" i="30"/>
  <c r="Q43" i="7"/>
  <c r="P108" i="30"/>
  <c r="L24" i="29"/>
  <c r="Q111" i="7"/>
  <c r="P51" i="30"/>
  <c r="M4" i="8"/>
  <c r="L41" i="8"/>
  <c r="G19" i="29"/>
  <c r="L14" i="28"/>
  <c r="L61" i="8"/>
  <c r="G8" i="24"/>
  <c r="Q61" i="7"/>
  <c r="Q34" i="7"/>
  <c r="F15" i="21"/>
  <c r="N65" i="8"/>
  <c r="P15" i="7"/>
  <c r="N40" i="8"/>
  <c r="Q54" i="7"/>
  <c r="P41" i="7"/>
  <c r="Q38" i="7"/>
  <c r="R122" i="30"/>
  <c r="R38" i="30"/>
  <c r="Q15" i="30"/>
  <c r="O33" i="7"/>
  <c r="R125" i="30"/>
  <c r="P26" i="7"/>
  <c r="G7" i="15"/>
  <c r="O99" i="7"/>
  <c r="L36" i="24"/>
  <c r="P82" i="7"/>
  <c r="O24" i="7"/>
  <c r="L35" i="28"/>
  <c r="R82" i="30"/>
  <c r="O7" i="7"/>
  <c r="G42" i="24"/>
  <c r="M50" i="8"/>
  <c r="O44" i="7"/>
  <c r="L10" i="29"/>
  <c r="L4" i="24"/>
  <c r="Q22" i="30"/>
  <c r="G33" i="29"/>
  <c r="P115" i="7"/>
  <c r="R6" i="30"/>
  <c r="Q94" i="7"/>
  <c r="L34" i="28"/>
  <c r="L42" i="8"/>
  <c r="P93" i="7"/>
  <c r="P26" i="30"/>
  <c r="P48" i="7"/>
  <c r="G20" i="27"/>
  <c r="R12" i="30"/>
  <c r="F16" i="21"/>
  <c r="R77" i="30"/>
  <c r="Q108" i="30"/>
  <c r="R49" i="30"/>
  <c r="Q43" i="30"/>
  <c r="O100" i="7"/>
  <c r="L12" i="28"/>
  <c r="Q26" i="30"/>
  <c r="R7" i="30"/>
  <c r="Q91" i="7"/>
  <c r="Q56" i="30"/>
  <c r="L39" i="27"/>
  <c r="Q102" i="7"/>
  <c r="L21" i="24"/>
  <c r="Q121" i="7"/>
  <c r="G13" i="24"/>
  <c r="P100" i="7"/>
  <c r="O61" i="7"/>
  <c r="G26" i="29"/>
  <c r="P12" i="7"/>
  <c r="G39" i="28"/>
  <c r="P30" i="30"/>
  <c r="O6" i="7"/>
  <c r="O119" i="7"/>
  <c r="G33" i="27"/>
  <c r="P117" i="7"/>
  <c r="R118" i="30"/>
  <c r="K10" i="21"/>
  <c r="Q58" i="30"/>
  <c r="P49" i="7"/>
  <c r="G18" i="28"/>
  <c r="P78" i="30"/>
  <c r="L24" i="27"/>
  <c r="L18" i="24"/>
  <c r="N4" i="8"/>
  <c r="M12" i="8"/>
  <c r="P44" i="30"/>
  <c r="Q14" i="30"/>
  <c r="Q37" i="7"/>
  <c r="Q53" i="30"/>
  <c r="P38" i="7"/>
  <c r="M61" i="8"/>
  <c r="Q90" i="7"/>
  <c r="L32" i="27"/>
  <c r="G23" i="24"/>
  <c r="M36" i="8"/>
  <c r="G4" i="27"/>
  <c r="O51" i="7"/>
  <c r="Q59" i="30"/>
  <c r="P36" i="30"/>
  <c r="O41" i="7"/>
  <c r="P124" i="30"/>
  <c r="L34" i="8"/>
  <c r="L23" i="28"/>
  <c r="G36" i="28"/>
  <c r="G9" i="15"/>
  <c r="Q94" i="30"/>
  <c r="G5" i="24"/>
  <c r="L21" i="27"/>
  <c r="P92" i="30"/>
  <c r="L23" i="24"/>
  <c r="P32" i="30"/>
  <c r="R24" i="30"/>
  <c r="Q82" i="30"/>
  <c r="Q88" i="7"/>
  <c r="M13" i="8"/>
  <c r="G6" i="15"/>
  <c r="P44" i="7"/>
  <c r="M3" i="8"/>
  <c r="Q99" i="30"/>
  <c r="Q81" i="7"/>
  <c r="Q125" i="30"/>
  <c r="P93" i="30"/>
  <c r="Q50" i="30"/>
  <c r="R103" i="30"/>
  <c r="Q98" i="30"/>
  <c r="L4" i="28"/>
  <c r="L4" i="8"/>
  <c r="Q24" i="30"/>
  <c r="L32" i="24"/>
  <c r="L8" i="24"/>
  <c r="O29" i="7"/>
  <c r="N3" i="8"/>
  <c r="R121" i="30"/>
  <c r="P56" i="7"/>
  <c r="G22" i="27"/>
  <c r="Q61" i="30"/>
  <c r="Q97" i="30"/>
  <c r="Q101" i="30"/>
  <c r="L32" i="8"/>
  <c r="P15" i="30"/>
  <c r="Q59" i="7"/>
  <c r="P13" i="30"/>
  <c r="O38" i="7"/>
  <c r="R116" i="30"/>
  <c r="L5" i="28"/>
  <c r="Q110" i="7"/>
  <c r="N61" i="8"/>
  <c r="L37" i="8"/>
  <c r="G11" i="24"/>
  <c r="Q74" i="7"/>
  <c r="P120" i="7"/>
  <c r="P88" i="7"/>
  <c r="Q52" i="7"/>
  <c r="F9" i="21"/>
  <c r="P115" i="30"/>
  <c r="G3" i="27"/>
  <c r="P7" i="30"/>
  <c r="Q50" i="7"/>
  <c r="G38" i="24"/>
  <c r="Q23" i="30"/>
  <c r="O12" i="7"/>
  <c r="P59" i="30"/>
  <c r="P113" i="30"/>
  <c r="L39" i="8"/>
  <c r="P121" i="30"/>
  <c r="M6" i="8"/>
  <c r="G28" i="27"/>
  <c r="O101" i="7"/>
  <c r="R26" i="30"/>
  <c r="Q97" i="7"/>
  <c r="O32" i="7"/>
  <c r="L43" i="8"/>
  <c r="P40" i="30"/>
  <c r="G41" i="29"/>
  <c r="O75" i="7"/>
  <c r="G8" i="29"/>
  <c r="Q80" i="30"/>
  <c r="L59" i="8"/>
  <c r="P109" i="7"/>
  <c r="G12" i="15"/>
  <c r="M41" i="8"/>
  <c r="R22" i="30"/>
  <c r="P88" i="30"/>
  <c r="L7" i="24"/>
  <c r="L37" i="27"/>
  <c r="Q96" i="7"/>
  <c r="P23" i="30"/>
  <c r="O115" i="7"/>
  <c r="P94" i="7"/>
  <c r="P90" i="30"/>
  <c r="G41" i="24"/>
  <c r="Q38" i="30"/>
  <c r="M53" i="8"/>
  <c r="Q54" i="30"/>
  <c r="R120" i="30"/>
  <c r="Q27" i="7"/>
  <c r="L40" i="24"/>
  <c r="G7" i="28"/>
  <c r="P117" i="30"/>
  <c r="L22" i="24"/>
  <c r="L20" i="24"/>
  <c r="L15" i="28"/>
  <c r="P13" i="7"/>
  <c r="Q24" i="7"/>
  <c r="Q13" i="7"/>
  <c r="N6" i="8"/>
  <c r="L38" i="8"/>
  <c r="G40" i="27"/>
  <c r="O4" i="7"/>
  <c r="K15" i="21"/>
  <c r="N36" i="8"/>
  <c r="P21" i="30"/>
  <c r="F17" i="21"/>
  <c r="Q60" i="7"/>
  <c r="O96" i="7"/>
  <c r="K5" i="21"/>
  <c r="Q119" i="30"/>
  <c r="G30" i="28"/>
  <c r="L13" i="8"/>
  <c r="G34" i="24"/>
  <c r="Q91" i="30"/>
  <c r="G37" i="29"/>
  <c r="L37" i="29" s="1"/>
  <c r="N12" i="8"/>
  <c r="L16" i="27"/>
  <c r="R32" i="30"/>
  <c r="Q75" i="7"/>
  <c r="M35" i="8"/>
  <c r="G40" i="24"/>
  <c r="F8" i="21"/>
  <c r="P20" i="7"/>
  <c r="L14" i="27"/>
  <c r="G33" i="24"/>
  <c r="L18" i="27"/>
  <c r="G6" i="29"/>
  <c r="K12" i="21"/>
  <c r="G30" i="24"/>
  <c r="P109" i="30"/>
  <c r="L10" i="28"/>
  <c r="G35" i="28"/>
  <c r="P110" i="30"/>
  <c r="G31" i="28"/>
  <c r="N41" i="8"/>
  <c r="P78" i="7"/>
  <c r="G7" i="29"/>
  <c r="F12" i="21"/>
  <c r="G29" i="29"/>
  <c r="G26" i="24"/>
  <c r="Q21" i="30"/>
  <c r="O56" i="7"/>
  <c r="K11" i="21"/>
  <c r="R58" i="30"/>
  <c r="O108" i="7"/>
  <c r="Q123" i="7"/>
  <c r="L22" i="28"/>
  <c r="G40" i="29"/>
  <c r="G12" i="27"/>
  <c r="G33" i="28"/>
  <c r="Q114" i="7"/>
  <c r="L8" i="28"/>
  <c r="Q36" i="7"/>
  <c r="L11" i="28"/>
  <c r="L18" i="28"/>
  <c r="P14" i="7"/>
  <c r="R40" i="30"/>
  <c r="L42" i="28"/>
  <c r="G5" i="27"/>
  <c r="L19" i="27"/>
  <c r="N35" i="8"/>
  <c r="P60" i="30"/>
  <c r="Q81" i="30"/>
  <c r="N13" i="8"/>
  <c r="G37" i="27"/>
  <c r="G12" i="29"/>
  <c r="G10" i="27"/>
  <c r="P17" i="7"/>
  <c r="O112" i="7"/>
  <c r="R124" i="30"/>
  <c r="O54" i="7"/>
  <c r="R23" i="30"/>
  <c r="M2" i="8"/>
  <c r="Q6" i="7"/>
  <c r="G5" i="15"/>
  <c r="O95" i="7"/>
  <c r="L24" i="24"/>
  <c r="R34" i="30"/>
  <c r="Q17" i="30"/>
  <c r="L6" i="27"/>
  <c r="P118" i="30"/>
  <c r="P101" i="7"/>
  <c r="L29" i="24"/>
  <c r="M60" i="8"/>
  <c r="O109" i="7"/>
  <c r="G29" i="24"/>
  <c r="O77" i="7"/>
  <c r="Q7" i="7"/>
  <c r="L18" i="8"/>
  <c r="L41" i="27"/>
  <c r="P49" i="30"/>
  <c r="Q90" i="30"/>
  <c r="Q119" i="7"/>
  <c r="P112" i="30"/>
  <c r="G35" i="29"/>
  <c r="L35" i="29" s="1"/>
  <c r="Q20" i="30"/>
  <c r="L36" i="8"/>
  <c r="G42" i="29"/>
  <c r="L42" i="29" s="1"/>
  <c r="M32" i="8"/>
  <c r="Q33" i="30"/>
  <c r="Q37" i="30"/>
  <c r="O97" i="7"/>
  <c r="Q116" i="7"/>
  <c r="L58" i="8"/>
  <c r="R52" i="30"/>
  <c r="R47" i="30"/>
  <c r="P43" i="7"/>
  <c r="G31" i="29"/>
  <c r="L31" i="29" s="1"/>
  <c r="P114" i="30"/>
  <c r="Q34" i="30"/>
  <c r="Q122" i="30"/>
  <c r="G11" i="15"/>
  <c r="P22" i="30"/>
  <c r="Q25" i="30"/>
  <c r="G4" i="15"/>
  <c r="O78" i="7"/>
  <c r="P50" i="30"/>
  <c r="F5" i="21"/>
  <c r="G31" i="24"/>
  <c r="L34" i="24"/>
  <c r="P30" i="7"/>
  <c r="L53" i="8"/>
  <c r="G20" i="29"/>
  <c r="L35" i="8"/>
  <c r="L36" i="27"/>
  <c r="P92" i="7"/>
  <c r="G23" i="27"/>
  <c r="Q29" i="30"/>
  <c r="Q55" i="7"/>
  <c r="R102" i="30"/>
  <c r="P112" i="7"/>
  <c r="M18" i="8"/>
  <c r="G9" i="24"/>
  <c r="O25" i="7"/>
  <c r="G20" i="24"/>
  <c r="L16" i="29"/>
  <c r="G35" i="24"/>
  <c r="G8" i="15"/>
  <c r="R20" i="30"/>
  <c r="G21" i="24"/>
  <c r="M64" i="8"/>
  <c r="L15" i="27"/>
  <c r="Q93" i="7"/>
  <c r="P25" i="30"/>
  <c r="G25" i="27"/>
  <c r="Q82" i="7"/>
  <c r="N58" i="8"/>
  <c r="R15" i="30"/>
  <c r="Q44" i="7"/>
  <c r="R33" i="30"/>
  <c r="L20" i="28"/>
  <c r="N53" i="8"/>
  <c r="P75" i="30"/>
  <c r="Q58" i="7"/>
  <c r="Q78" i="7"/>
  <c r="L3" i="28"/>
  <c r="R96" i="30"/>
  <c r="P77" i="7"/>
  <c r="P60" i="7"/>
  <c r="L41" i="24"/>
  <c r="O81" i="7"/>
  <c r="N7" i="8"/>
  <c r="K17" i="21"/>
  <c r="Q14" i="7"/>
  <c r="P58" i="30"/>
  <c r="Q92" i="7"/>
  <c r="L37" i="24"/>
  <c r="G22" i="29"/>
  <c r="L40" i="27"/>
  <c r="O93" i="7"/>
  <c r="N50" i="8"/>
  <c r="G4" i="29"/>
  <c r="L40" i="29"/>
  <c r="L10" i="24"/>
  <c r="Q121" i="30"/>
  <c r="G42" i="27"/>
  <c r="G9" i="27"/>
  <c r="P50" i="7"/>
  <c r="Q55" i="30"/>
  <c r="G11" i="28"/>
  <c r="L60" i="8"/>
  <c r="P47" i="7"/>
  <c r="Q110" i="30"/>
  <c r="L32" i="29"/>
  <c r="L9" i="24"/>
  <c r="P7" i="7"/>
  <c r="G40" i="28"/>
  <c r="R117" i="30"/>
  <c r="P90" i="7"/>
  <c r="P97" i="30"/>
  <c r="Q103" i="30"/>
  <c r="O125" i="7"/>
  <c r="Q60" i="30"/>
  <c r="L22" i="8"/>
  <c r="M8" i="8"/>
  <c r="Q53" i="7"/>
  <c r="R91" i="30"/>
  <c r="G32" i="28"/>
  <c r="L14" i="29"/>
  <c r="P11" i="30"/>
  <c r="L37" i="28"/>
  <c r="M19" i="8"/>
  <c r="P94" i="30"/>
  <c r="Q100" i="7"/>
  <c r="R44" i="30"/>
  <c r="R55" i="30"/>
  <c r="R112" i="30"/>
  <c r="P77" i="30"/>
  <c r="G8" i="27"/>
  <c r="L23" i="29"/>
  <c r="P100" i="30"/>
  <c r="P74" i="7"/>
  <c r="G30" i="29"/>
  <c r="L30" i="29" s="1"/>
  <c r="Q4" i="30"/>
  <c r="O124" i="7"/>
  <c r="G20" i="28"/>
  <c r="P121" i="7"/>
  <c r="P81" i="7"/>
  <c r="G21" i="27"/>
  <c r="K9" i="21"/>
  <c r="G6" i="27"/>
  <c r="G4" i="28"/>
  <c r="L34" i="27"/>
  <c r="R17" i="30"/>
  <c r="G32" i="24"/>
  <c r="R97" i="30"/>
  <c r="Q49" i="7"/>
  <c r="L30" i="27"/>
  <c r="Q48" i="7"/>
  <c r="O28" i="7"/>
  <c r="P52" i="30"/>
  <c r="L13" i="27"/>
  <c r="M23" i="8"/>
  <c r="L6" i="28"/>
  <c r="L20" i="27"/>
  <c r="Q30" i="7"/>
  <c r="L17" i="24"/>
  <c r="L7" i="27"/>
  <c r="G5" i="29"/>
  <c r="Q113" i="7"/>
  <c r="Q98" i="7"/>
  <c r="G35" i="27"/>
  <c r="G18" i="27"/>
  <c r="R75" i="30"/>
  <c r="G11" i="27"/>
  <c r="L30" i="24"/>
  <c r="R43" i="30"/>
  <c r="Q100" i="30"/>
  <c r="R108" i="30"/>
  <c r="M42" i="8"/>
  <c r="P97" i="7"/>
  <c r="O114" i="7"/>
  <c r="L15" i="29"/>
  <c r="G5" i="28"/>
  <c r="O36" i="7"/>
  <c r="L19" i="29"/>
  <c r="O15" i="7"/>
  <c r="R98" i="30"/>
  <c r="G19" i="24"/>
  <c r="Q112" i="7"/>
  <c r="L12" i="24"/>
  <c r="Q32" i="7"/>
  <c r="Q78" i="30"/>
  <c r="P6" i="30"/>
  <c r="N31" i="8"/>
  <c r="M34" i="8"/>
  <c r="N19" i="8"/>
  <c r="Q27" i="30"/>
  <c r="P33" i="30"/>
  <c r="L13" i="28"/>
  <c r="P28" i="30"/>
  <c r="G19" i="28"/>
  <c r="Q108" i="7"/>
  <c r="O22" i="7"/>
  <c r="P37" i="7"/>
  <c r="O27" i="7"/>
  <c r="Q12" i="30"/>
  <c r="O83" i="7"/>
  <c r="M38" i="8"/>
  <c r="L5" i="29"/>
  <c r="K16" i="21"/>
  <c r="G6" i="24"/>
  <c r="P29" i="30"/>
  <c r="P55" i="7"/>
  <c r="P56" i="30"/>
  <c r="G32" i="27"/>
  <c r="L3" i="8"/>
  <c r="P123" i="30"/>
  <c r="L32" i="28"/>
  <c r="P23" i="7"/>
  <c r="Q124" i="30"/>
  <c r="L11" i="8"/>
  <c r="P91" i="30"/>
  <c r="P47" i="30"/>
  <c r="O50" i="7"/>
  <c r="L4" i="29"/>
  <c r="P116" i="7"/>
  <c r="N18" i="8"/>
  <c r="G18" i="29"/>
  <c r="R93" i="30"/>
  <c r="G41" i="28"/>
  <c r="R111" i="30"/>
  <c r="Q11" i="30"/>
  <c r="O49" i="7"/>
  <c r="Q22" i="7"/>
  <c r="Q36" i="30"/>
  <c r="Q102" i="30"/>
  <c r="L11" i="24"/>
  <c r="F10" i="21"/>
  <c r="G8" i="28"/>
  <c r="Q29" i="7"/>
  <c r="P22" i="7"/>
  <c r="L17" i="27"/>
  <c r="M22" i="8"/>
  <c r="G39" i="24"/>
  <c r="P12" i="30"/>
  <c r="N34" i="8"/>
  <c r="K6" i="21"/>
  <c r="G12" i="28"/>
  <c r="O11" i="7"/>
  <c r="O23" i="7"/>
  <c r="L33" i="8"/>
  <c r="R92" i="30"/>
  <c r="M59" i="8"/>
  <c r="G21" i="29"/>
  <c r="L31" i="27"/>
  <c r="Q30" i="30"/>
  <c r="P27" i="30"/>
  <c r="O123" i="7"/>
  <c r="P28" i="7"/>
  <c r="Q120" i="30"/>
  <c r="L39" i="24"/>
  <c r="M9" i="8"/>
  <c r="G10" i="24"/>
  <c r="Q113" i="30"/>
  <c r="R88" i="30"/>
  <c r="O20" i="7"/>
  <c r="R78" i="30"/>
  <c r="R100" i="30"/>
  <c r="N42" i="8"/>
  <c r="P101" i="30"/>
  <c r="M65" i="8"/>
  <c r="K7" i="21"/>
  <c r="N43" i="8"/>
  <c r="Q118" i="7"/>
  <c r="R83" i="30"/>
  <c r="L13" i="24"/>
  <c r="P4" i="30"/>
  <c r="G34" i="29"/>
  <c r="P122" i="7"/>
  <c r="Q46" i="30"/>
  <c r="P119" i="7"/>
  <c r="F14" i="21"/>
  <c r="Q101" i="7"/>
  <c r="G10" i="28"/>
  <c r="O52" i="7"/>
  <c r="L16" i="24"/>
  <c r="Q13" i="30"/>
  <c r="Q47" i="30"/>
  <c r="L3" i="24"/>
  <c r="Q75" i="30"/>
  <c r="M62" i="8"/>
  <c r="P123" i="7"/>
  <c r="L19" i="28"/>
  <c r="O92" i="7"/>
  <c r="L29" i="27"/>
  <c r="L41" i="29"/>
  <c r="M43" i="8"/>
  <c r="P95" i="7"/>
  <c r="R90" i="30"/>
  <c r="M40" i="8"/>
  <c r="G11" i="29"/>
  <c r="L36" i="29"/>
  <c r="P99" i="7"/>
  <c r="P102" i="30"/>
  <c r="Q124" i="7"/>
  <c r="P61" i="30"/>
  <c r="R61" i="30"/>
  <c r="Q41" i="7"/>
  <c r="R30" i="30"/>
  <c r="L11" i="29"/>
  <c r="P111" i="7"/>
  <c r="Q120" i="7"/>
  <c r="L35" i="24"/>
  <c r="P29" i="7"/>
  <c r="O43" i="7"/>
  <c r="R27" i="30"/>
  <c r="Q80" i="7"/>
  <c r="P81" i="30"/>
  <c r="L15" i="24"/>
  <c r="L39" i="28"/>
  <c r="Q51" i="7"/>
  <c r="P32" i="7"/>
  <c r="O113" i="7"/>
  <c r="P21" i="7"/>
  <c r="O55" i="7"/>
  <c r="R48" i="30"/>
  <c r="L11" i="27"/>
  <c r="L65" i="8"/>
  <c r="P54" i="7"/>
  <c r="P122" i="30"/>
  <c r="P58" i="7"/>
  <c r="L7" i="29"/>
  <c r="R14" i="30"/>
  <c r="Q40" i="30"/>
  <c r="L9" i="27"/>
  <c r="G28" i="24"/>
  <c r="L9" i="8"/>
  <c r="L62" i="8"/>
  <c r="P24" i="30"/>
  <c r="G25" i="28"/>
  <c r="F7" i="21"/>
  <c r="Q32" i="30"/>
  <c r="L5" i="27"/>
  <c r="G3" i="28"/>
  <c r="F3" i="21"/>
  <c r="O90" i="7"/>
  <c r="Q56" i="7"/>
  <c r="O80" i="7"/>
  <c r="G38" i="27"/>
  <c r="P108" i="7"/>
  <c r="Q25" i="7"/>
  <c r="Q74" i="30"/>
  <c r="R28" i="30"/>
  <c r="P25" i="7"/>
  <c r="L31" i="24"/>
  <c r="G25" i="29"/>
  <c r="Q41" i="30"/>
  <c r="L10" i="27"/>
  <c r="N64" i="8"/>
  <c r="Q109" i="30"/>
  <c r="N22" i="8"/>
  <c r="M57" i="8"/>
  <c r="Q23" i="7"/>
  <c r="G39" i="29"/>
  <c r="L39" i="29" s="1"/>
  <c r="Q83" i="7"/>
  <c r="G12" i="24"/>
  <c r="R51" i="30"/>
  <c r="R74" i="30"/>
  <c r="R99" i="30"/>
  <c r="L5" i="24"/>
  <c r="R13" i="30"/>
  <c r="L29" i="29"/>
  <c r="L31" i="8"/>
  <c r="O21" i="7"/>
  <c r="L12" i="8"/>
  <c r="L31" i="28"/>
  <c r="K14" i="21"/>
  <c r="Q47" i="7"/>
  <c r="R50" i="30"/>
  <c r="G18" i="24"/>
  <c r="R11" i="30"/>
  <c r="G42" i="28"/>
  <c r="F13" i="21"/>
  <c r="Q118" i="30"/>
  <c r="N57" i="8"/>
  <c r="O13" i="7"/>
  <c r="O122" i="7"/>
  <c r="R36" i="30"/>
  <c r="O74" i="7"/>
  <c r="P118" i="7"/>
  <c r="P4" i="7"/>
  <c r="O82" i="7"/>
  <c r="G25" i="24"/>
  <c r="P41" i="30"/>
  <c r="R60" i="30"/>
  <c r="P95" i="30"/>
  <c r="G10" i="15"/>
  <c r="P102" i="7"/>
  <c r="L8" i="8"/>
  <c r="R94" i="30"/>
  <c r="N60" i="8"/>
  <c r="N39" i="8"/>
  <c r="G21" i="28"/>
  <c r="L17" i="28"/>
  <c r="G22" i="24"/>
  <c r="O116" i="7"/>
  <c r="R37" i="30"/>
  <c r="P34" i="7"/>
  <c r="Q88" i="30"/>
  <c r="O48" i="7"/>
  <c r="P55" i="30"/>
  <c r="P37" i="30"/>
  <c r="L64" i="8"/>
  <c r="P96" i="7"/>
  <c r="G9" i="29"/>
  <c r="P46" i="7"/>
  <c r="N38" i="8"/>
  <c r="Q28" i="30"/>
  <c r="L57" i="8"/>
  <c r="P125" i="7"/>
  <c r="P91" i="7"/>
  <c r="L23" i="27"/>
  <c r="O91" i="7"/>
  <c r="L20" i="29"/>
  <c r="O117" i="7"/>
  <c r="G3" i="29"/>
  <c r="P14" i="30"/>
  <c r="Q103" i="7"/>
  <c r="P82" i="30"/>
  <c r="P38" i="30"/>
  <c r="O102" i="7"/>
  <c r="G26" i="28"/>
  <c r="P124" i="7"/>
  <c r="G36" i="24"/>
  <c r="Q109" i="7"/>
  <c r="L40" i="8"/>
  <c r="Q6" i="30"/>
  <c r="Q20" i="7"/>
  <c r="O110" i="7"/>
  <c r="O103" i="7"/>
  <c r="Q83" i="30"/>
  <c r="Q123" i="30"/>
  <c r="P34" i="30"/>
  <c r="Q117" i="30"/>
  <c r="G4" i="24"/>
  <c r="Q111" i="30"/>
  <c r="L21" i="28"/>
  <c r="L3" i="27"/>
  <c r="Q116" i="30"/>
  <c r="G31" i="27"/>
  <c r="R101" i="30"/>
  <c r="L41" i="28"/>
  <c r="M39" i="8"/>
  <c r="O111" i="7"/>
  <c r="P116" i="30"/>
  <c r="R109" i="30"/>
  <c r="G28" i="29"/>
  <c r="G7" i="27"/>
  <c r="Q48" i="30"/>
  <c r="O37" i="7"/>
  <c r="P103" i="7"/>
  <c r="O17" i="7"/>
  <c r="G30" i="27"/>
  <c r="Q92" i="30"/>
  <c r="P61" i="7"/>
  <c r="R29" i="30"/>
  <c r="P111" i="30"/>
  <c r="G13" i="15"/>
  <c r="M33" i="8"/>
  <c r="O118" i="7"/>
  <c r="L35" i="27"/>
  <c r="G29" i="28"/>
  <c r="G13" i="29"/>
  <c r="P83" i="30"/>
  <c r="P36" i="7"/>
  <c r="R119" i="30"/>
  <c r="P40" i="7"/>
  <c r="N23" i="8"/>
  <c r="Q21" i="7"/>
  <c r="Q44" i="30"/>
  <c r="Q125" i="7"/>
  <c r="G37" i="28"/>
  <c r="L22" i="29"/>
  <c r="G39" i="27"/>
  <c r="L21" i="29"/>
  <c r="Q115" i="30"/>
  <c r="L9" i="29"/>
  <c r="P59" i="7"/>
  <c r="L8" i="27"/>
  <c r="L6" i="8"/>
  <c r="G6" i="28"/>
  <c r="O53" i="7"/>
  <c r="L12" i="29"/>
  <c r="P113" i="7"/>
  <c r="O88" i="7"/>
  <c r="P6" i="7"/>
  <c r="P119" i="30"/>
  <c r="Q122" i="7"/>
  <c r="L29" i="28"/>
  <c r="Q26" i="7"/>
  <c r="G3" i="24"/>
  <c r="P83" i="7"/>
  <c r="P20" i="30"/>
  <c r="P125" i="30"/>
  <c r="O59" i="7"/>
  <c r="O58" i="7"/>
  <c r="O34" i="7"/>
  <c r="L8" i="29"/>
  <c r="L6" i="29"/>
  <c r="L18" i="29"/>
  <c r="L3" i="29"/>
  <c r="L13" i="29"/>
  <c r="O3" i="24" l="1"/>
  <c r="I6" i="28"/>
  <c r="H6" i="28"/>
  <c r="H13" i="29"/>
  <c r="I13" i="29"/>
  <c r="H13" i="15"/>
  <c r="I13" i="15"/>
  <c r="I7" i="27"/>
  <c r="H7" i="27"/>
  <c r="O28" i="29"/>
  <c r="H4" i="24"/>
  <c r="I4" i="24"/>
  <c r="H26" i="28"/>
  <c r="O3" i="29"/>
  <c r="H9" i="29"/>
  <c r="I9" i="29"/>
  <c r="H22" i="24"/>
  <c r="H21" i="28"/>
  <c r="H10" i="15"/>
  <c r="I10" i="15"/>
  <c r="O25" i="24"/>
  <c r="H25" i="24"/>
  <c r="O14" i="24"/>
  <c r="H18" i="24"/>
  <c r="K18" i="24"/>
  <c r="I12" i="24"/>
  <c r="H12" i="24"/>
  <c r="H25" i="29"/>
  <c r="O25" i="29"/>
  <c r="O3" i="21"/>
  <c r="O3" i="28"/>
  <c r="O25" i="28"/>
  <c r="H25" i="28"/>
  <c r="O28" i="24"/>
  <c r="I11" i="29"/>
  <c r="H11" i="29"/>
  <c r="I10" i="28"/>
  <c r="H10" i="28"/>
  <c r="H10" i="24"/>
  <c r="I10" i="24"/>
  <c r="H21" i="29"/>
  <c r="H12" i="28"/>
  <c r="I12" i="28"/>
  <c r="O8" i="28"/>
  <c r="O14" i="29"/>
  <c r="H18" i="29"/>
  <c r="K18" i="29"/>
  <c r="H6" i="24"/>
  <c r="I6" i="24"/>
  <c r="H19" i="28"/>
  <c r="H19" i="24"/>
  <c r="I5" i="28"/>
  <c r="H5" i="28"/>
  <c r="H11" i="27"/>
  <c r="I11" i="27"/>
  <c r="O14" i="27"/>
  <c r="K18" i="27"/>
  <c r="H18" i="27"/>
  <c r="I5" i="29"/>
  <c r="H5" i="29"/>
  <c r="H4" i="28"/>
  <c r="I4" i="28"/>
  <c r="I6" i="27"/>
  <c r="H6" i="27"/>
  <c r="H21" i="27"/>
  <c r="H20" i="28"/>
  <c r="O8" i="27"/>
  <c r="H11" i="28"/>
  <c r="I11" i="28"/>
  <c r="H9" i="27"/>
  <c r="I9" i="27"/>
  <c r="H4" i="29"/>
  <c r="I4" i="29"/>
  <c r="H22" i="29"/>
  <c r="O25" i="27"/>
  <c r="H25" i="27"/>
  <c r="H21" i="24"/>
  <c r="H20" i="24"/>
  <c r="I9" i="24"/>
  <c r="H9" i="24"/>
  <c r="H23" i="27"/>
  <c r="H20" i="29"/>
  <c r="I4" i="15"/>
  <c r="H4" i="15"/>
  <c r="H11" i="15"/>
  <c r="I11" i="15"/>
  <c r="I5" i="15"/>
  <c r="H5" i="15"/>
  <c r="I10" i="27"/>
  <c r="H10" i="27"/>
  <c r="I12" i="29"/>
  <c r="H12" i="29"/>
  <c r="H5" i="27"/>
  <c r="I5" i="27"/>
  <c r="H12" i="27"/>
  <c r="I12" i="27"/>
  <c r="H26" i="24"/>
  <c r="H7" i="29"/>
  <c r="I7" i="29"/>
  <c r="H6" i="29"/>
  <c r="I6" i="29"/>
  <c r="I7" i="28"/>
  <c r="H7" i="28"/>
  <c r="H12" i="15"/>
  <c r="I12" i="15"/>
  <c r="O8" i="29"/>
  <c r="O28" i="27"/>
  <c r="O3" i="27"/>
  <c r="I11" i="24"/>
  <c r="H11" i="24"/>
  <c r="H22" i="27"/>
  <c r="I6" i="15"/>
  <c r="H6" i="15"/>
  <c r="H5" i="24"/>
  <c r="I5" i="24"/>
  <c r="H9" i="15"/>
  <c r="I9" i="15"/>
  <c r="I4" i="27"/>
  <c r="H4" i="27"/>
  <c r="H23" i="24"/>
  <c r="K18" i="28"/>
  <c r="O14" i="28"/>
  <c r="H18" i="28"/>
  <c r="H26" i="29"/>
  <c r="H13" i="24"/>
  <c r="I13" i="24"/>
  <c r="H20" i="27"/>
  <c r="I7" i="15"/>
  <c r="H7" i="15"/>
  <c r="O8" i="24"/>
  <c r="H19" i="29"/>
  <c r="H9" i="28"/>
  <c r="I9" i="28"/>
  <c r="H22" i="28"/>
  <c r="H13" i="28"/>
  <c r="I13" i="28"/>
  <c r="O28" i="28"/>
  <c r="H7" i="24"/>
  <c r="I7" i="24"/>
  <c r="H13" i="27"/>
  <c r="I13" i="27"/>
  <c r="H26" i="27"/>
  <c r="H10" i="29"/>
  <c r="I10" i="29"/>
  <c r="H23" i="28"/>
  <c r="H23" i="29"/>
  <c r="H19" i="27"/>
  <c r="L34"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5"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5"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5"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5"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08"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Y108" authorId="1" shapeId="0" xr:uid="{9CD5B2CA-07A3-4D68-8409-41BE46791AEA}">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C108" authorId="1" shapeId="0" xr:uid="{DAA82A9B-61C0-40A7-9984-941536EA5CEF}">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9"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3"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13"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3"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6"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7"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8"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7"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7"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37"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38"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38"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39"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39"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39"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1"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41"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42"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2" authorId="0" shapeId="0" xr:uid="{932680D4-BCE7-4FC4-A166-6D3F901B67BC}">
      <text>
        <r>
          <rPr>
            <b/>
            <sz val="9"/>
            <color indexed="81"/>
            <rFont val="Tahoma"/>
            <family val="2"/>
          </rPr>
          <t>Shui, Yaxin:</t>
        </r>
        <r>
          <rPr>
            <sz val="9"/>
            <color indexed="81"/>
            <rFont val="Tahoma"/>
            <family val="2"/>
          </rPr>
          <t xml:space="preserve">
No Clink </t>
        </r>
      </text>
    </comment>
    <comment ref="K142" authorId="0" shapeId="0" xr:uid="{2A350FB0-9CBC-4A29-8F8B-2455A60055BC}">
      <text>
        <r>
          <rPr>
            <b/>
            <sz val="9"/>
            <color indexed="81"/>
            <rFont val="Tahoma"/>
            <family val="2"/>
          </rPr>
          <t>Shui, Yaxin:</t>
        </r>
        <r>
          <rPr>
            <sz val="9"/>
            <color indexed="81"/>
            <rFont val="Tahoma"/>
            <family val="2"/>
          </rPr>
          <t xml:space="preserve">
No Clink </t>
        </r>
      </text>
    </comment>
    <comment ref="L142" authorId="0" shapeId="0" xr:uid="{32F47547-E1EE-4BF5-B204-B998BF7DA593}">
      <text>
        <r>
          <rPr>
            <b/>
            <sz val="9"/>
            <color indexed="81"/>
            <rFont val="Tahoma"/>
            <family val="2"/>
          </rPr>
          <t>Shui, Yaxin:</t>
        </r>
        <r>
          <rPr>
            <sz val="9"/>
            <color indexed="81"/>
            <rFont val="Tahoma"/>
            <family val="2"/>
          </rPr>
          <t xml:space="preserve">
No Clink </t>
        </r>
      </text>
    </comment>
    <comment ref="M142" authorId="0" shapeId="0" xr:uid="{CA075824-6F47-4D6A-AA2D-8AAAEB02CE3F}">
      <text>
        <r>
          <rPr>
            <b/>
            <sz val="9"/>
            <color indexed="81"/>
            <rFont val="Tahoma"/>
            <family val="2"/>
          </rPr>
          <t>Shui, Yaxin:</t>
        </r>
        <r>
          <rPr>
            <sz val="9"/>
            <color indexed="81"/>
            <rFont val="Tahoma"/>
            <family val="2"/>
          </rPr>
          <t xml:space="preserve">
No Clink </t>
        </r>
      </text>
    </comment>
    <comment ref="I143"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4"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5"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Y145" authorId="1" shapeId="0" xr:uid="{EAF9D570-DF75-41DA-9A9D-357BCDB40B1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C145" authorId="1" shapeId="0" xr:uid="{FFA9D0F6-5208-49AA-AAC4-1BE5C361590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48"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1"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2"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Y152" authorId="1" shapeId="0" xr:uid="{66EC0AFB-2390-4F05-A890-CE314B115A8F}">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C152" authorId="1" shapeId="0" xr:uid="{8B788378-104B-435C-8015-CA76CA6A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3"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4"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4"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4"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4"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4"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5"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6"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57"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Y157" authorId="1" shapeId="0" xr:uid="{5B506FA2-F75E-4151-9ABF-5C8A286A7038}">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C157" authorId="1" shapeId="0" xr:uid="{C4C9C66B-70C0-4800-9EE6-EB680FDB50E6}">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58"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58" authorId="0" shapeId="0" xr:uid="{9B8AE0DD-25B1-4119-8209-3681A845741F}">
      <text>
        <r>
          <rPr>
            <b/>
            <sz val="9"/>
            <color indexed="81"/>
            <rFont val="Tahoma"/>
            <family val="2"/>
          </rPr>
          <t>Shui, Yaxin:</t>
        </r>
        <r>
          <rPr>
            <sz val="9"/>
            <color indexed="81"/>
            <rFont val="Tahoma"/>
            <family val="2"/>
          </rPr>
          <t xml:space="preserve">
same as ADP-S, BUF</t>
        </r>
      </text>
    </comment>
    <comment ref="S159"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Y159" authorId="1" shapeId="0" xr:uid="{70897A64-0114-463E-8DC4-39DEF10002D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C159" authorId="1" shapeId="0" xr:uid="{9E71BB88-4039-4C39-8DE2-C1247778FD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0"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Y160" authorId="1" shapeId="0" xr:uid="{0F2A1B30-FEFE-4C29-84CC-7761DBFAED28}">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C160" authorId="1" shapeId="0" xr:uid="{45A5E681-18A2-4C65-8841-131BE580AAB2}">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1"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Y161" authorId="1" shapeId="0" xr:uid="{F4DC683B-3EC2-42F0-8722-C857B93AB3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C161" authorId="1" shapeId="0" xr:uid="{7D3578C6-674B-4D9F-B1C7-33B565B749A1}">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2"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Y162" authorId="1" shapeId="0" xr:uid="{C63DA404-BA45-4B25-85CC-E030550A32C9}">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C162" authorId="1" shapeId="0" xr:uid="{E5AF7645-C7F7-4528-B9BD-4265D45AF2C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4"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4"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4"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4"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4"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5"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5"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5"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5"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6"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6"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6"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6"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7"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7"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7"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7"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68"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68"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68"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68"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69"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69"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69"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69"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0"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0"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0"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0"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1"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1"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1"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1"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tc={0643183F-3781-41A6-AD54-F88EB477E8CA}</author>
    <author>tc={455372B5-9F9E-4CD0-A998-16B0971769BD}</author>
    <author>Kakeda, Masahide</author>
    <author>tc={9A1A1257-C9C0-4F93-8DF0-BA082BC537DF}</author>
    <author>tc={5F61125A-8E8B-48BE-9ACF-757E3B6C8EAF}</author>
    <author>tc={D07D62CE-7628-44DA-A305-9A90515EC375}</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2"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6"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6"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8"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G65" authorId="5" shapeId="0" xr:uid="{0643183F-3781-41A6-AD54-F88EB477E8CA}">
      <text>
        <t>[Threaded comment]
Your version of Excel allows you to read this threaded comment; however, any edits to it will get removed if the file is opened in a newer version of Excel. Learn more: https://go.microsoft.com/fwlink/?linkid=870924
Comment:
    1/21/2022 (YS)
re-visited the  DCN#1309315007 requests. Confirmed the ROM fuse " DCMI_Disable" has been deprecated. Its attributes and default value can be re-directed to a new usage for "WS_SKU" with no conflict with other project usages. Besides MTL-S/MTP-S IP Fuse RDL and full chip RDL generation has been already frozen, IP fuse RDL updates would not be accepted in full chip fuse gen. 
Therefore the decision was made:
      - reject this sip.feature DCN#1309315007, acknowledged the change is OK,  can be tracked with manufacturing HSD only for MTL-S/MTP-S, IP team has no further action for this fuse name change for MTL. 
     - clone this DCN#1309315007 to WIP project starting from LNL-M and beyond (DCN#14015910335)</t>
      </text>
    </comment>
    <comment ref="D67" authorId="6"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81"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2" authorId="7" shapeId="0" xr:uid="{E9952A2D-01F5-401C-9E56-150F00DE0CFD}">
      <text>
        <r>
          <rPr>
            <b/>
            <sz val="9"/>
            <color indexed="81"/>
            <rFont val="Tahoma"/>
            <family val="2"/>
          </rPr>
          <t>Kakeda, Masahide:</t>
        </r>
        <r>
          <rPr>
            <sz val="9"/>
            <color indexed="81"/>
            <rFont val="Tahoma"/>
            <family val="2"/>
          </rPr>
          <t xml:space="preserve">
(1 &lt;&lt; x ) - 1
</t>
        </r>
      </text>
    </comment>
    <comment ref="I82"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2"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2" authorId="8"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3"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4"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7" authorId="9"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8"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100"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P109" authorId="10" shapeId="0" xr:uid="{D07D62CE-7628-44DA-A305-9A90515EC375}">
      <text>
        <t>[Threaded comment]
Your version of Excel allows you to read this threaded comment; however, any edits to it will get removed if the file is opened in a newer version of Excel. Learn more: https://go.microsoft.com/fwlink/?linkid=870924
Comment:
    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
      </text>
    </comment>
    <comment ref="I141"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2"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3"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99"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200"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02"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14" authorId="0" shapeId="0" xr:uid="{DD10F10D-2D5E-4F9B-812D-B2AF3A15712A}">
      <text>
        <r>
          <rPr>
            <sz val="9"/>
            <color indexed="81"/>
            <rFont val="Tahoma"/>
            <family val="2"/>
          </rPr>
          <t>8 July 2001 sianglin:
Yanai feedback: This is not needed in OSSE. It's only applicable to GSC</t>
        </r>
      </text>
    </comment>
    <comment ref="AG214" authorId="0" shapeId="0" xr:uid="{8754A143-DD7F-4985-9E0D-0F62381E01B2}">
      <text>
        <r>
          <rPr>
            <sz val="9"/>
            <color indexed="81"/>
            <rFont val="Tahoma"/>
            <family val="2"/>
          </rPr>
          <t>8 July 2001 sianglin:
Yanai feedback: This is not needed in OSSE. It's only applicable to GSC</t>
        </r>
      </text>
    </comment>
    <comment ref="AJ214" authorId="0" shapeId="0" xr:uid="{85D5F2FB-BFD3-4EA1-9A04-652815222521}">
      <text>
        <r>
          <rPr>
            <sz val="9"/>
            <color indexed="81"/>
            <rFont val="Tahoma"/>
            <family val="2"/>
          </rPr>
          <t>8 July 2001 sianglin:
Yanai feedback: This is not needed in OSSE. It's only applicable to GSC</t>
        </r>
      </text>
    </comment>
    <comment ref="M215"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30"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33"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G233" authorId="0" shapeId="0" xr:uid="{C0CD5D5A-BA63-45B1-96FA-A0CCB9C85A67}">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J233" authorId="0" shapeId="0" xr:uid="{E3DB5E82-3CA2-4764-BB3F-6ECCD99F5F80}">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39" authorId="0" shapeId="0" xr:uid="{10123608-2B82-4F2F-A740-DED932680D1F}">
      <text>
        <r>
          <rPr>
            <sz val="9"/>
            <color indexed="81"/>
            <rFont val="Tahoma"/>
            <family val="2"/>
          </rPr>
          <t>8 July 2001 sianglin:
Xiaoyu feedback: This is not needed in OSSE. Because OSSE doesn’t have PUF.</t>
        </r>
      </text>
    </comment>
    <comment ref="AG239" authorId="0" shapeId="0" xr:uid="{C3849A0F-C36A-4D30-844B-4C7460C8D47E}">
      <text>
        <r>
          <rPr>
            <sz val="9"/>
            <color indexed="81"/>
            <rFont val="Tahoma"/>
            <family val="2"/>
          </rPr>
          <t>8 July 2001 sianglin:
Xiaoyu feedback: This is not needed in OSSE. Because OSSE doesn’t have PUF.</t>
        </r>
      </text>
    </comment>
    <comment ref="AJ239" authorId="0" shapeId="0" xr:uid="{018CFBEB-D450-462C-9940-B9FB26912C6B}">
      <text>
        <r>
          <rPr>
            <sz val="9"/>
            <color indexed="81"/>
            <rFont val="Tahoma"/>
            <family val="2"/>
          </rPr>
          <t>8 July 2001 sianglin:
Xiaoyu feedback: This is not needed in OSSE. Because OSSE doesn’t have PUF.</t>
        </r>
      </text>
    </comment>
    <comment ref="D240"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74"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74"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<sst xmlns="http://schemas.openxmlformats.org/spreadsheetml/2006/main" count="21282" uniqueCount="2698">
  <si>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</si>
  <si>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</si>
  <si>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</si>
  <si>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</si>
  <si>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</si>
  <si>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</si>
  <si>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</si>
  <si>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</si>
  <si>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</si>
  <si>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</si>
  <si>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</si>
  <si>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</si>
  <si>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</si>
  <si>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</si>
  <si>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</si>
  <si>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</si>
  <si>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</si>
  <si>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</si>
  <si>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</si>
  <si>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</si>
  <si>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</si>
  <si>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</si>
  <si>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</si>
  <si>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</si>
  <si>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</si>
  <si>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</si>
  <si>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</si>
  <si>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</si>
  <si>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</si>
  <si>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</si>
  <si>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</si>
  <si>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</si>
  <si>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</si>
  <si>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</si>
  <si>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</si>
  <si>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</si>
  <si>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</si>
  <si>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</si>
  <si>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</si>
  <si>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</si>
  <si>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</si>
  <si>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</si>
  <si>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</si>
  <si>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</si>
  <si>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</si>
  <si>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</si>
  <si>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</si>
  <si>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</si>
  <si>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</si>
  <si>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</si>
  <si>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</si>
  <si>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</si>
  <si>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</si>
  <si>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</si>
  <si>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</si>
  <si>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</si>
  <si>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</si>
  <si>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</si>
  <si>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</si>
  <si>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</si>
  <si>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</si>
  <si>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</si>
  <si>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</si>
  <si>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</si>
  <si>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</si>
  <si>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</si>
  <si>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</si>
  <si>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</si>
  <si>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</si>
  <si>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</si>
  <si>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</si>
  <si>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</si>
  <si>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</si>
  <si>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</si>
  <si>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</si>
  <si>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</si>
  <si>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</si>
  <si>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</si>
  <si>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</si>
  <si>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</si>
  <si>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</si>
  <si>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</si>
  <si>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</si>
  <si>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</si>
  <si>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</si>
  <si>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</si>
  <si>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</si>
  <si>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</si>
  <si>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</si>
  <si>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</si>
  <si>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</si>
  <si>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</si>
  <si>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</si>
  <si>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</si>
  <si>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</si>
  <si>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</si>
  <si>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</si>
  <si>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</si>
  <si>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</si>
  <si>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</si>
  <si>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</si>
  <si>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</si>
  <si>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</si>
  <si>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</si>
  <si>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</si>
  <si>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</si>
  <si>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</si>
  <si>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</si>
  <si>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</si>
  <si>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</si>
  <si>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</si>
  <si>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</si>
  <si>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</si>
  <si>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</si>
  <si>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</si>
  <si>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</si>
  <si>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</si>
  <si>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</si>
  <si>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</si>
  <si>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</si>
  <si>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</si>
  <si>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</si>
  <si>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</si>
  <si>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</si>
  <si>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</si>
  <si>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</si>
  <si>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</si>
  <si>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</si>
  <si>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</si>
  <si>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</si>
  <si>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</si>
  <si>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</si>
  <si>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</si>
  <si>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</si>
  <si>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</si>
  <si>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</si>
  <si>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</si>
  <si>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</si>
  <si>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</si>
  <si>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</si>
  <si>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</si>
  <si>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</si>
  <si>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</si>
  <si>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</si>
  <si>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</si>
  <si>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</si>
  <si>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</si>
  <si>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</si>
  <si>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</si>
  <si>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</si>
  <si>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</si>
  <si>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</si>
  <si>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</si>
  <si>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</si>
  <si>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</si>
  <si>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</si>
  <si>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</si>
  <si>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</si>
  <si>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</si>
  <si>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</si>
  <si>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</si>
  <si>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</si>
  <si>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</si>
  <si>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</si>
  <si>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</si>
  <si>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</si>
  <si>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</si>
  <si>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</si>
  <si>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</si>
  <si>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</si>
  <si>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</si>
  <si>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</si>
  <si>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</si>
  <si>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</si>
  <si>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</si>
  <si>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</si>
  <si>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</si>
  <si>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</si>
  <si>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</si>
  <si>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</si>
  <si>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</si>
  <si>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</si>
  <si>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</si>
  <si>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</si>
  <si>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</si>
  <si>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</si>
  <si>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</si>
  <si>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</si>
  <si>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</si>
  <si>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</si>
  <si>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</si>
  <si>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</si>
  <si>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</si>
  <si>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</si>
  <si>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</si>
  <si>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</si>
  <si>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</si>
  <si>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</si>
  <si>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</si>
  <si>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</si>
  <si>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</si>
  <si>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</si>
  <si>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</si>
  <si>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</si>
  <si>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</si>
  <si>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</si>
  <si>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</si>
  <si>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</si>
  <si>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</si>
  <si>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</si>
  <si>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</si>
  <si>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</si>
  <si>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</si>
  <si>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</si>
  <si>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</si>
  <si>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</si>
  <si>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</si>
  <si>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</si>
  <si>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</si>
  <si>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</si>
  <si>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</si>
  <si>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</si>
  <si>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</si>
  <si>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</si>
  <si>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</si>
  <si>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</si>
  <si>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</si>
  <si>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</si>
  <si>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</si>
  <si>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</si>
  <si>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</si>
  <si>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</si>
  <si>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</si>
  <si>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</si>
  <si>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</si>
  <si>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</si>
  <si>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</si>
  <si>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</si>
  <si>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</si>
  <si>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</si>
  <si>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</si>
  <si>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</si>
  <si>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</si>
  <si>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</si>
  <si>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</si>
  <si>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</si>
  <si>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</si>
  <si>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</si>
  <si>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</si>
  <si>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</si>
  <si>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</si>
  <si>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</si>
  <si>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</si>
  <si>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</si>
  <si>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</si>
  <si>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</si>
  <si>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</si>
  <si>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</si>
  <si>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</si>
  <si>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</si>
  <si>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</si>
  <si>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</si>
  <si>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</si>
  <si>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</si>
  <si>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</si>
  <si>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</si>
  <si>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</si>
  <si>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</si>
  <si>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</si>
  <si>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</si>
  <si>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</si>
  <si>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</si>
  <si>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</si>
  <si>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</si>
  <si>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</si>
  <si>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</si>
  <si>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</si>
  <si>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</si>
  <si>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</si>
  <si>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</si>
  <si>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</si>
  <si>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</si>
  <si>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</si>
  <si>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</si>
  <si>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</si>
  <si>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</si>
  <si>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</si>
  <si>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</si>
  <si>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</si>
  <si>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</si>
  <si>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</si>
  <si>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</si>
  <si>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</si>
  <si>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</si>
  <si>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</si>
  <si>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</si>
  <si>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</si>
  <si>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</si>
  <si>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</si>
  <si>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</si>
  <si>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</si>
  <si>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</si>
  <si>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</si>
  <si>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</si>
  <si>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</si>
  <si>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</si>
  <si>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</si>
  <si>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</si>
  <si>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</si>
  <si>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</si>
  <si>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</si>
  <si>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</si>
  <si>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</si>
  <si>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</si>
  <si>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</si>
  <si>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</si>
  <si>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</si>
  <si>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</si>
  <si>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</si>
  <si>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</si>
  <si>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</si>
  <si>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</si>
  <si>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</si>
  <si>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</si>
  <si>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</si>
  <si>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</si>
  <si>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</si>
  <si>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</si>
  <si>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</si>
  <si>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</si>
  <si>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</si>
  <si>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</si>
  <si>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</si>
  <si>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</si>
  <si>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</si>
  <si>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</si>
  <si>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</si>
  <si>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</si>
  <si>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</si>
  <si>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</si>
  <si>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</si>
  <si>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</si>
  <si>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</si>
  <si>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</si>
  <si>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</si>
  <si>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</si>
  <si>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</si>
  <si>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</si>
  <si>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</si>
  <si>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</si>
  <si>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</si>
  <si>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</si>
  <si>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</si>
  <si>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</si>
  <si>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</si>
  <si>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</si>
  <si>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</si>
  <si>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</si>
  <si>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</si>
  <si>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</si>
  <si>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</si>
  <si>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</si>
  <si>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</si>
  <si>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</si>
  <si>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</si>
  <si>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</si>
  <si>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</si>
  <si>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</si>
  <si>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</si>
  <si>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</si>
  <si>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</si>
  <si>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</si>
  <si>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</si>
  <si>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</si>
  <si>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</si>
  <si>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</si>
  <si>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</si>
  <si>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</si>
  <si>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</si>
  <si>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</si>
  <si>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</si>
  <si>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</si>
  <si>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</si>
  <si>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</si>
  <si>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</si>
  <si>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</si>
  <si>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</si>
  <si>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</si>
  <si>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</si>
  <si>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</si>
  <si>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</si>
  <si>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</si>
  <si>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</si>
  <si>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</si>
  <si>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</si>
  <si>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</si>
  <si>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</si>
  <si>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</si>
  <si>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</si>
  <si>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</si>
  <si>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</si>
  <si>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</si>
  <si>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</si>
  <si>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</si>
  <si>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</si>
  <si>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</si>
  <si>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</si>
  <si>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</si>
  <si>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</si>
  <si>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</si>
  <si>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</si>
  <si>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</si>
  <si>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</si>
  <si>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</si>
  <si>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</si>
  <si>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</si>
  <si>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</si>
  <si>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</si>
  <si>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</si>
  <si>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</si>
  <si>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</si>
  <si>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</si>
  <si>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</si>
  <si>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</si>
  <si>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</si>
  <si>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</si>
  <si>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</si>
  <si>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</si>
  <si>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</si>
  <si>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</si>
  <si>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</si>
  <si>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</si>
  <si>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</si>
  <si>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</si>
  <si>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</si>
  <si>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</si>
  <si>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</si>
  <si>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</si>
  <si>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</si>
  <si>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</si>
  <si>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</si>
  <si>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</si>
  <si>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</si>
  <si>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</si>
  <si>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</si>
  <si>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</si>
  <si>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</si>
  <si>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</si>
  <si>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</si>
  <si>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</si>
  <si>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</si>
  <si>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</si>
  <si>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</si>
  <si>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</si>
  <si>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</si>
  <si>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</si>
  <si>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</si>
  <si>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</si>
  <si>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</si>
  <si>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</si>
  <si>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</si>
  <si>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</si>
  <si>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</si>
  <si>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</si>
  <si>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</si>
  <si>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</si>
  <si>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</si>
  <si>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</si>
  <si>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</si>
  <si>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</si>
  <si>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</si>
  <si>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</si>
  <si>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</si>
  <si>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</si>
  <si>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</si>
  <si>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</si>
  <si>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</si>
  <si>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</si>
  <si>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</si>
  <si>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</si>
  <si>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</si>
  <si>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</si>
  <si>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</si>
  <si>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</si>
  <si>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</si>
  <si>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</si>
  <si>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</si>
  <si>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</si>
  <si>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</si>
  <si>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</si>
  <si>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</si>
  <si>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</si>
  <si>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</si>
  <si>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</si>
  <si>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</si>
  <si>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</si>
  <si>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</si>
  <si>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</si>
  <si>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</si>
  <si>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</si>
  <si>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</si>
  <si>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</si>
  <si>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</si>
  <si>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</si>
  <si>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</si>
  <si>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</si>
  <si>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</si>
  <si>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</si>
  <si>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</si>
  <si>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</si>
  <si>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</si>
  <si>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</si>
  <si>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</si>
  <si>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</si>
  <si>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</si>
  <si>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</si>
  <si>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</si>
  <si>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</si>
  <si>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</si>
  <si>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</si>
  <si>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</si>
  <si>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</si>
  <si>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</si>
  <si>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</si>
  <si>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</si>
  <si>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</si>
  <si>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</si>
  <si>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</si>
  <si>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</si>
  <si>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</si>
  <si>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</si>
  <si>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</si>
  <si>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</si>
  <si>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</si>
  <si>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</si>
  <si>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</si>
  <si>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</si>
  <si>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</si>
  <si>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</si>
  <si>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</si>
  <si>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</si>
  <si>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</si>
  <si>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</si>
  <si>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</si>
  <si>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</si>
  <si>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</si>
  <si>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</si>
  <si>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</si>
  <si>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</si>
  <si>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</si>
  <si>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</si>
  <si>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</si>
  <si>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</si>
  <si>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</si>
  <si>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</si>
  <si>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</si>
  <si>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</si>
  <si>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</si>
  <si>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</si>
  <si>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</si>
  <si>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</si>
  <si>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</si>
  <si>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</si>
  <si>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</si>
  <si>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</si>
  <si>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</si>
  <si>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</si>
  <si>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</si>
  <si>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</si>
  <si>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</si>
  <si>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</si>
  <si>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</si>
  <si>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</si>
  <si>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</si>
  <si>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</si>
  <si>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</si>
  <si>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</si>
  <si>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</si>
  <si>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</si>
  <si>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</si>
  <si>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</si>
  <si>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</si>
  <si>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</si>
  <si>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</si>
  <si>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</si>
  <si>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</si>
  <si>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</si>
  <si>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</si>
  <si>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</si>
  <si>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</si>
  <si>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</si>
  <si>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</si>
  <si>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</si>
  <si>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</si>
  <si>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</si>
  <si>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</si>
  <si>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</si>
  <si>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</si>
  <si>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</si>
  <si>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</si>
  <si>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</si>
  <si>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</si>
  <si>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</si>
  <si>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</si>
  <si>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</si>
  <si>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</si>
  <si>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</si>
  <si>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</si>
  <si>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</si>
  <si>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</si>
  <si>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</si>
  <si>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</si>
  <si>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</si>
  <si>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</si>
  <si>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</si>
  <si>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</si>
  <si>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</si>
  <si>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</si>
  <si>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</si>
  <si>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</si>
  <si>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</si>
  <si>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</si>
  <si>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</si>
  <si>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</si>
  <si>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</si>
  <si>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</si>
  <si>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</si>
  <si>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</si>
  <si>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</si>
  <si>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</si>
  <si>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</si>
  <si>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</si>
  <si>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</si>
  <si>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</si>
  <si>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</si>
  <si>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</si>
  <si>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</si>
  <si>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</si>
  <si>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</si>
  <si>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</si>
  <si>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</si>
  <si>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</si>
  <si>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</si>
  <si>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</si>
  <si>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</si>
  <si>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</si>
  <si>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</si>
  <si>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</si>
  <si>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</si>
  <si>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</si>
  <si>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</si>
  <si>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</si>
  <si>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</si>
  <si>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</si>
  <si>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</si>
  <si>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</si>
  <si>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</si>
  <si>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</si>
  <si>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</si>
  <si>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</si>
  <si>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</si>
  <si>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</si>
  <si>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</si>
  <si>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</si>
  <si>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</si>
  <si>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</si>
  <si>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</si>
  <si>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</si>
  <si>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</si>
  <si>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</si>
  <si>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</si>
  <si>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</si>
  <si>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</si>
  <si>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</si>
  <si>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</si>
  <si>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</si>
  <si>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</si>
  <si>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</si>
  <si>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</si>
  <si>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</si>
  <si>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</si>
  <si>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</si>
  <si>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</si>
  <si>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</si>
  <si>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</si>
  <si>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</si>
  <si>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</si>
  <si>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</si>
  <si>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</si>
  <si>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</si>
  <si>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</si>
  <si>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</si>
  <si>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</si>
  <si>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</si>
  <si>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</si>
  <si>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</si>
  <si>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</si>
  <si>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</si>
  <si>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</si>
  <si>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</si>
  <si>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</si>
  <si>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</si>
  <si>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</si>
  <si>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</si>
  <si>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</si>
  <si>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</si>
  <si>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</si>
  <si>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</si>
  <si>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</si>
  <si>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</si>
  <si>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</si>
  <si>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</si>
  <si>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</si>
  <si>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</si>
  <si>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</si>
  <si>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</si>
  <si>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</si>
  <si>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</si>
  <si>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</si>
  <si>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</si>
  <si>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</si>
  <si>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</si>
  <si>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</si>
  <si>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</si>
  <si>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</si>
  <si>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</si>
  <si>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</si>
  <si>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</si>
  <si>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</si>
  <si>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</si>
  <si>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</si>
  <si>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</si>
  <si>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</si>
  <si>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</si>
  <si>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</si>
  <si>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</si>
  <si>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</si>
  <si>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</si>
  <si>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</si>
  <si>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</si>
  <si>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</si>
  <si>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</si>
  <si>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</si>
  <si>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</si>
  <si>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</si>
  <si>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</si>
  <si>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</si>
  <si>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</si>
  <si>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</si>
  <si>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</si>
  <si>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</si>
  <si>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</si>
  <si>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</si>
  <si>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</si>
  <si>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</si>
  <si>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</si>
  <si>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</si>
  <si>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</si>
  <si>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</si>
  <si>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</si>
  <si>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</si>
  <si>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</si>
  <si>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</si>
  <si>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</si>
  <si>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</si>
  <si>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</si>
  <si>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</si>
  <si>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</si>
  <si>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</si>
  <si>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</si>
  <si>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</si>
  <si>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</si>
  <si>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</si>
  <si>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</si>
  <si>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</si>
  <si>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</si>
  <si>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</si>
  <si>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</si>
  <si>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</si>
  <si>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</si>
  <si>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</si>
  <si>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</si>
  <si>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</si>
  <si>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</si>
  <si>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</si>
  <si>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</si>
  <si>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</si>
  <si>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</si>
  <si>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</si>
  <si>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</si>
  <si>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</si>
  <si>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</si>
  <si>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</si>
  <si>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</si>
  <si>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</si>
  <si>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</si>
  <si>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</si>
  <si>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</si>
  <si>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</si>
  <si>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</si>
  <si>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</si>
  <si>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</si>
  <si>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</si>
  <si>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</si>
  <si>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</si>
  <si>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</si>
  <si>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</si>
  <si>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</si>
  <si>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</si>
  <si>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</si>
  <si>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</si>
  <si>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</si>
  <si>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</si>
  <si>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</si>
  <si>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</si>
  <si>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</si>
  <si>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</si>
  <si>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</si>
  <si>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</si>
  <si>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</si>
  <si>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</si>
  <si>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</si>
  <si>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</si>
  <si>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</si>
  <si>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</si>
  <si>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</si>
  <si>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</si>
  <si>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</si>
  <si>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</si>
  <si>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</si>
  <si>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</si>
  <si>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</si>
  <si>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</si>
  <si>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</si>
  <si>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</si>
  <si>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</si>
  <si>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</si>
  <si>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</si>
  <si>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</si>
  <si>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</si>
  <si>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</si>
  <si>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</si>
  <si>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</si>
  <si>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</si>
  <si>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</si>
  <si>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</si>
  <si>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</si>
  <si>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</si>
  <si>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</si>
  <si>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</si>
  <si>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</si>
  <si>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</si>
  <si>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</si>
  <si>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</si>
  <si>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</si>
  <si>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</si>
  <si>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</si>
  <si>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</si>
  <si>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</si>
  <si>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</si>
  <si>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</si>
  <si>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</si>
  <si>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</si>
  <si>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</si>
  <si>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</si>
  <si>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</si>
  <si>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</si>
  <si>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</si>
  <si>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</si>
  <si>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</si>
  <si>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</si>
  <si>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</si>
  <si>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</si>
  <si>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</si>
  <si>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</si>
  <si>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</si>
  <si>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</si>
  <si>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</si>
  <si>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</si>
  <si>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</si>
  <si>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</si>
  <si>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</si>
  <si>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</si>
  <si>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</si>
  <si>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</si>
  <si>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</si>
  <si>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</si>
  <si>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</si>
  <si>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</si>
  <si>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</si>
  <si>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</si>
  <si>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</si>
  <si>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</si>
  <si>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</si>
  <si>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</si>
  <si>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</si>
  <si>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</si>
  <si>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</si>
  <si>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</si>
  <si>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</si>
  <si>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</si>
  <si>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</si>
  <si>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</si>
  <si>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</si>
  <si>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</si>
  <si>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</si>
  <si>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</si>
  <si>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</si>
  <si>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</si>
  <si>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</si>
  <si>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</si>
  <si>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</si>
  <si>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</si>
  <si>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</si>
  <si>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</si>
  <si>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</si>
  <si>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</si>
  <si>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</si>
  <si>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</si>
  <si>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</si>
  <si>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</si>
  <si>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</si>
  <si>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</si>
  <si>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</si>
  <si>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</si>
  <si>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</si>
  <si>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</si>
  <si>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</si>
  <si>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</si>
  <si>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</si>
  <si>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</si>
  <si>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</si>
  <si>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</si>
  <si>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</si>
  <si>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</si>
  <si>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</si>
  <si>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</si>
  <si>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</si>
  <si>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</si>
  <si>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</si>
  <si>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</si>
  <si>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</si>
  <si>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</si>
  <si>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</si>
  <si>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</si>
  <si>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</si>
  <si>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</si>
  <si>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</si>
  <si>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</si>
  <si>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</si>
  <si>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</si>
  <si>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</si>
  <si>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</si>
  <si>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</si>
  <si>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</si>
  <si>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</si>
  <si>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</si>
  <si>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</si>
  <si>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</si>
  <si>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</si>
  <si>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</si>
  <si>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</si>
  <si>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</si>
  <si>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</si>
  <si>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</si>
  <si>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</si>
  <si>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</si>
  <si>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</si>
  <si>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</si>
  <si>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</si>
  <si>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</si>
  <si>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</si>
  <si>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</si>
  <si>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</si>
  <si>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</si>
  <si>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</si>
  <si>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</si>
  <si>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</si>
  <si>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</si>
  <si>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</si>
  <si>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</si>
  <si>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</si>
  <si>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</si>
  <si>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</si>
  <si>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</si>
  <si>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</si>
  <si>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</si>
  <si>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</si>
  <si>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</si>
  <si>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</si>
  <si>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</si>
  <si>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</si>
  <si>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</si>
  <si>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</si>
  <si>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</si>
  <si>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</si>
  <si>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</si>
  <si>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</si>
  <si>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</si>
  <si>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</si>
  <si>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</si>
  <si>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</si>
  <si>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</si>
  <si>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</si>
  <si>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</si>
  <si>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</si>
  <si>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</si>
  <si>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</si>
  <si>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</si>
  <si>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</si>
  <si>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</si>
  <si>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</si>
  <si>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</si>
  <si>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</si>
  <si>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</si>
  <si>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</si>
  <si>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</si>
  <si>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</si>
  <si>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</si>
  <si>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</si>
  <si>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</si>
  <si>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</si>
  <si>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</si>
  <si>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</si>
  <si>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</si>
  <si>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</si>
  <si>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</si>
  <si>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</si>
  <si>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</si>
  <si>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</si>
  <si>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</si>
  <si>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</si>
  <si>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</si>
  <si>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</si>
  <si>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</si>
  <si>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</si>
  <si>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</si>
  <si>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</si>
  <si>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</si>
  <si>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</si>
  <si>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</si>
  <si>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</si>
  <si>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</si>
  <si>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</si>
  <si>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</si>
  <si>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</si>
  <si>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</si>
  <si>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</si>
  <si>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</si>
  <si>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</si>
  <si>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</si>
  <si>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</si>
  <si>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</si>
  <si>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</si>
  <si>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</si>
  <si>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</si>
  <si>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</si>
  <si>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</si>
  <si>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</si>
  <si>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</si>
  <si>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</si>
  <si>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</si>
  <si>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</si>
  <si>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</si>
  <si>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</si>
  <si>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</si>
  <si>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</si>
  <si>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</si>
  <si>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</si>
  <si>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</si>
  <si>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</si>
  <si>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</si>
  <si>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</si>
  <si>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</si>
  <si>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</si>
  <si>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</si>
  <si>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</si>
  <si>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</si>
  <si>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</si>
  <si>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</si>
  <si>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</si>
  <si>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</si>
  <si>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</si>
  <si>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</si>
  <si>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</si>
  <si>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</si>
  <si>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</si>
  <si>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</si>
  <si>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</si>
  <si>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</si>
  <si>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</si>
  <si>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</si>
  <si>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</si>
  <si>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</si>
  <si>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</si>
  <si>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</si>
  <si>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</si>
  <si>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</si>
  <si>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</si>
  <si>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</si>
  <si>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</si>
  <si>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</si>
  <si>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</si>
  <si>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</si>
  <si>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</si>
  <si>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</si>
  <si>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</si>
  <si>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</si>
  <si>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</si>
  <si>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</si>
  <si>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</si>
  <si>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</si>
  <si>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</si>
  <si>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</si>
  <si>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</si>
  <si>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</si>
  <si>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</si>
  <si>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</si>
  <si>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</si>
  <si>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</si>
  <si>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</si>
  <si>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</si>
  <si>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</si>
  <si>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</si>
  <si>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</si>
  <si>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</si>
  <si>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</si>
  <si>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</si>
  <si>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</si>
  <si>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</si>
  <si>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</si>
  <si>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</si>
  <si>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</si>
  <si>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</si>
  <si>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</si>
  <si>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</si>
  <si>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</si>
  <si>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</si>
  <si>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</si>
  <si>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</si>
  <si>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</si>
  <si>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</si>
  <si>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</si>
  <si>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</si>
  <si>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</si>
  <si>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</si>
  <si>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</si>
  <si>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</si>
  <si>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</si>
  <si>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</si>
  <si>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</si>
  <si>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</si>
  <si>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</si>
  <si>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</si>
  <si>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</si>
  <si>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</si>
  <si>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</si>
  <si>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</si>
  <si>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</si>
  <si>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</si>
  <si>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</si>
  <si>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</si>
  <si>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</si>
  <si>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</si>
  <si>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</si>
  <si>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</si>
  <si>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</si>
  <si>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</si>
  <si>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</si>
  <si>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</si>
  <si>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</si>
  <si>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</si>
  <si>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</si>
  <si>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</si>
  <si>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</si>
  <si>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</si>
  <si>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</si>
  <si>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</si>
  <si>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</si>
  <si>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</si>
  <si>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</si>
  <si>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</si>
  <si>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</si>
  <si>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</si>
  <si>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</si>
  <si>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</si>
  <si>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</si>
  <si>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</si>
  <si>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</si>
  <si>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</si>
  <si>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</si>
  <si>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</si>
  <si>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</si>
  <si>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</si>
  <si>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</si>
  <si>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</si>
  <si>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</si>
  <si>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</si>
  <si>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</si>
  <si>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</si>
  <si>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</si>
  <si>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</si>
  <si>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</si>
  <si>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</si>
  <si>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</si>
  <si>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</si>
  <si>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</si>
  <si>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</si>
  <si>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</si>
  <si>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</si>
  <si>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</si>
  <si>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</si>
  <si>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</si>
  <si>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</si>
  <si>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</si>
  <si>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</si>
  <si>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</si>
  <si>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</si>
  <si>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</si>
  <si>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</si>
  <si>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</si>
  <si>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</si>
  <si>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</si>
  <si>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</si>
  <si>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</si>
  <si>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</si>
  <si>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</si>
  <si>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</si>
  <si>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</si>
  <si>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</si>
  <si>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</si>
  <si>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</si>
  <si>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</si>
  <si>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</si>
  <si>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</si>
  <si>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</si>
  <si>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</si>
  <si>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</si>
  <si>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</si>
  <si>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</si>
  <si>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</si>
  <si>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</si>
  <si>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</si>
  <si>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</si>
  <si>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</si>
  <si>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</si>
  <si>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</si>
  <si>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</si>
  <si>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</si>
  <si>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</si>
  <si>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</si>
  <si>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</si>
  <si>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</si>
  <si>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</si>
  <si>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</si>
  <si>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</si>
  <si>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</si>
  <si>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</si>
  <si>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</si>
  <si>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</si>
  <si>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</si>
  <si>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</si>
  <si>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</si>
  <si>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</si>
  <si>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</si>
  <si>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</si>
  <si>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</si>
  <si>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</si>
  <si>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</si>
  <si>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</si>
  <si>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</si>
  <si>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</si>
  <si>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</si>
  <si>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</si>
  <si>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</si>
  <si>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</si>
  <si>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</si>
  <si>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</si>
  <si>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</si>
  <si>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</si>
  <si>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</si>
  <si>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</si>
  <si>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</si>
  <si>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</si>
  <si>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</si>
  <si>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</si>
  <si>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</si>
  <si>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</si>
  <si>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</si>
  <si>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</si>
  <si>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</si>
  <si>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</si>
  <si>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</si>
  <si>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</si>
  <si>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</si>
  <si>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</si>
  <si>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</si>
  <si>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</si>
  <si>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</si>
  <si>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</si>
  <si>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</si>
  <si>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</si>
  <si>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</si>
  <si>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</si>
  <si>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</si>
  <si>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</si>
  <si>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</si>
  <si>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</si>
  <si>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</si>
  <si>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</si>
  <si>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</si>
  <si>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</si>
  <si>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</si>
  <si>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</si>
  <si>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</si>
  <si>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</si>
  <si>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</si>
  <si>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</si>
  <si>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</si>
  <si>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</si>
  <si>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</si>
  <si>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</si>
  <si>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</si>
  <si>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</si>
  <si>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</si>
  <si>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</si>
  <si>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</si>
  <si>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</si>
  <si>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</si>
  <si>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</si>
  <si>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</si>
  <si>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</si>
  <si>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</si>
  <si>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</si>
  <si>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</si>
  <si>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</si>
  <si>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</si>
  <si>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</si>
  <si>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</si>
  <si>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</si>
  <si>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</si>
  <si>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</si>
  <si>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</si>
  <si>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</si>
  <si>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</si>
  <si>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</si>
  <si>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</si>
  <si>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</si>
  <si>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</si>
  <si>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</si>
  <si>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</si>
  <si>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</si>
  <si>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</si>
  <si>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</si>
  <si>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</si>
  <si>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</si>
  <si>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</si>
  <si>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</si>
  <si>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</si>
  <si>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</si>
  <si>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</si>
  <si>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</si>
  <si>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</si>
  <si>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</si>
  <si>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</si>
  <si>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</si>
  <si>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</si>
  <si>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</si>
  <si>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</si>
  <si>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</si>
  <si>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</si>
  <si>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</si>
  <si>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</si>
  <si>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</si>
  <si>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</si>
  <si>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</si>
  <si>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</si>
  <si>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</si>
  <si>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</si>
  <si>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</si>
  <si>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</si>
  <si>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</si>
  <si>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</si>
  <si>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</si>
  <si>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</si>
  <si>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</si>
  <si>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</si>
  <si>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</si>
  <si>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</si>
  <si>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</si>
  <si>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</si>
  <si>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</si>
  <si>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</si>
  <si>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</si>
  <si>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</si>
  <si>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</si>
  <si>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</si>
  <si>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</si>
  <si>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</si>
  <si>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</si>
  <si>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</si>
  <si>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</si>
  <si>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</si>
  <si>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</si>
  <si>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</si>
  <si>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</si>
  <si>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</si>
  <si>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</si>
  <si>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</si>
  <si>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</si>
  <si>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</si>
  <si>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</si>
  <si>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</si>
  <si>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</si>
  <si>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</si>
  <si>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</si>
  <si>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</si>
  <si>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</si>
  <si>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</si>
  <si>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</si>
  <si>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</si>
  <si>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</si>
  <si>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</si>
  <si>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</si>
  <si>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</si>
  <si>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</si>
  <si>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</si>
  <si>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</si>
  <si>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</si>
  <si>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</si>
  <si>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</si>
  <si>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</si>
  <si>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</si>
  <si>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</si>
  <si>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</si>
  <si>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</si>
  <si>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</si>
  <si>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</si>
  <si>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</si>
  <si>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</si>
  <si>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</si>
  <si>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</si>
  <si>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</si>
  <si>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</si>
  <si>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</si>
  <si>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</si>
  <si>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</si>
  <si>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</si>
  <si>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</si>
  <si>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</si>
  <si>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</si>
  <si>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</si>
  <si>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</si>
  <si>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</si>
  <si>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</si>
  <si>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</si>
  <si>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</si>
  <si>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</si>
  <si>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</si>
  <si>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</si>
  <si>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</si>
  <si>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</si>
  <si>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</si>
  <si>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</si>
  <si>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</si>
  <si>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</si>
  <si>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</si>
  <si>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</si>
  <si>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</si>
  <si>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</si>
  <si>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</si>
  <si>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</si>
  <si>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</si>
  <si>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</si>
  <si>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</si>
  <si>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</si>
  <si>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</si>
  <si>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</si>
  <si>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</si>
  <si>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</si>
  <si>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</si>
  <si>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</si>
  <si>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</si>
  <si>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</si>
  <si>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</si>
  <si>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</si>
  <si>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</si>
  <si>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</si>
  <si>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</si>
  <si>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</si>
  <si>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</si>
  <si>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</si>
  <si>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</si>
  <si>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</si>
  <si>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</si>
  <si>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</si>
  <si>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</si>
  <si>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</si>
  <si>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</si>
  <si>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</si>
  <si>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</si>
  <si>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</si>
  <si>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</si>
  <si>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</si>
  <si>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</si>
  <si>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</si>
  <si>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</si>
  <si>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</si>
  <si>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</si>
  <si>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</si>
  <si>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</si>
  <si>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</si>
  <si>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</si>
  <si>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</si>
  <si>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</si>
  <si>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</si>
  <si>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</si>
  <si>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</si>
  <si>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</si>
  <si>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</si>
  <si>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</si>
  <si>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</si>
  <si>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</si>
  <si>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</si>
  <si>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</si>
  <si>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</si>
  <si>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</si>
  <si>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</si>
  <si>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</si>
  <si>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</si>
  <si>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</si>
  <si>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</si>
  <si>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</si>
  <si>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</si>
  <si>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</si>
  <si>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</si>
  <si>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</si>
  <si>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</si>
  <si>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</si>
  <si>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</si>
  <si>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</si>
  <si>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</si>
  <si>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</si>
  <si>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</si>
  <si>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</si>
  <si>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</si>
  <si>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</si>
  <si>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</si>
  <si>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</si>
  <si>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</si>
  <si>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</si>
  <si>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</si>
  <si>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</si>
  <si>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</si>
  <si>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</si>
  <si>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</si>
  <si>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</si>
  <si>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</si>
  <si>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</si>
  <si>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</si>
  <si>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</si>
  <si>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</si>
  <si>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</si>
  <si>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</si>
  <si>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</si>
  <si>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</si>
  <si>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</si>
  <si>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</si>
  <si>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</si>
  <si>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</si>
  <si>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</si>
  <si>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</si>
  <si>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</si>
  <si>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</si>
  <si>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</si>
  <si>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</si>
  <si>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</si>
  <si>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</si>
  <si>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</si>
  <si>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</si>
  <si>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</si>
  <si>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</si>
  <si>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</si>
  <si>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</si>
  <si>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</si>
  <si>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</si>
  <si>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</si>
  <si>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</si>
  <si>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</si>
  <si>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</si>
  <si>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</si>
  <si>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</si>
  <si>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</si>
  <si>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</si>
  <si>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</si>
  <si>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</si>
  <si>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</si>
  <si>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</si>
  <si>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</si>
  <si>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</si>
  <si>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</si>
  <si>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</si>
  <si>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</si>
  <si>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</si>
  <si>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</si>
  <si>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</si>
  <si>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</si>
  <si>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</si>
  <si>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</si>
  <si>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</si>
  <si>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</si>
  <si>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</si>
  <si>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</si>
  <si>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</si>
  <si>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</si>
  <si>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</si>
  <si>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</si>
  <si>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</si>
  <si>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</si>
  <si>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</si>
  <si>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</si>
  <si>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</si>
  <si>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</si>
  <si>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</si>
  <si>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</si>
  <si>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</si>
  <si>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</si>
  <si>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</si>
  <si>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</si>
  <si>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</si>
  <si>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</si>
  <si>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</si>
  <si>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</si>
  <si>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</si>
  <si>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</si>
  <si>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</si>
  <si>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</si>
  <si>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</si>
  <si>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</si>
  <si>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</si>
  <si>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</si>
  <si>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</si>
  <si>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</si>
  <si>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</si>
  <si>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</si>
  <si>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</si>
  <si>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</si>
  <si>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</si>
  <si>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</si>
  <si>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</si>
  <si>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</si>
  <si>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</si>
  <si>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</si>
  <si>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</si>
  <si>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</si>
  <si>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</si>
  <si>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</si>
  <si>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</si>
  <si>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</si>
  <si>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</si>
  <si>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</si>
  <si>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</si>
  <si>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</si>
  <si>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</si>
  <si>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</si>
  <si>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</si>
  <si>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</si>
  <si>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</si>
  <si>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</si>
  <si>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</si>
  <si>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</si>
  <si>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</si>
  <si>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</si>
  <si>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</si>
  <si>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</si>
  <si>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</si>
  <si>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</si>
  <si>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</si>
  <si>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</si>
  <si>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</si>
  <si>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</si>
  <si>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</si>
  <si>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</si>
  <si>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</si>
  <si>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</si>
  <si>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</si>
  <si>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</si>
  <si>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</si>
  <si>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</si>
  <si>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</si>
  <si>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</si>
  <si>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</si>
  <si>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</si>
  <si>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</si>
  <si>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</si>
  <si>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</si>
  <si>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</si>
  <si>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</si>
  <si>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</si>
  <si>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</si>
  <si>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</si>
  <si>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</si>
  <si>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</si>
  <si>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</si>
  <si>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</si>
  <si>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</si>
  <si>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</si>
  <si>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</si>
  <si>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</si>
  <si>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</si>
  <si>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</si>
  <si>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</si>
  <si>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</si>
  <si>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</si>
  <si>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</si>
  <si>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</si>
  <si>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</si>
  <si>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</si>
  <si>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</si>
  <si>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</si>
  <si>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</si>
  <si>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</si>
  <si>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</si>
  <si>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</si>
  <si>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</si>
  <si>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</si>
  <si>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</si>
  <si>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</si>
  <si>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</si>
  <si>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</si>
  <si>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</si>
  <si>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</si>
  <si>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</si>
  <si>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</si>
  <si>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</si>
  <si>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</si>
  <si>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</si>
  <si>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</si>
  <si>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</si>
  <si>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</si>
  <si>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</si>
  <si>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</si>
  <si>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</si>
  <si>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</si>
  <si>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</si>
  <si>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</si>
  <si>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</si>
  <si>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</si>
  <si>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</si>
  <si>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</si>
  <si>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</si>
  <si>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</si>
  <si>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</si>
  <si>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</si>
  <si>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</si>
  <si>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</si>
  <si>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</si>
  <si>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</si>
  <si>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</si>
  <si>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</si>
  <si>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</si>
  <si>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</si>
  <si>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</si>
  <si>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</si>
  <si>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</si>
  <si>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</si>
  <si>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</si>
  <si>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</si>
  <si>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</si>
  <si>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</si>
  <si>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</si>
  <si>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</si>
  <si>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</si>
  <si>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</si>
  <si>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</si>
  <si>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</si>
  <si>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</si>
  <si>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</si>
  <si>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</si>
  <si>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</si>
  <si>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</si>
  <si>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</si>
  <si>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</si>
  <si>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</si>
  <si>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</si>
  <si>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</si>
  <si>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</si>
  <si>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</si>
  <si>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</si>
  <si>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</si>
  <si>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</si>
  <si>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</si>
  <si>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</si>
  <si>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</si>
  <si>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</si>
  <si>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</si>
  <si>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</si>
  <si>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</si>
  <si>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</si>
  <si>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</si>
  <si>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</si>
  <si>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</si>
  <si>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</si>
  <si>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</si>
  <si>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</si>
  <si>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</si>
  <si>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</si>
  <si>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</si>
  <si>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</si>
  <si>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</si>
  <si>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</si>
  <si>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</si>
  <si>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</si>
  <si>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</si>
  <si>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</si>
  <si>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</si>
  <si>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</si>
  <si>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</si>
  <si>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</si>
  <si>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</si>
  <si>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</si>
  <si>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</si>
  <si>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</si>
  <si>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</si>
  <si>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</si>
  <si>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</si>
  <si>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</si>
  <si>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</si>
  <si>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</si>
  <si>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</si>
  <si>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</si>
  <si>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</si>
  <si>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</si>
  <si>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</si>
  <si>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</si>
  <si>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</si>
  <si>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</si>
  <si>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</si>
  <si>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</si>
  <si>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</si>
  <si>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</si>
  <si>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</si>
  <si>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</si>
  <si>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</si>
  <si>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</si>
  <si>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</si>
  <si>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</si>
  <si>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</si>
  <si>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</si>
  <si>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</si>
  <si>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</si>
  <si>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</si>
  <si>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</si>
  <si>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</si>
  <si>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</si>
  <si>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</si>
  <si>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</si>
  <si>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</si>
  <si>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</si>
  <si>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</si>
  <si>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</si>
  <si>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</si>
  <si>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</si>
  <si>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</si>
  <si>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</si>
  <si>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</si>
  <si>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</si>
  <si>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</si>
  <si>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</si>
  <si>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</si>
  <si>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</si>
  <si>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</si>
  <si>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</si>
  <si>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</si>
  <si>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</si>
  <si>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</si>
  <si>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</si>
  <si>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</si>
  <si>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</si>
  <si>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</si>
  <si>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</si>
  <si>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</si>
  <si>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</si>
  <si>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</si>
  <si>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</si>
  <si>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</si>
  <si>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</si>
  <si>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</si>
  <si>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</si>
  <si>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</si>
  <si>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</si>
  <si>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</si>
  <si>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</si>
  <si>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</si>
  <si>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</si>
  <si>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</si>
  <si>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</si>
  <si>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</si>
  <si>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</si>
  <si>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</si>
  <si>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</si>
  <si>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</si>
  <si>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</si>
  <si>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</si>
  <si>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</si>
  <si>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</si>
  <si>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</si>
  <si>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</si>
  <si>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</si>
  <si>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</si>
  <si>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</si>
  <si>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</si>
  <si>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</si>
  <si>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</si>
  <si>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</si>
  <si>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</si>
  <si>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</si>
  <si>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</si>
  <si>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</si>
  <si>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</si>
  <si>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</si>
  <si>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</si>
  <si>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</si>
  <si>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</si>
  <si>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</si>
  <si>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</si>
  <si>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</si>
  <si>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</si>
  <si>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</si>
  <si>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</si>
  <si>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</si>
  <si>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</si>
  <si>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</si>
  <si>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</si>
  <si>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</si>
  <si>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</si>
  <si>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</si>
  <si>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</si>
  <si>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</si>
  <si>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</si>
  <si>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</si>
  <si>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</si>
  <si>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</si>
  <si>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</si>
  <si>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</si>
  <si>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</si>
  <si>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</si>
  <si>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</si>
  <si>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</si>
  <si>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</si>
  <si>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</si>
  <si>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</si>
  <si>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</si>
  <si>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</si>
  <si>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</si>
  <si>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</si>
  <si>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</si>
  <si>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</si>
  <si>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</si>
  <si>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</si>
  <si>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</si>
  <si>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</si>
  <si>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</si>
  <si>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</si>
  <si>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</si>
  <si>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</si>
  <si>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</si>
  <si>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</si>
  <si>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</si>
  <si>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</si>
  <si>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</si>
  <si>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</si>
  <si>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</si>
  <si>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</si>
  <si>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</si>
  <si>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</si>
  <si>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</si>
  <si>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</si>
  <si>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</si>
  <si>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</si>
  <si>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</si>
  <si>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</si>
  <si>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</si>
  <si>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</si>
  <si>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</si>
  <si>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</si>
  <si>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</si>
  <si>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</si>
  <si>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</si>
  <si>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</si>
  <si>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</si>
  <si>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</si>
  <si>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</si>
  <si>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</si>
  <si>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</si>
  <si>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</si>
  <si>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</si>
  <si>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</si>
  <si>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</si>
  <si>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</si>
  <si>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</si>
  <si>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</si>
  <si>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</si>
  <si>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</si>
  <si>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</si>
  <si>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</si>
  <si>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</si>
  <si>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</si>
  <si>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</si>
  <si>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</si>
  <si>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</si>
  <si>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</si>
  <si>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</si>
  <si>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</si>
  <si>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</si>
  <si>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</si>
  <si>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</si>
  <si>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</si>
  <si>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</si>
  <si>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</si>
  <si>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</si>
  <si>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</si>
  <si>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</si>
  <si>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</si>
  <si>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</si>
  <si>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</si>
  <si>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</si>
  <si>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</si>
  <si>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</si>
  <si>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</si>
  <si>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</si>
  <si>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</si>
  <si>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</si>
  <si>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</si>
  <si>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</si>
  <si>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</si>
  <si>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</si>
  <si>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</si>
  <si>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</si>
  <si>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</si>
  <si>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</si>
  <si>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</si>
  <si>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</si>
  <si>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</si>
  <si>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</si>
  <si>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</si>
  <si>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</si>
  <si>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</si>
  <si>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</si>
  <si>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</si>
  <si>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</si>
  <si>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</si>
  <si>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</si>
  <si>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</si>
  <si>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</si>
  <si>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</si>
  <si>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</si>
  <si>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</si>
  <si>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</si>
  <si>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</si>
  <si>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</si>
  <si>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</si>
  <si>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</si>
  <si>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</si>
  <si>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</si>
  <si>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</si>
  <si>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</si>
  <si>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</si>
  <si>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</si>
  <si>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</si>
  <si>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</si>
  <si>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</si>
  <si>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</si>
  <si>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</si>
  <si>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</si>
  <si>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</si>
  <si>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</si>
  <si>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</si>
  <si>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</si>
  <si>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</si>
  <si>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</si>
  <si>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</si>
  <si>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</si>
  <si>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</si>
  <si>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</si>
  <si>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</si>
  <si>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</si>
  <si>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</si>
  <si>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</si>
  <si>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</si>
  <si>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</si>
  <si>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</si>
  <si>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</si>
  <si>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</si>
  <si>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</si>
  <si>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</si>
  <si>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</si>
  <si>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</si>
  <si>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</si>
  <si>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</si>
  <si>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</si>
  <si>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</si>
  <si>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</si>
  <si>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</si>
  <si>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</si>
  <si>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</si>
  <si>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</si>
  <si>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</si>
  <si>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</si>
  <si>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</si>
  <si>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</si>
  <si>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</si>
  <si>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</si>
  <si>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</si>
  <si>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</si>
  <si>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</si>
  <si>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</si>
  <si>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</si>
  <si>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</si>
  <si>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</si>
  <si>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</si>
  <si>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</si>
  <si>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</si>
  <si>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</si>
  <si>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</si>
  <si>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</si>
  <si>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</si>
  <si>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</si>
  <si>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</si>
  <si>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</si>
  <si>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</si>
  <si>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</si>
  <si>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</si>
  <si>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</si>
  <si>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</si>
  <si>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</si>
  <si>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</si>
  <si>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</si>
  <si>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</si>
  <si>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</si>
  <si>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</si>
  <si>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</si>
  <si>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</si>
  <si>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</si>
  <si>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</si>
  <si>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</si>
  <si>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</si>
  <si>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</si>
  <si>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</si>
  <si>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</si>
  <si>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</si>
  <si>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</si>
  <si>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</si>
  <si>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</si>
  <si>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</si>
  <si>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</si>
  <si>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</si>
  <si>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</si>
  <si>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</si>
  <si>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</si>
  <si>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</si>
  <si>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</si>
  <si>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</si>
  <si>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</si>
  <si>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</si>
  <si>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</si>
  <si>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</si>
  <si>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</si>
  <si>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</si>
  <si>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</si>
  <si>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</si>
  <si>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</si>
  <si>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</si>
  <si>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</si>
  <si>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</si>
  <si>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</si>
  <si>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</si>
  <si>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</si>
  <si>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</si>
  <si>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</si>
  <si>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</si>
  <si>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</si>
  <si>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</si>
  <si>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</si>
  <si>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</si>
  <si>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</si>
  <si>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</si>
  <si>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</si>
  <si>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</si>
  <si>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</si>
  <si>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</si>
  <si>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</si>
  <si>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</si>
  <si>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</si>
  <si>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</si>
  <si>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</si>
  <si>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</si>
  <si>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</si>
  <si>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</si>
  <si>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</si>
  <si>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</si>
  <si>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</si>
  <si>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</si>
  <si>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</si>
  <si>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</si>
  <si>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</si>
  <si>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</si>
  <si>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</si>
  <si>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</si>
  <si>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</si>
  <si>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</si>
  <si>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</si>
  <si>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</si>
  <si>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</si>
  <si>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</si>
  <si>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</si>
  <si>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</si>
  <si>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</si>
  <si>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</si>
  <si>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</si>
  <si>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</si>
  <si>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</si>
  <si>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</si>
  <si>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</si>
  <si>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</si>
  <si>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</si>
  <si>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</si>
  <si>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</si>
  <si>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</si>
  <si>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</si>
  <si>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</si>
  <si>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</si>
  <si>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</si>
  <si>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</si>
  <si>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</si>
  <si>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</si>
  <si>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</si>
  <si>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</si>
  <si>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</si>
  <si>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</si>
  <si>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</si>
  <si>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</si>
  <si>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</si>
  <si>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</si>
  <si>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</si>
  <si>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</si>
  <si>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</si>
  <si>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</si>
  <si>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</si>
  <si>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</si>
  <si>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</si>
  <si>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</si>
  <si>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</si>
  <si>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</si>
  <si>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</si>
  <si>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</si>
  <si>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</si>
  <si>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</si>
  <si>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</si>
  <si>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</si>
  <si>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</si>
  <si>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</si>
  <si>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</si>
  <si>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</si>
  <si>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</si>
  <si>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</si>
  <si>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</si>
  <si>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</si>
  <si>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</si>
  <si>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</si>
  <si>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</si>
  <si>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</si>
  <si>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</si>
  <si>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</si>
  <si>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</si>
  <si>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</si>
  <si>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</si>
  <si>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</si>
  <si>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</si>
  <si>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</si>
  <si>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</si>
  <si>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</si>
  <si>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</si>
  <si>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</si>
  <si>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</si>
  <si>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</si>
  <si>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</si>
  <si>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</si>
  <si>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</si>
  <si>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</si>
  <si>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</si>
  <si>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</si>
  <si>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</si>
  <si>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</si>
  <si>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</si>
  <si>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</si>
  <si>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</si>
  <si>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</si>
  <si>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</si>
  <si>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</si>
  <si>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</si>
  <si>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</si>
  <si>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</si>
  <si>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</si>
  <si>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</si>
  <si>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</si>
  <si>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</si>
  <si>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</si>
  <si>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</si>
  <si>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</si>
  <si>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</si>
  <si>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</si>
  <si>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</si>
  <si>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</si>
  <si>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</si>
  <si>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</si>
  <si>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</si>
  <si>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</si>
  <si>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</si>
  <si>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</si>
  <si>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</si>
  <si>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</si>
  <si>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</si>
  <si>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</si>
  <si>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</si>
  <si>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</si>
  <si>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</si>
  <si>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</si>
  <si>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</si>
  <si>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</si>
  <si>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</si>
  <si>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</si>
  <si>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</si>
  <si>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</si>
  <si>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</si>
  <si>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</si>
  <si>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</si>
  <si>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</si>
  <si>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</si>
  <si>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</si>
  <si>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</si>
  <si>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</si>
  <si>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</si>
  <si>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</si>
  <si>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</si>
  <si>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</si>
  <si>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</si>
  <si>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</si>
  <si>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</si>
  <si>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</si>
  <si>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</si>
  <si>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</si>
  <si>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</si>
  <si>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</si>
  <si>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</si>
  <si>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</si>
  <si>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</si>
  <si>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</si>
  <si>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</si>
  <si>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</si>
  <si>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</si>
  <si>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</si>
  <si>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</si>
  <si>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</si>
  <si>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</si>
  <si>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</si>
  <si>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</si>
  <si>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</si>
  <si>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</si>
  <si>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</si>
  <si>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</si>
  <si>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</si>
  <si>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</si>
  <si>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</si>
  <si>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</si>
  <si>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</si>
  <si>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</si>
  <si>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</si>
  <si>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</si>
  <si>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</si>
  <si>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</si>
  <si>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</si>
  <si>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</si>
  <si>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</si>
  <si>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</si>
  <si>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</si>
  <si>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</si>
  <si>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</si>
  <si>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</si>
  <si>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</si>
  <si>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</si>
  <si>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</si>
  <si>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</si>
  <si>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</si>
  <si>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</si>
  <si>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</si>
  <si>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</si>
  <si>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</si>
  <si>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</si>
  <si>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</si>
  <si>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</si>
  <si>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</si>
  <si>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</si>
  <si>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</si>
  <si>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</si>
  <si>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</si>
  <si>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</si>
  <si>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</si>
  <si>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</si>
  <si>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</si>
  <si>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</si>
  <si>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</si>
  <si>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</si>
  <si>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</si>
  <si>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</si>
  <si>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</si>
  <si>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</si>
  <si>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</si>
  <si>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</si>
  <si>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</si>
  <si>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</si>
  <si>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</si>
  <si>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</si>
  <si>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</si>
  <si>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</si>
  <si>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</si>
  <si>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</si>
  <si>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</si>
  <si>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</si>
  <si>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</si>
  <si>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</si>
  <si>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</si>
  <si>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</si>
  <si>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</si>
  <si>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</si>
  <si>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</si>
  <si>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</si>
  <si>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</si>
  <si>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</si>
  <si>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</si>
  <si>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</si>
  <si>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</si>
  <si>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</si>
  <si>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</si>
  <si>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</si>
  <si>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</si>
  <si>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</si>
  <si>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</si>
  <si>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</si>
  <si>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</si>
  <si>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</si>
  <si>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</si>
  <si>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</si>
  <si>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</si>
  <si>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</si>
  <si>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</si>
  <si>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</si>
  <si>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</si>
  <si>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</si>
  <si>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</si>
  <si>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</si>
  <si>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</si>
  <si>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</si>
  <si>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</si>
  <si>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</si>
  <si>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</si>
  <si>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</si>
  <si>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</si>
  <si>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</si>
  <si>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</si>
  <si>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</si>
  <si>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</si>
  <si>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</si>
  <si>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</si>
  <si>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</si>
  <si>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</si>
  <si>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</si>
  <si>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</si>
  <si>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</si>
  <si>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</si>
  <si>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</si>
  <si>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</si>
  <si>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</si>
  <si>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</si>
  <si>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</si>
  <si>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</si>
  <si>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</si>
  <si>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</si>
  <si>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</si>
  <si>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</si>
  <si>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</si>
  <si>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</si>
  <si>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</si>
  <si>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</si>
  <si>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</si>
  <si>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</si>
  <si>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</si>
  <si>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</si>
  <si>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</si>
  <si>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</si>
  <si>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</si>
  <si>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</si>
  <si>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</si>
  <si>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</si>
  <si>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</si>
  <si>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</si>
  <si>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</si>
  <si>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</si>
  <si>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</si>
  <si>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</si>
  <si>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</si>
  <si>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</si>
  <si>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</si>
  <si>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</si>
  <si>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</si>
  <si>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</si>
  <si>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</si>
  <si>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</si>
  <si>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</si>
  <si>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</si>
  <si>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</si>
  <si>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</si>
  <si>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</si>
  <si>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</si>
  <si>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</si>
  <si>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</si>
  <si>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</si>
  <si>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</si>
  <si>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</si>
  <si>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</si>
  <si>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</si>
  <si>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</si>
  <si>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</si>
  <si>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</si>
  <si>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</si>
  <si>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</si>
  <si>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</si>
  <si>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</si>
  <si>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</si>
  <si>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</si>
  <si>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</si>
  <si>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</si>
  <si>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</si>
  <si>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</si>
  <si>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</si>
  <si>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</si>
  <si>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16'h2114.11</t>
  </si>
  <si>
    <t>16'h2114.0</t>
  </si>
  <si>
    <t>16'h2114.8</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</si>
  <si>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</si>
  <si>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</si>
  <si>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</si>
  <si>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</si>
  <si>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</si>
  <si>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</si>
  <si>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</si>
  <si>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</si>
  <si>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</si>
  <si>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</si>
  <si>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</si>
  <si>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</si>
  <si>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</si>
  <si>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</si>
  <si>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</si>
  <si>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</si>
  <si>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</si>
  <si>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</si>
  <si>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</si>
  <si>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</si>
  <si>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</si>
  <si>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</si>
  <si>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</si>
  <si>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</si>
  <si>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</si>
  <si>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</si>
  <si>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</si>
  <si>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</si>
  <si>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</si>
  <si>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</si>
  <si>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</si>
  <si>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</si>
  <si>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</si>
  <si>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</si>
  <si>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</si>
  <si>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</si>
  <si>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</si>
  <si>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</si>
  <si>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</si>
  <si>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</si>
  <si>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</si>
  <si>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</si>
  <si>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</si>
  <si>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</si>
  <si>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</si>
  <si>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</si>
  <si>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</si>
  <si>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</si>
  <si>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</si>
  <si>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t>TRC_GLITCH_DETECTION_ENABLE_RSVD_0</t>
    </r>
    <r>
      <rPr>
        <strike/>
        <sz val="10"/>
        <rFont val="Calibri"/>
        <family val="2"/>
        <scheme val="minor"/>
      </rPr>
      <t>31_2</t>
    </r>
  </si>
  <si>
    <r>
      <t>TRC_GLITCH_DETECTION_DISABLE_RSVD_0</t>
    </r>
    <r>
      <rPr>
        <strike/>
        <sz val="10"/>
        <rFont val="Calibri"/>
        <family val="2"/>
        <scheme val="minor"/>
      </rPr>
      <t>31_1</t>
    </r>
  </si>
  <si>
    <r>
      <rPr>
        <strike/>
        <sz val="10"/>
        <rFont val="Calibri"/>
        <family val="2"/>
        <scheme val="minor"/>
      </rPr>
      <t>HWIFP_A_RSVD_1</t>
    </r>
    <r>
      <rPr>
        <sz val="10"/>
        <rFont val="Calibri"/>
        <family val="2"/>
        <scheme val="minor"/>
      </rPr>
      <t xml:space="preserve"> TRC_GLITCH_DETECTION_ENABLE_IFP_RSVD_1</t>
    </r>
  </si>
  <si>
    <r>
      <rPr>
        <strike/>
        <sz val="10"/>
        <rFont val="Calibri"/>
        <family val="2"/>
        <scheme val="minor"/>
      </rPr>
      <t>HWIFP_B_RSVD_1</t>
    </r>
    <r>
      <rPr>
        <sz val="10"/>
        <rFont val="Calibri"/>
        <family val="2"/>
        <scheme val="minor"/>
      </rPr>
      <t xml:space="preserve"> TRC_GLITCH_DETECTION_DISABLE_IFP_RSVD_1</t>
    </r>
  </si>
  <si>
    <r>
      <rPr>
        <strike/>
        <sz val="10"/>
        <rFont val="Calibri"/>
        <family val="2"/>
        <scheme val="minor"/>
      </rPr>
      <t>HWIFP_A_RSVD_2</t>
    </r>
    <r>
      <rPr>
        <sz val="10"/>
        <rFont val="Calibri"/>
        <family val="2"/>
        <scheme val="minor"/>
      </rPr>
      <t xml:space="preserve"> TRC_GLITCH_DETECTION_ENABLE_IFP_RSVD_2</t>
    </r>
  </si>
  <si>
    <r>
      <rPr>
        <strike/>
        <sz val="10"/>
        <rFont val="Calibri"/>
        <family val="2"/>
        <scheme val="minor"/>
      </rPr>
      <t>HWIFP_B_RSVD_2</t>
    </r>
    <r>
      <rPr>
        <sz val="10"/>
        <rFont val="Calibri"/>
        <family val="2"/>
        <scheme val="minor"/>
      </rPr>
      <t xml:space="preserve"> TRC_GLITCH_DETECTION_DISABLE_IFP_RSVD_2</t>
    </r>
  </si>
  <si>
    <r>
      <rPr>
        <strike/>
        <sz val="10"/>
        <rFont val="Calibri"/>
        <family val="2"/>
        <scheme val="minor"/>
      </rPr>
      <t xml:space="preserve">N/A </t>
    </r>
    <r>
      <rPr>
        <sz val="10"/>
        <rFont val="Calibri"/>
        <family val="2"/>
        <scheme val="minor"/>
      </rPr>
      <t>Spare</t>
    </r>
  </si>
  <si>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</si>
  <si>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</si>
  <si>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</si>
  <si>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</si>
  <si>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</si>
  <si>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</si>
  <si>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</si>
  <si>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</si>
  <si>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</si>
  <si>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</si>
  <si>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</si>
  <si>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</si>
  <si>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</si>
  <si>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</si>
  <si>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</si>
  <si>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</si>
  <si>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</si>
  <si>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</si>
  <si>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</si>
  <si>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</si>
  <si>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</si>
  <si>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</si>
  <si>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</si>
  <si>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</si>
  <si>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</si>
  <si>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</si>
  <si>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</si>
  <si>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</si>
  <si>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</si>
  <si>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</si>
  <si>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</si>
  <si>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</si>
  <si>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</si>
  <si>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</si>
  <si>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</si>
  <si>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</si>
  <si>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</si>
  <si>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</si>
  <si>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</si>
  <si>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</si>
  <si>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</si>
  <si>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</si>
  <si>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</si>
  <si>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</si>
  <si>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</si>
  <si>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</si>
  <si>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</si>
  <si>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</si>
  <si>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</si>
  <si>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</si>
  <si>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</si>
  <si>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</si>
  <si>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</si>
  <si>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</si>
  <si>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OCS_DISABLE_GKEY2</t>
  </si>
  <si>
    <t>OCS_DISABLE_GKEY3</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</si>
  <si>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</si>
  <si>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</si>
  <si>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</si>
  <si>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</si>
  <si>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</si>
  <si>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</si>
  <si>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</si>
  <si>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</si>
  <si>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</si>
  <si>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</si>
  <si>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</si>
  <si>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</si>
  <si>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</si>
  <si>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</si>
  <si>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</si>
  <si>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</si>
  <si>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</si>
  <si>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</si>
  <si>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[LNL][GSC] Disable OCS Self test for Boot Performance improvement (https://hsdes.intel.com/resource/14015800494)</t>
  </si>
  <si>
    <t>BOD, Zeroizable,
$(FuseName)_LockTag, if (EWASUPPORT == 1) {EWA} else {}</t>
  </si>
  <si>
    <t>EWA_SUPPORT</t>
  </si>
  <si>
    <t>PTL-SOC-P OSSE</t>
  </si>
  <si>
    <t>PTL-SOC-P CSME</t>
  </si>
  <si>
    <t>PTL-SOC-P ESE</t>
  </si>
  <si>
    <t>PTL-PCH-S CSME</t>
  </si>
  <si>
    <t>PTL-PCH-SESE</t>
  </si>
  <si>
    <t>PTL-SOC-S ESE++</t>
  </si>
  <si>
    <t>PTL-SOC-S OSSE</t>
  </si>
  <si>
    <t>Column1</t>
  </si>
  <si>
    <t>&gt;&gt;https://hsdes.intel.com/appstore/article/#/16015330485 [BU][OSSE/ESE/CSME] OSSE/SOC Fuse Controller's External Write Approval control by OSSE/ESE/CSME
- In tab "ConfigNew", add parameter "EWA_SUPPORT"
- In tab "CSxE_ESE_GSC_FuseCfg", add fuse attribute "EWA" and use it conditionally using parameter "EWA_SUPPORT"
&gt;&gt;https://hsdes.intel.com/appstore/article/#/15010546386 [IP][OSSE] Fuse Configuration for PTL_P SOC OSSE
- Create column PTL-SOC-P OSSE by using LNL-SOC-M OSSE as base
- Create column PTL-SOC-P CSME and PTL-SOC-P ESE and leave it for the owner to fill up later</t>
  </si>
  <si>
    <t>- Create column PTL-SOC-S OSSE by using LNL-SOC-M OSSE as base
- Create column PTL-PCH-S CSME, PTL-PCH-S ESE, PTL-SOC-S ESE++ and leave them for the owner to fill up later</t>
  </si>
  <si>
    <t>rmove</t>
  </si>
  <si>
    <t>CSME Configuration Fuses managed by FW.  Must be available prior to CSME ROM execution
this fuse is set when the PCH is related to WS segment. Default must to be disable "0"</t>
  </si>
  <si>
    <t>WS_SKU</t>
  </si>
  <si>
    <t xml:space="preserve"> - DCN#1309161007 (rejected)  added comment in CSxE_SES_GSC_FuseCfg Page Column ADP-S/P Kaizen fuse name CSME_Cfg_Fuse_119 ( This fuse was re-named to CSME_Cfg_Fuse_119_ RPL_Indicator_EN (ADL-P/S only) with manufacuring HSD tracking only, no  IP Fuse RDL change due to chip fuse RDL integration frozed)
 - https://hsdes.intel.com/appstore/article/#/1309315007 (rejected for MTP-S/MTL-S) Clone to LNL-M DCN #14015910335. 
         a. Added new fuse WS_SKU to replace deprecated fuse DCMI_Disable starting from LNL-M CSME 
         b. added comments in the Deprecate column "new_LNL_CSME"  for the note regarding to the new fuse name "WS_SKU" has been used in MTP-S manufacturing fuse file but too late for IP fuse RDL updates.  </t>
  </si>
  <si>
    <t>RLT CSC</t>
  </si>
  <si>
    <t>Updated with RLT Fuse configuration (https://hsdes.intel.com/resource/14014885285)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</si>
</sst>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1"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u/>
      <sz val="11"/>
      <color rgb="FFFF000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577">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1" fillId="31" borderId="2" xfId="0" applyFont="1" applyFill="1" applyBorder="1" applyAlignment="1">
      <alignment horizontal="left" wrapText="1" readingOrder="1"/>
    </xf>
    <xf numFmtId="0" fontId="52" fillId="6" borderId="2" xfId="0" applyFont="1" applyFill="1" applyBorder="1"/>
    <xf numFmtId="0" fontId="52" fillId="16" borderId="2" xfId="0" applyFont="1" applyFill="1" applyBorder="1"/>
    <xf numFmtId="0" fontId="52" fillId="17" borderId="2" xfId="0" applyFont="1" applyFill="1" applyBorder="1" applyAlignment="1">
      <alignment wrapText="1"/>
    </xf>
    <xf numFmtId="0" fontId="53" fillId="17" borderId="2" xfId="0" applyFont="1" applyFill="1" applyBorder="1" applyAlignment="1">
      <alignment vertical="top" wrapText="1" readingOrder="1"/>
    </xf>
    <xf numFmtId="0" fontId="52"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5" fillId="0" borderId="0" xfId="0" applyFont="1" applyAlignment="1">
      <alignment horizontal="left" vertical="top" wrapText="1"/>
    </xf>
    <xf numFmtId="0" fontId="56" fillId="0" borderId="2" xfId="0" applyFont="1" applyFill="1" applyBorder="1" applyAlignment="1">
      <alignment horizontal="left" vertical="top" wrapText="1"/>
    </xf>
    <xf numFmtId="0" fontId="55" fillId="0" borderId="2" xfId="0" applyFont="1" applyFill="1" applyBorder="1" applyAlignment="1">
      <alignment horizontal="left" vertical="top" wrapText="1"/>
    </xf>
    <xf numFmtId="0" fontId="55"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5" fillId="6" borderId="2" xfId="0" applyFont="1" applyFill="1" applyBorder="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3" fillId="6" borderId="2" xfId="0" applyFont="1" applyFill="1" applyBorder="1" applyAlignment="1">
      <alignment vertical="top" wrapText="1" readingOrder="1"/>
    </xf>
    <xf numFmtId="0" fontId="6" fillId="0" borderId="7" xfId="0" applyFont="1" applyBorder="1"/>
    <xf numFmtId="0" fontId="0" fillId="6" borderId="7" xfId="0" applyFill="1" applyBorder="1"/>
    <xf numFmtId="0" fontId="0" fillId="0" borderId="7" xfId="0" applyFill="1" applyBorder="1"/>
    <xf numFmtId="0" fontId="0" fillId="0" borderId="38" xfId="0" applyFill="1" applyBorder="1"/>
    <xf numFmtId="0" fontId="6" fillId="0" borderId="38" xfId="0" applyFont="1" applyFill="1" applyBorder="1"/>
    <xf numFmtId="0" fontId="6" fillId="23" borderId="38" xfId="0" applyFont="1" applyFill="1" applyBorder="1"/>
    <xf numFmtId="0" fontId="6" fillId="6" borderId="38" xfId="0" applyFont="1" applyFill="1" applyBorder="1"/>
    <xf numFmtId="0" fontId="6" fillId="0" borderId="38" xfId="0" applyFont="1" applyBorder="1"/>
    <xf numFmtId="0" fontId="5" fillId="30" borderId="2" xfId="0" applyFont="1" applyFill="1" applyBorder="1"/>
    <xf numFmtId="49" fontId="23" fillId="0" borderId="2" xfId="0" applyNumberFormat="1" applyFont="1" applyFill="1" applyBorder="1" applyAlignment="1">
      <alignment horizontal="left" vertical="top" wrapText="1"/>
    </xf>
    <xf numFmtId="0" fontId="57"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8" fillId="0" borderId="2" xfId="0" applyFont="1" applyFill="1" applyBorder="1" applyAlignment="1">
      <alignment horizontal="left" vertical="top" wrapText="1"/>
    </xf>
    <xf numFmtId="49" fontId="58" fillId="0" borderId="2" xfId="0" applyNumberFormat="1" applyFont="1" applyFill="1" applyBorder="1" applyAlignment="1">
      <alignment horizontal="left" vertical="top"/>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9" fillId="0" borderId="0" xfId="0" applyFont="1" applyAlignment="1">
      <alignment horizontal="left" vertical="top"/>
    </xf>
    <xf numFmtId="0" fontId="44"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0" fontId="22" fillId="6" borderId="2" xfId="0" applyFont="1" applyFill="1" applyBorder="1" applyAlignment="1">
      <alignment horizontal="left" vertical="top"/>
    </xf>
    <xf numFmtId="49" fontId="23" fillId="0" borderId="0" xfId="0" quotePrefix="1" applyNumberFormat="1" applyFont="1" applyBorder="1" applyAlignment="1">
      <alignment horizontal="left" vertical="top" wrapText="1"/>
    </xf>
    <xf numFmtId="0" fontId="23" fillId="19" borderId="2" xfId="0" applyFont="1" applyFill="1" applyBorder="1" applyAlignment="1">
      <alignment horizontal="left" vertical="top" wrapText="1"/>
    </xf>
    <xf numFmtId="0" fontId="23" fillId="0" borderId="0" xfId="0" applyFont="1" applyFill="1" applyBorder="1" applyAlignment="1">
      <alignment horizontal="left" vertical="top" wrapText="1"/>
    </xf>
    <xf numFmtId="0" fontId="60" fillId="8" borderId="2" xfId="0" applyFont="1" applyFill="1" applyBorder="1"/>
    <xf numFmtId="0" fontId="0" fillId="8" borderId="2" xfId="0" applyFont="1" applyFill="1" applyBorder="1"/>
    <xf numFmtId="0" fontId="8" fillId="4" borderId="38" xfId="0" applyFont="1" applyFill="1" applyBorder="1" applyAlignment="1">
      <alignment horizontal="center"/>
    </xf>
    <xf numFmtId="49" fontId="22" fillId="0" borderId="2" xfId="0" applyNumberFormat="1" applyFont="1" applyFill="1" applyBorder="1" applyAlignment="1">
      <alignment horizontal="left" vertical="top" wrapText="1"/>
    </xf>
    <xf numFmtId="0" fontId="0" fillId="0" borderId="2" xfId="0" applyBorder="1" applyAlignment="1">
      <alignment horizontal="left" vertical="center"/>
    </xf>
    <xf numFmtId="0" fontId="0" fillId="0" borderId="2" xfId="0" applyBorder="1" applyAlignment="1">
      <alignment vertical="center"/>
    </xf>
    <xf numFmtId="0" fontId="8" fillId="4" borderId="38" xfId="0" applyFont="1" applyFill="1" applyBorder="1" applyAlignment="1">
      <alignment horizontal="center"/>
    </xf>
    <xf numFmtId="0" fontId="0" fillId="0" borderId="2" xfId="0" quotePrefix="1" applyFill="1" applyBorder="1" applyAlignment="1">
      <alignment wrapText="1"/>
    </xf>
    <xf numFmtId="0" fontId="23" fillId="6" borderId="2" xfId="0" applyFont="1" applyFill="1" applyBorder="1" applyAlignment="1">
      <alignment horizontal="left" vertical="top"/>
    </xf>
    <xf numFmtId="49" fontId="23" fillId="6" borderId="2" xfId="0" applyNumberFormat="1" applyFont="1" applyFill="1" applyBorder="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2705">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FF00"/>
      <color rgb="FFFF99CC"/>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editAs="oneCell">
    <xdr:from>
      <xdr:col>3</xdr:col>
      <xdr:colOff>8393430</xdr:colOff>
      <xdr:row>128</xdr:row>
      <xdr:rowOff>369570</xdr:rowOff>
    </xdr:from>
    <xdr:to>
      <xdr:col>3</xdr:col>
      <xdr:colOff>10004867</xdr:colOff>
      <xdr:row>131</xdr:row>
      <xdr:rowOff>306705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1231880" y="120803670"/>
          <a:ext cx="1607627" cy="102679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ui, Yaxin" id="{4FBFDF9A-9B34-48C1-ABA3-8E4559C5DD42}" userId="S::yaxin.shui@intel.com::880c964d-862e-428f-a6f9-5fe610c435fe" providerId="AD"/>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P307" totalsRowShown="0" headerRowDxfId="2704" dataDxfId="2702" headerRowBorderDxfId="2703">
  <autoFilter ref="C4:AP307" xr:uid="{5AC71680-DE96-4D5C-A1F5-D9F97567B45C}"/>
  <tableColumns count="40">
    <tableColumn id="1" xr3:uid="{9EDAF894-8331-4743-94F4-7A2C61AEC0A1}" name="Fuse Registers" dataDxfId="2701"/>
    <tableColumn id="2" xr3:uid="{56080C49-2132-4BBC-BD70-66605F446E4C}" name="Fuse name " dataDxfId="2700"/>
    <tableColumn id="30" xr3:uid="{BCE7ED6A-C51D-4638-9C64-0F0837DAC72E}" name="Usage (HW, FW,ROM,  RB)" dataDxfId="2699"/>
    <tableColumn id="3" xr3:uid="{82A3AB6F-2E1A-4461-9A3C-6FFC945FECF1}" name="Parameter" dataDxfId="2698"/>
    <tableColumn id="28" xr3:uid="{C108EEE1-7EC3-4EC5-921A-A7282B0850D8}" name="Deprecator (Deprecated_prj, New_prj)" dataDxfId="2697"/>
    <tableColumn id="4" xr3:uid="{BB2BCB78-F408-4B6B-921B-9C4173134BF7}" name="Attributes (show when attribute is TRUE)_x000a_     This column includes Block On Dbg (“BOD”), JTag RD (“JtagRD”), JTag WR (JtagWr”), IOSF-SB RD (“SBRd”), IOSF-SB WR (“SBWr”), Read For Error (“R4Err”), Lockout Valid ID Tag (“LockTag&quot;)" dataDxfId="2696"/>
    <tableColumn id="21" xr3:uid="{D7EDDA1C-9A33-4016-9C63-467315747559}" name="Default" dataDxfId="2695"/>
    <tableColumn id="20" xr3:uid="{38861B6B-B95F-422E-A032-993645580F06}" name="Category" dataDxfId="2694"/>
    <tableColumn id="5" xr3:uid="{3F162C8D-1B65-4512-AE9E-472563802795}" name="Group" dataDxfId="2693"/>
    <tableColumn id="6" xr3:uid="{DA79B23D-5FE0-43F6-829B-8D575A2A0C4E}" name="Bit Width" dataDxfId="2692"/>
    <tableColumn id="31" xr3:uid="{49A0585B-46EB-481C-9A2F-CF10416CBBEC}" name="GSK Addr_x000a_Base: 0x0F00B0000" dataDxfId="2691"/>
    <tableColumn id="7" xr3:uid="{511BA9F9-3C6B-4C63-866D-52DFBC8525D9}" name="Receiver Addr_x000a_({Addr per byte}.{bit start num})" dataDxfId="2690"/>
    <tableColumn id="18" xr3:uid="{87197C3F-A42F-4DDA-864A-968D83B48D5E}" name="Descriptions " dataDxfId="2689"/>
    <tableColumn id="11" xr3:uid="{2C3BC7C9-07FC-405D-8BC0-ED6E89154F90}" name="ADP-S_x000a_(Kaizen Sheet)" dataDxfId="2688"/>
    <tableColumn id="8" xr3:uid="{27226D23-4345-4FE7-A41C-5F515779B1C4}" name="MTL-M CSME _x000a_(Kaizen Sheet)" dataDxfId="2687"/>
    <tableColumn id="10" xr3:uid="{BF367567-B609-4EB6-BD3D-80CCCDD3DB11}" name="MTL-M ESE _x000a_(Kaizen Sheet)" dataDxfId="2686"/>
    <tableColumn id="14" xr3:uid="{EDC8F3D1-15DA-47B8-B419-42C2ECC31D0B}" name="MTP-PCH-S CSME" dataDxfId="2685"/>
    <tableColumn id="15" xr3:uid="{51424B1A-17A0-415B-A62E-161C9907ADD7}" name="MTP-PCH-S ESE" dataDxfId="2684"/>
    <tableColumn id="17" xr3:uid="{D0DEA104-7BF8-4527-AC3F-3B36CA6A520B}" name="MTL-SOC-S CSE (ZBB-ed)" dataDxfId="2683"/>
    <tableColumn id="16" xr3:uid="{3C0A934E-AC5E-4047-B641-7E684018856A}" name="MTL-SOC-S ESE (ZBB-ed)" dataDxfId="2682"/>
    <tableColumn id="22" xr3:uid="{06D8154B-4A39-45E2-9FE6-D860FF964ED3}" name="MTL-SOC-S ESE++" dataDxfId="2681"/>
    <tableColumn id="25" xr3:uid="{E605F94B-9624-4919-BDD6-32E7668D22F8}" name="Elasti CSC" dataDxfId="2680"/>
    <tableColumn id="24" xr3:uid="{D7D9443C-8A8B-4604-A120-9101A4A030AD}" name="Elasti GSC " dataDxfId="2679"/>
    <tableColumn id="27" xr3:uid="{F9FE8313-3D8E-4C48-99FE-57623D313E49}" name="LNL GSC" dataDxfId="2678"/>
    <tableColumn id="23" xr3:uid="{BDFC0B63-7EBE-4EA2-8777-5862008338BA}" name="LNL-SOC-M CSME" dataDxfId="2677"/>
    <tableColumn id="26" xr3:uid="{538DF79E-54BC-4DC1-9F8F-CBB8389447F5}" name="LNL-SOC-M ESE" dataDxfId="2676"/>
    <tableColumn id="32" xr3:uid="{A961D978-3FFA-4EDA-AFDE-DE05963A05BB}" name="LNL-SOC-M OSSE" dataDxfId="2675"/>
    <tableColumn id="41" xr3:uid="{43C16465-6A68-4FC4-BAE5-4649F8F6581E}" name="RLT CSC" dataDxfId="210"/>
    <tableColumn id="34" xr3:uid="{55058A3C-1E85-4007-B3AE-E489EE1A9E24}" name="PTL-SOC-P CSME" dataDxfId="2674"/>
    <tableColumn id="35" xr3:uid="{C5E84AF3-6481-4910-9703-988BD95EB9FC}" name="PTL-SOC-P ESE" dataDxfId="2673"/>
    <tableColumn id="33" xr3:uid="{42820DAF-A4CC-49EA-8964-D05EF115E705}" name="PTL-SOC-P OSSE" dataDxfId="2672"/>
    <tableColumn id="38" xr3:uid="{7E462CD7-221C-48ED-A5FA-0809670573BE}" name="PTL-PCH-S CSME" dataDxfId="2671"/>
    <tableColumn id="39" xr3:uid="{F41B9F25-BB6A-440B-8218-757772F1FDD2}" name="PTL-SOC-S ESE++" dataDxfId="2670"/>
    <tableColumn id="37" xr3:uid="{20480703-F033-4587-BE3E-E76E15C8CBD4}" name="PTL-SOC-S OSSE" dataDxfId="2669"/>
    <tableColumn id="36" xr3:uid="{9D0CBF38-35F1-49EF-B9F4-D7C3CB67C466}" name="Column1" dataDxfId="2668"/>
    <tableColumn id="9" xr3:uid="{025D42BA-8D40-4BF5-A107-32DA8E79D40E}" name="Note" dataDxfId="2667"/>
    <tableColumn id="29" xr3:uid="{B6BF83CA-0F92-4400-B742-BA67624DFD90}" name="SFIP Feedback WW08'21 (for MTL-S/Elasti/LNL) Hadas/Eli/Ilan/Simcha/Yanai/Yonatan" dataDxfId="2666"/>
    <tableColumn id="12" xr3:uid="{B4A9B220-D9C2-414A-A890-9AF9449678C0}" name="MB Comment (8/31)" dataDxfId="2665"/>
    <tableColumn id="13" xr3:uid="{5BD9F532-FB37-48F7-8624-F84F895D40F2}" name="ELI Comment (8/31)" dataDxfId="2664"/>
    <tableColumn id="19" xr3:uid="{8A21F9C7-D960-4B70-90D2-F1220CE4D69C}" name="yanai (9/1)" dataDxfId="2663"/>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2662" dataDxfId="2660" headerRowBorderDxfId="2661">
  <autoFilter ref="C4:AL308" xr:uid="{5AC71680-DE96-4D5C-A1F5-D9F97567B45C}"/>
  <tableColumns count="36">
    <tableColumn id="1" xr3:uid="{5AA34712-8DEE-4526-8004-A54072590A98}" name="Fuse Registers" dataDxfId="2659"/>
    <tableColumn id="36" xr3:uid="{B59E65A5-B664-4450-A644-BCFAC5C3F60B}" name="This fuse DW in CRC-16 or SEC_CRC-16?" dataDxfId="2658"/>
    <tableColumn id="2" xr3:uid="{C985E4B3-2BFB-412D-9F38-83D74A4C790A}" name="Fuse name " dataDxfId="2657"/>
    <tableColumn id="30" xr3:uid="{5DD557C5-FBA6-43A4-AE7F-074AEFBBFA15}" name="Usage (HW, FW,ROM,  RB)" dataDxfId="2656"/>
    <tableColumn id="3" xr3:uid="{25FF77FE-4477-404A-82A2-04B5576E3A15}" name="Parameter" dataDxfId="2655"/>
    <tableColumn id="28" xr3:uid="{886CB09C-EE13-489A-8DD9-0647E580B089}" name="Deprecator (Deprecated_prj, New_prj)" dataDxfId="2654"/>
    <tableColumn id="4" xr3:uid="{F3DBDE00-C859-44B9-8519-8B2F97A901B7}" name="Attributes (show when attribute is TRUE)_x000a_     This column includes Block On Dbg (“BOD”), JTag RD (“JtagRD”), JTag WR (JtagWr”), IOSF-SB RD (“SBRd”), IOSF-SB WR (“SBWr”), Read For Error (“R4Err”), Lockout Valid ID Tag (“LockTag&quot;)" dataDxfId="2653"/>
    <tableColumn id="21" xr3:uid="{71197EC2-CA60-4FD6-98FC-BBE16DBF8DD2}" name="Default" dataDxfId="2652"/>
    <tableColumn id="20" xr3:uid="{10E4E73D-EDB6-41B2-8AF0-A070D23CA4F3}" name="Category" dataDxfId="2651"/>
    <tableColumn id="5" xr3:uid="{BC4A14C0-DA65-4701-B8B5-018ED9DBAEF8}" name="Group" dataDxfId="2650"/>
    <tableColumn id="6" xr3:uid="{88408DE0-59C1-4DDA-AD4B-C126A2D9DC5A}" name="Bit Width" dataDxfId="2649"/>
    <tableColumn id="31" xr3:uid="{3D2A61D6-2563-426D-B2FA-89365A62E897}" name="GSK Addr_x000a_Base: 0x0F00B0000" dataDxfId="2648"/>
    <tableColumn id="7" xr3:uid="{4811D256-A50C-47C2-AB8A-88C6D742FF25}" name="Receiver Addr_x000a_({Addr per byte}.{bit start num})" dataDxfId="2647"/>
    <tableColumn id="18" xr3:uid="{D99FB9DF-33BE-41D5-A052-75083AA1FF1E}" name="Descriptions " dataDxfId="2646"/>
    <tableColumn id="11" xr3:uid="{9A7D2FDB-EA6D-4CC4-8D3D-2DBD0335644F}" name="ADP-S_x000a_(Kaizen Sheet)" dataDxfId="2645"/>
    <tableColumn id="8" xr3:uid="{FB74AE86-7D8E-430B-BD16-A6F773553AB0}" name="MTL-M CSME _x000a_(Kaizen Sheet)" dataDxfId="2644"/>
    <tableColumn id="10" xr3:uid="{B84EF941-ACAB-4FF9-B90B-273E7DF77C55}" name="MTL-M ESE _x000a_(Kaizen Sheet)" dataDxfId="2643"/>
    <tableColumn id="14" xr3:uid="{21480017-BB20-41BB-8714-AC5C12977AF1}" name="MTP-PCH-S CSME" dataDxfId="2642"/>
    <tableColumn id="15" xr3:uid="{7B5B70C0-6748-4A76-8B8B-F28B7ED4AD99}" name="MTP-PCH-S ESE" dataDxfId="2641"/>
    <tableColumn id="17" xr3:uid="{9020F582-5003-48CD-98A1-83FC76450F6A}" name="MTL-SOC-S CSE (ZBB-ed)" dataDxfId="2640"/>
    <tableColumn id="16" xr3:uid="{82EE4674-A5D5-477C-B55E-CA62C5E98D5C}" name="MTL-SOC-S ESE (ZBB-ed)" dataDxfId="2639"/>
    <tableColumn id="22" xr3:uid="{413FD5D5-C2BA-4C0E-B878-7FA80D79BC48}" name="MTL-SOC-S ESE++" dataDxfId="2638"/>
    <tableColumn id="25" xr3:uid="{6D73654E-F8A4-4B0B-B7AE-9F44670B5344}" name="Elasti CSC" dataDxfId="2637"/>
    <tableColumn id="24" xr3:uid="{7C29A7ED-4125-4DB4-9134-8203F2DEA031}" name="Elasti GSC " dataDxfId="2636"/>
    <tableColumn id="27" xr3:uid="{A472EA61-88E2-463F-A685-9B9AFDACBC04}" name="LNL GSC" dataDxfId="2635"/>
    <tableColumn id="23" xr3:uid="{D79677F3-2FC8-4AE9-AEAF-23633A6B3CF6}" name="LNL-SOC-M CSME (1)" dataDxfId="2634"/>
    <tableColumn id="33" xr3:uid="{0103C02A-CE17-4301-93CE-EA0A8111E535}" name="LNL-SOC-M CSME" dataDxfId="2633">
      <calculatedColumnFormula>Table1332[[#This Row],[Default]]</calculatedColumnFormula>
    </tableColumn>
    <tableColumn id="26" xr3:uid="{D180F35C-0F58-40BA-936D-88C0D17BFB31}" name="LNL-SOC-M ESE (1)" dataDxfId="2632"/>
    <tableColumn id="34" xr3:uid="{70A6ACB8-6455-44A0-976C-6617237192BF}" name="LNL-SOC-M ESE" dataDxfId="2631"/>
    <tableColumn id="32" xr3:uid="{9F15064E-6BAA-4EE9-B21F-CBAF15C74552}" name="LNL-SOC-M OSSE (1)" dataDxfId="2630"/>
    <tableColumn id="35" xr3:uid="{A5BC8369-1E0B-4711-8C9B-ACFFA4F6EBD0}" name="LNL-SOC-M OSSE" dataDxfId="2629"/>
    <tableColumn id="9" xr3:uid="{DB54F70D-E0FC-45D0-BC86-B14B1D1567ED}" name="Note" dataDxfId="2628"/>
    <tableColumn id="29" xr3:uid="{3DF73A77-7834-461D-8D2E-A51DA94DD10E}" name="SFIP Feedback WW08'21 (for MTL-S/Elasti/LNL) Hadas/Eli/Ilan/Simcha/Yanai/Yonatan" dataDxfId="2627"/>
    <tableColumn id="12" xr3:uid="{8B21E9B3-1672-4C2B-AC7E-E99D0BD1F08F}" name="MB Comment (8/31)" dataDxfId="2626"/>
    <tableColumn id="13" xr3:uid="{7D5B2A77-D399-41A8-8D9E-0049B94B5E69}" name="ELI Comment (8/31)" dataDxfId="2625"/>
    <tableColumn id="19" xr3:uid="{1A2FD490-92E5-48FC-B517-50F83B7E50FF}" name="yanai (9/1)" dataDxfId="2624"/>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9" dT="2020-11-23T23:47:38.64" personId="{A2DE5FF8-E295-4803-B02B-F176E08C7223}" id="{BF07C77B-0029-4BB9-9298-74BBF08A04F5}">
    <text>Adding a parameter to allow FW_CONFIG fuses to be overriden</text>
  </threadedComment>
  <threadedComment ref="A148"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3" dT="2020-11-23T23:33:22.14" personId="{A2DE5FF8-E295-4803-B02B-F176E08C7223}" id="{075E0309-8EF5-4731-AB74-41411E933874}">
    <text>what is this parameter for REPAIR_FUSE_SUPPORT_EN</text>
  </threadedComment>
  <threadedComment ref="N154" dT="2020-11-24T22:46:52.85" personId="{A2DE5FF8-E295-4803-B02B-F176E08C7223}" id="{AAD9B433-651F-4766-B13B-C310CF9DAF9A}">
    <text>no internal fuse pull for CSC starting DG2</text>
  </threadedComment>
  <threadedComment ref="T154" dT="2020-11-24T22:46:52.85" personId="{A2DE5FF8-E295-4803-B02B-F176E08C7223}" id="{CE23C33A-4023-418E-8B1A-770275106D97}">
    <text>no internal fuse pull for CSC starting DG2</text>
  </threadedComment>
  <threadedComment ref="U154" dT="2020-11-24T22:46:52.85" personId="{A2DE5FF8-E295-4803-B02B-F176E08C7223}" id="{EC0D816C-F2F3-4205-90B6-5F3B038F1E8E}">
    <text>no internal fuse pull for CSC starting DG2</text>
  </threadedComment>
  <threadedComment ref="V154" dT="2020-11-24T22:46:52.85" personId="{A2DE5FF8-E295-4803-B02B-F176E08C7223}" id="{F06064D1-E323-4CB8-B15E-48B7E3A1CF72}">
    <text>no internal fuse pull for CSC starting DG2</text>
  </threadedComment>
  <threadedComment ref="A158"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G65" dT="2022-01-23T06:23:01.81" personId="{4FBFDF9A-9B34-48C1-ABA3-8E4559C5DD42}" id="{0643183F-3781-41A6-AD54-F88EB477E8CA}">
    <text>1/21/2022 (YS)
re-visited the  DCN#1309315007 requests. Confirmed the ROM fuse " DCMI_Disable" has been deprecated. Its attributes and default value can be re-directed to a new usage for "WS_SKU" with no conflict with other project usages. Besides MTL-S/MTP-S IP Fuse RDL and full chip RDL generation has been already frozen, IP fuse RDL updates would not be accepted in full chip fuse gen. 
Therefore the decision was made:
      - reject this sip.feature DCN#1309315007, acknowledged the change is OK,  can be tracked with manufacturing HSD only for MTL-S/MTP-S, IP team has no further action for this fuse name change for MTL. 
     - clone this DCN#1309315007 to WIP project starting from LNL-M and beyond (DCN#14015910335)</text>
  </threadedComment>
  <threadedComment ref="D67" dT="2020-12-01T19:29:22.04" personId="{A2DE5FF8-E295-4803-B02B-F176E08C7223}" id="{455372B5-9F9E-4CD0-A998-16B0971769BD}">
    <text>update the description . to stay currently its not used reserved for future pavp services</text>
  </threadedComment>
  <threadedComment ref="Y92" dT="2021-04-16T23:53:46.86" personId="{A2DE5FF8-E295-4803-B02B-F176E08C7223}" id="{9A1A1257-C9C0-4F93-8DF0-BA082BC537DF}">
    <text>Appear in Fuse RDL as IP_Config Fuses</text>
  </threadedComment>
  <threadedComment ref="D97" dT="2020-11-23T22:38:52.31" personId="{A2DE5FF8-E295-4803-B02B-F176E08C7223}" id="{5F61125A-8E8B-48BE-9ACF-757E3B6C8EAF}">
    <text>Requested by this PCR # 1308156372</text>
  </threadedComment>
  <threadedComment ref="P109" dT="2022-01-23T06:15:52.10" personId="{4FBFDF9A-9B34-48C1-ABA3-8E4559C5DD42}" id="{D07D62CE-7628-44DA-A305-9A90515EC375}">
    <text>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41"/>
  <sheetViews>
    <sheetView topLeftCell="C130" zoomScaleNormal="100" workbookViewId="0">
      <selection activeCell="D143" sqref="D143"/>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68.6640625" style="15" customWidth="1"/>
    <col min="5" max="16384" width="8.88671875" style="15"/>
  </cols>
  <sheetData>
    <row r="1" spans="1:5" x14ac:dyDescent="0.3">
      <c r="A1" s="47" t="s">
        <v>552</v>
      </c>
      <c r="B1" s="48" t="s">
        <v>553</v>
      </c>
      <c r="C1" s="49" t="s">
        <v>554</v>
      </c>
      <c r="D1" s="50" t="s">
        <v>424</v>
      </c>
      <c r="E1" s="16"/>
    </row>
    <row r="2" spans="1:5" x14ac:dyDescent="0.3">
      <c r="A2" s="51">
        <v>1</v>
      </c>
      <c r="B2" s="52">
        <v>43878</v>
      </c>
      <c r="C2" s="53" t="s">
        <v>555</v>
      </c>
      <c r="D2" s="54" t="s">
        <v>556</v>
      </c>
      <c r="E2" s="16"/>
    </row>
    <row r="3" spans="1:5" x14ac:dyDescent="0.3">
      <c r="A3" s="51">
        <v>2</v>
      </c>
      <c r="B3" s="52">
        <v>43880</v>
      </c>
      <c r="C3" s="53" t="s">
        <v>555</v>
      </c>
      <c r="D3" s="55" t="s">
        <v>557</v>
      </c>
      <c r="E3" s="16"/>
    </row>
    <row r="4" spans="1:5" x14ac:dyDescent="0.3">
      <c r="A4" s="51">
        <v>3</v>
      </c>
      <c r="B4" s="52">
        <v>43880</v>
      </c>
      <c r="C4" s="53" t="s">
        <v>555</v>
      </c>
      <c r="D4" s="55" t="s">
        <v>558</v>
      </c>
      <c r="E4" s="16"/>
    </row>
    <row r="5" spans="1:5" x14ac:dyDescent="0.3">
      <c r="A5" s="51">
        <v>4</v>
      </c>
      <c r="B5" s="52">
        <v>43883</v>
      </c>
      <c r="C5" s="16" t="s">
        <v>555</v>
      </c>
      <c r="D5" s="16" t="s">
        <v>600</v>
      </c>
      <c r="E5" s="16"/>
    </row>
    <row r="6" spans="1:5" x14ac:dyDescent="0.3">
      <c r="A6" s="51">
        <v>5</v>
      </c>
      <c r="B6" s="52">
        <v>43887</v>
      </c>
      <c r="C6" s="16" t="s">
        <v>606</v>
      </c>
      <c r="D6" s="16" t="s">
        <v>607</v>
      </c>
      <c r="E6" s="16"/>
    </row>
    <row r="7" spans="1:5" x14ac:dyDescent="0.3">
      <c r="A7" s="51">
        <v>6</v>
      </c>
      <c r="B7" s="52">
        <v>43888</v>
      </c>
      <c r="C7" s="16" t="s">
        <v>555</v>
      </c>
      <c r="D7" s="16" t="s">
        <v>608</v>
      </c>
      <c r="E7" s="16"/>
    </row>
    <row r="8" spans="1:5" x14ac:dyDescent="0.3">
      <c r="A8" s="51">
        <v>7</v>
      </c>
      <c r="B8" s="52">
        <v>43889</v>
      </c>
      <c r="C8" s="16" t="s">
        <v>555</v>
      </c>
      <c r="D8" s="16" t="s">
        <v>652</v>
      </c>
      <c r="E8" s="16"/>
    </row>
    <row r="9" spans="1:5" x14ac:dyDescent="0.3">
      <c r="A9" s="51">
        <v>8</v>
      </c>
      <c r="B9" s="52">
        <v>43893</v>
      </c>
      <c r="C9" s="16" t="s">
        <v>555</v>
      </c>
      <c r="D9" s="16" t="s">
        <v>653</v>
      </c>
      <c r="E9" s="16"/>
    </row>
    <row r="10" spans="1:5" x14ac:dyDescent="0.3">
      <c r="A10" s="51">
        <v>9</v>
      </c>
      <c r="B10" s="52">
        <v>43899</v>
      </c>
      <c r="C10" s="16" t="s">
        <v>555</v>
      </c>
      <c r="D10" s="16" t="s">
        <v>666</v>
      </c>
      <c r="E10" s="16"/>
    </row>
    <row r="11" spans="1:5" x14ac:dyDescent="0.3">
      <c r="A11" s="51">
        <v>10</v>
      </c>
      <c r="B11" s="52">
        <v>43899</v>
      </c>
      <c r="C11" s="16" t="s">
        <v>555</v>
      </c>
      <c r="D11" s="16" t="s">
        <v>667</v>
      </c>
      <c r="E11" s="16"/>
    </row>
    <row r="12" spans="1:5" x14ac:dyDescent="0.3">
      <c r="A12" s="51">
        <v>11</v>
      </c>
      <c r="B12" s="52">
        <v>43903</v>
      </c>
      <c r="C12" s="16" t="s">
        <v>555</v>
      </c>
      <c r="D12" s="16" t="s">
        <v>671</v>
      </c>
      <c r="E12" s="16"/>
    </row>
    <row r="13" spans="1:5" x14ac:dyDescent="0.3">
      <c r="A13" s="51">
        <v>12</v>
      </c>
      <c r="B13" s="52">
        <v>43904</v>
      </c>
      <c r="C13" s="16" t="s">
        <v>555</v>
      </c>
      <c r="D13" s="16" t="s">
        <v>672</v>
      </c>
      <c r="E13" s="16"/>
    </row>
    <row r="14" spans="1:5" x14ac:dyDescent="0.3">
      <c r="A14" s="51">
        <v>13</v>
      </c>
      <c r="B14" s="52">
        <v>43916</v>
      </c>
      <c r="C14" s="16" t="s">
        <v>555</v>
      </c>
      <c r="D14" s="16" t="s">
        <v>807</v>
      </c>
      <c r="E14" s="16"/>
    </row>
    <row r="15" spans="1:5" ht="28.8" x14ac:dyDescent="0.3">
      <c r="A15" s="134">
        <v>14</v>
      </c>
      <c r="B15" s="135">
        <v>43920</v>
      </c>
      <c r="C15" s="498" t="s">
        <v>555</v>
      </c>
      <c r="D15" s="136" t="s">
        <v>808</v>
      </c>
      <c r="E15" s="16"/>
    </row>
    <row r="16" spans="1:5" ht="86.4" x14ac:dyDescent="0.3">
      <c r="A16" s="134">
        <v>15</v>
      </c>
      <c r="B16" s="135">
        <v>43979</v>
      </c>
      <c r="C16" s="498" t="s">
        <v>555</v>
      </c>
      <c r="D16" s="136" t="s">
        <v>882</v>
      </c>
      <c r="E16" s="16"/>
    </row>
    <row r="17" spans="1:5" ht="43.2" x14ac:dyDescent="0.3">
      <c r="A17" s="134">
        <v>16</v>
      </c>
      <c r="B17" s="135">
        <v>43979</v>
      </c>
      <c r="C17" s="498" t="s">
        <v>555</v>
      </c>
      <c r="D17" s="136" t="s">
        <v>886</v>
      </c>
      <c r="E17" s="16"/>
    </row>
    <row r="18" spans="1:5" x14ac:dyDescent="0.3">
      <c r="A18" s="134">
        <v>17</v>
      </c>
      <c r="B18" s="192">
        <v>43999</v>
      </c>
      <c r="C18" s="16" t="s">
        <v>555</v>
      </c>
      <c r="D18" s="16" t="s">
        <v>887</v>
      </c>
      <c r="E18" s="16"/>
    </row>
    <row r="19" spans="1:5" x14ac:dyDescent="0.3">
      <c r="A19" s="134">
        <v>18</v>
      </c>
      <c r="B19" s="192">
        <v>44012</v>
      </c>
      <c r="C19" s="16" t="s">
        <v>555</v>
      </c>
      <c r="D19" s="16" t="s">
        <v>1105</v>
      </c>
      <c r="E19" s="16"/>
    </row>
    <row r="20" spans="1:5" x14ac:dyDescent="0.3">
      <c r="A20" s="134">
        <v>19</v>
      </c>
      <c r="B20" s="192">
        <v>44018</v>
      </c>
      <c r="C20" s="16" t="s">
        <v>555</v>
      </c>
      <c r="D20" s="16" t="s">
        <v>1147</v>
      </c>
      <c r="E20" s="16"/>
    </row>
    <row r="21" spans="1:5" ht="28.8" x14ac:dyDescent="0.3">
      <c r="A21" s="134">
        <v>20</v>
      </c>
      <c r="B21" s="235">
        <v>44028</v>
      </c>
      <c r="C21" s="497" t="s">
        <v>555</v>
      </c>
      <c r="D21" s="138" t="s">
        <v>1149</v>
      </c>
      <c r="E21" s="16"/>
    </row>
    <row r="22" spans="1:5" ht="28.8" x14ac:dyDescent="0.3">
      <c r="A22" s="134">
        <v>21</v>
      </c>
      <c r="B22" s="235">
        <v>44039</v>
      </c>
      <c r="C22" s="497" t="s">
        <v>555</v>
      </c>
      <c r="D22" s="138" t="s">
        <v>1156</v>
      </c>
      <c r="E22" s="16"/>
    </row>
    <row r="23" spans="1:5" ht="28.8" x14ac:dyDescent="0.3">
      <c r="A23" s="134">
        <v>22</v>
      </c>
      <c r="B23" s="235">
        <v>44042</v>
      </c>
      <c r="C23" s="497" t="s">
        <v>555</v>
      </c>
      <c r="D23" s="138" t="s">
        <v>1157</v>
      </c>
      <c r="E23" s="16"/>
    </row>
    <row r="24" spans="1:5" ht="72" x14ac:dyDescent="0.3">
      <c r="A24" s="134">
        <v>23</v>
      </c>
      <c r="B24" s="287">
        <v>44055</v>
      </c>
      <c r="C24" s="497" t="s">
        <v>606</v>
      </c>
      <c r="D24" s="138" t="s">
        <v>1166</v>
      </c>
      <c r="E24" s="16"/>
    </row>
    <row r="25" spans="1:5" ht="28.8" x14ac:dyDescent="0.3">
      <c r="A25" s="134">
        <v>24</v>
      </c>
      <c r="B25" s="287">
        <v>44056</v>
      </c>
      <c r="C25" s="497" t="s">
        <v>606</v>
      </c>
      <c r="D25" s="138" t="s">
        <v>1167</v>
      </c>
      <c r="E25" s="16"/>
    </row>
    <row r="26" spans="1:5" ht="28.8" x14ac:dyDescent="0.3">
      <c r="A26" s="134">
        <v>25</v>
      </c>
      <c r="B26" s="287">
        <v>44056</v>
      </c>
      <c r="C26" s="497" t="s">
        <v>1432</v>
      </c>
      <c r="D26" s="138" t="s">
        <v>1433</v>
      </c>
      <c r="E26" s="16"/>
    </row>
    <row r="27" spans="1:5" ht="86.4" x14ac:dyDescent="0.3">
      <c r="A27" s="134">
        <v>26</v>
      </c>
      <c r="B27" s="287">
        <v>44077</v>
      </c>
      <c r="C27" s="497" t="s">
        <v>1432</v>
      </c>
      <c r="D27" s="138" t="s">
        <v>1434</v>
      </c>
      <c r="E27" s="16"/>
    </row>
    <row r="28" spans="1:5" ht="72" x14ac:dyDescent="0.3">
      <c r="A28" s="134">
        <v>27</v>
      </c>
      <c r="B28" s="288">
        <v>44098</v>
      </c>
      <c r="C28" s="497" t="s">
        <v>1432</v>
      </c>
      <c r="D28" s="138" t="s">
        <v>1435</v>
      </c>
      <c r="E28" s="16"/>
    </row>
    <row r="29" spans="1:5" ht="129.6" x14ac:dyDescent="0.3">
      <c r="A29" s="134">
        <v>28</v>
      </c>
      <c r="B29" s="289">
        <v>44099</v>
      </c>
      <c r="C29" s="497" t="s">
        <v>1432</v>
      </c>
      <c r="D29" s="138" t="s">
        <v>1436</v>
      </c>
      <c r="E29" s="16"/>
    </row>
    <row r="30" spans="1:5" ht="158.4" x14ac:dyDescent="0.3">
      <c r="A30" s="134">
        <v>29</v>
      </c>
      <c r="B30" s="289">
        <v>44125</v>
      </c>
      <c r="C30" s="497" t="s">
        <v>1432</v>
      </c>
      <c r="D30" s="328" t="s">
        <v>1437</v>
      </c>
      <c r="E30" s="16"/>
    </row>
    <row r="31" spans="1:5" ht="115.2" x14ac:dyDescent="0.3">
      <c r="A31" s="16"/>
      <c r="B31" s="16"/>
      <c r="C31" s="16"/>
      <c r="D31" s="138" t="s">
        <v>1438</v>
      </c>
      <c r="E31" s="16"/>
    </row>
    <row r="32" spans="1:5" ht="172.8" x14ac:dyDescent="0.3">
      <c r="A32" s="16"/>
      <c r="B32" s="16"/>
      <c r="C32" s="16"/>
      <c r="D32" s="138" t="s">
        <v>1439</v>
      </c>
      <c r="E32" s="16"/>
    </row>
    <row r="33" spans="1:5" ht="86.4" x14ac:dyDescent="0.3">
      <c r="A33" s="16"/>
      <c r="B33" s="16"/>
      <c r="C33" s="16"/>
      <c r="D33" s="138" t="s">
        <v>1440</v>
      </c>
      <c r="E33" s="16"/>
    </row>
    <row r="34" spans="1:5" x14ac:dyDescent="0.3">
      <c r="A34" s="134">
        <v>30</v>
      </c>
      <c r="B34" s="235">
        <v>44126</v>
      </c>
      <c r="C34" s="497" t="s">
        <v>555</v>
      </c>
      <c r="D34" s="138" t="s">
        <v>1441</v>
      </c>
      <c r="E34" s="16"/>
    </row>
    <row r="35" spans="1:5" ht="187.2" x14ac:dyDescent="0.3">
      <c r="A35" s="16">
        <v>31</v>
      </c>
      <c r="B35" s="291">
        <v>44153</v>
      </c>
      <c r="C35" s="16" t="s">
        <v>1432</v>
      </c>
      <c r="D35" s="138" t="s">
        <v>1442</v>
      </c>
      <c r="E35" s="16"/>
    </row>
    <row r="36" spans="1:5" ht="230.4" x14ac:dyDescent="0.3">
      <c r="A36" s="16">
        <v>32</v>
      </c>
      <c r="B36" s="291">
        <v>44155</v>
      </c>
      <c r="C36" s="16" t="s">
        <v>1432</v>
      </c>
      <c r="D36" s="138" t="s">
        <v>1451</v>
      </c>
      <c r="E36" s="16"/>
    </row>
    <row r="37" spans="1:5" ht="288" x14ac:dyDescent="0.3">
      <c r="A37" s="7">
        <v>33</v>
      </c>
      <c r="B37" s="291">
        <v>43853</v>
      </c>
      <c r="C37" s="7" t="s">
        <v>606</v>
      </c>
      <c r="D37" s="138" t="s">
        <v>1514</v>
      </c>
      <c r="E37" s="16"/>
    </row>
    <row r="38" spans="1:5" ht="57.6" x14ac:dyDescent="0.3">
      <c r="A38" s="7">
        <v>34</v>
      </c>
      <c r="B38" s="291">
        <v>44167</v>
      </c>
      <c r="C38" s="7" t="s">
        <v>606</v>
      </c>
      <c r="D38" s="138" t="s">
        <v>1526</v>
      </c>
      <c r="E38" s="16"/>
    </row>
    <row r="39" spans="1:5" ht="72" x14ac:dyDescent="0.3">
      <c r="A39" s="7">
        <v>35</v>
      </c>
      <c r="B39" s="291">
        <v>44168</v>
      </c>
      <c r="C39" s="7" t="s">
        <v>1432</v>
      </c>
      <c r="D39" s="129" t="s">
        <v>1530</v>
      </c>
      <c r="E39" s="16"/>
    </row>
    <row r="40" spans="1:5" ht="72" x14ac:dyDescent="0.3">
      <c r="A40" s="7">
        <v>36</v>
      </c>
      <c r="B40" s="291">
        <v>44169</v>
      </c>
      <c r="C40" s="7" t="s">
        <v>606</v>
      </c>
      <c r="D40" s="138" t="s">
        <v>1531</v>
      </c>
      <c r="E40" s="16"/>
    </row>
    <row r="41" spans="1:5" ht="43.2" x14ac:dyDescent="0.3">
      <c r="A41" s="7">
        <v>37</v>
      </c>
      <c r="B41" s="291">
        <v>44182</v>
      </c>
      <c r="C41" s="7" t="s">
        <v>606</v>
      </c>
      <c r="D41" s="138" t="s">
        <v>1538</v>
      </c>
      <c r="E41" s="16"/>
    </row>
    <row r="42" spans="1:5" ht="43.2" x14ac:dyDescent="0.3">
      <c r="A42" s="7">
        <v>38</v>
      </c>
      <c r="B42" s="291">
        <v>44202</v>
      </c>
      <c r="C42" s="7" t="s">
        <v>606</v>
      </c>
      <c r="D42" s="138" t="s">
        <v>1540</v>
      </c>
      <c r="E42" s="16"/>
    </row>
    <row r="43" spans="1:5" ht="100.8" x14ac:dyDescent="0.3">
      <c r="A43" s="7">
        <v>39</v>
      </c>
      <c r="B43" s="291">
        <v>44215</v>
      </c>
      <c r="C43" s="7" t="s">
        <v>606</v>
      </c>
      <c r="D43" s="138" t="s">
        <v>1543</v>
      </c>
      <c r="E43" s="16"/>
    </row>
    <row r="44" spans="1:5" ht="172.8" x14ac:dyDescent="0.3">
      <c r="A44" s="7">
        <v>40</v>
      </c>
      <c r="B44" s="291">
        <v>44215</v>
      </c>
      <c r="C44" s="7" t="s">
        <v>555</v>
      </c>
      <c r="D44" s="138" t="s">
        <v>1656</v>
      </c>
      <c r="E44" s="16"/>
    </row>
    <row r="45" spans="1:5" ht="43.2" x14ac:dyDescent="0.3">
      <c r="A45" s="7">
        <v>41</v>
      </c>
      <c r="B45" s="291">
        <v>44216</v>
      </c>
      <c r="C45" s="7" t="s">
        <v>555</v>
      </c>
      <c r="D45" s="138" t="s">
        <v>1655</v>
      </c>
      <c r="E45" s="16"/>
    </row>
    <row r="46" spans="1:5" ht="28.8" x14ac:dyDescent="0.3">
      <c r="A46" s="7">
        <v>42</v>
      </c>
      <c r="B46" s="291">
        <v>44218</v>
      </c>
      <c r="C46" s="7" t="s">
        <v>606</v>
      </c>
      <c r="D46" s="129" t="s">
        <v>1652</v>
      </c>
      <c r="E46" s="16"/>
    </row>
    <row r="47" spans="1:5" ht="43.2" x14ac:dyDescent="0.3">
      <c r="A47" s="7">
        <v>43</v>
      </c>
      <c r="B47" s="291">
        <v>44218</v>
      </c>
      <c r="C47" s="7" t="s">
        <v>555</v>
      </c>
      <c r="D47" s="129" t="s">
        <v>1657</v>
      </c>
      <c r="E47" s="16"/>
    </row>
    <row r="48" spans="1:5" ht="43.2" x14ac:dyDescent="0.3">
      <c r="A48" s="7">
        <v>44</v>
      </c>
      <c r="B48" s="291">
        <v>44221</v>
      </c>
      <c r="C48" s="7" t="s">
        <v>555</v>
      </c>
      <c r="D48" s="129" t="s">
        <v>1658</v>
      </c>
      <c r="E48" s="16"/>
    </row>
    <row r="49" spans="1:5" ht="72" x14ac:dyDescent="0.3">
      <c r="A49" s="7">
        <v>45</v>
      </c>
      <c r="B49" s="291">
        <v>44221</v>
      </c>
      <c r="C49" s="7" t="s">
        <v>555</v>
      </c>
      <c r="D49" s="129" t="s">
        <v>1668</v>
      </c>
      <c r="E49" s="16"/>
    </row>
    <row r="50" spans="1:5" ht="43.2" x14ac:dyDescent="0.3">
      <c r="A50" s="7">
        <v>46</v>
      </c>
      <c r="B50" s="291">
        <v>44224</v>
      </c>
      <c r="C50" s="7" t="s">
        <v>606</v>
      </c>
      <c r="D50" s="129" t="s">
        <v>1671</v>
      </c>
      <c r="E50" s="16"/>
    </row>
    <row r="51" spans="1:5" ht="43.2" x14ac:dyDescent="0.3">
      <c r="A51" s="7">
        <v>47</v>
      </c>
      <c r="B51" s="291">
        <v>44224</v>
      </c>
      <c r="C51" s="7" t="s">
        <v>555</v>
      </c>
      <c r="D51" s="129" t="s">
        <v>1677</v>
      </c>
      <c r="E51" s="16"/>
    </row>
    <row r="52" spans="1:5" ht="57.6" x14ac:dyDescent="0.3">
      <c r="A52" s="7">
        <v>48</v>
      </c>
      <c r="B52" s="291">
        <v>44224</v>
      </c>
      <c r="C52" s="7" t="s">
        <v>555</v>
      </c>
      <c r="D52" s="129" t="s">
        <v>1682</v>
      </c>
      <c r="E52" s="16"/>
    </row>
    <row r="53" spans="1:5" ht="28.8" x14ac:dyDescent="0.3">
      <c r="A53" s="7">
        <v>49</v>
      </c>
      <c r="B53" s="291">
        <v>44229</v>
      </c>
      <c r="C53" s="7" t="s">
        <v>555</v>
      </c>
      <c r="D53" s="129" t="s">
        <v>1683</v>
      </c>
      <c r="E53" s="16"/>
    </row>
    <row r="54" spans="1:5" ht="57.6" x14ac:dyDescent="0.3">
      <c r="A54" s="7">
        <v>50</v>
      </c>
      <c r="B54" s="291">
        <v>44238</v>
      </c>
      <c r="C54" s="7" t="s">
        <v>555</v>
      </c>
      <c r="D54" s="129" t="s">
        <v>1693</v>
      </c>
      <c r="E54" s="16"/>
    </row>
    <row r="55" spans="1:5" ht="100.8" x14ac:dyDescent="0.3">
      <c r="A55" s="7">
        <v>51</v>
      </c>
      <c r="B55" s="291">
        <v>44243</v>
      </c>
      <c r="C55" s="7" t="s">
        <v>606</v>
      </c>
      <c r="D55" s="138" t="s">
        <v>1739</v>
      </c>
      <c r="E55" s="16"/>
    </row>
    <row r="56" spans="1:5" ht="43.2" x14ac:dyDescent="0.3">
      <c r="A56" s="7">
        <v>52</v>
      </c>
      <c r="B56" s="291">
        <v>44249</v>
      </c>
      <c r="C56" s="7" t="s">
        <v>555</v>
      </c>
      <c r="D56" s="129" t="s">
        <v>1740</v>
      </c>
      <c r="E56" s="16"/>
    </row>
    <row r="57" spans="1:5" ht="230.4" x14ac:dyDescent="0.3">
      <c r="A57" s="7">
        <v>53</v>
      </c>
      <c r="B57" s="291">
        <v>44249</v>
      </c>
      <c r="C57" s="7" t="s">
        <v>1432</v>
      </c>
      <c r="D57" s="336" t="s">
        <v>1758</v>
      </c>
      <c r="E57" s="16"/>
    </row>
    <row r="58" spans="1:5" ht="158.4" x14ac:dyDescent="0.3">
      <c r="A58" s="7">
        <v>54</v>
      </c>
      <c r="B58" s="291">
        <v>44253</v>
      </c>
      <c r="C58" s="7" t="s">
        <v>1432</v>
      </c>
      <c r="D58" s="138" t="s">
        <v>1853</v>
      </c>
      <c r="E58" s="16"/>
    </row>
    <row r="59" spans="1:5" ht="57.6" x14ac:dyDescent="0.3">
      <c r="A59" s="7">
        <v>55</v>
      </c>
      <c r="B59" s="291">
        <v>44216</v>
      </c>
      <c r="C59" s="7" t="s">
        <v>555</v>
      </c>
      <c r="D59" s="138" t="s">
        <v>1857</v>
      </c>
      <c r="E59" s="16"/>
    </row>
    <row r="60" spans="1:5" ht="100.8" x14ac:dyDescent="0.3">
      <c r="A60" s="16">
        <v>56</v>
      </c>
      <c r="B60" s="291">
        <v>44258</v>
      </c>
      <c r="C60" s="16" t="s">
        <v>1432</v>
      </c>
      <c r="D60" s="138" t="s">
        <v>1858</v>
      </c>
      <c r="E60" s="16"/>
    </row>
    <row r="61" spans="1:5" ht="230.4" x14ac:dyDescent="0.3">
      <c r="A61" s="16">
        <v>57</v>
      </c>
      <c r="B61" s="291">
        <v>44279</v>
      </c>
      <c r="C61" s="16" t="s">
        <v>606</v>
      </c>
      <c r="D61" s="138" t="s">
        <v>1861</v>
      </c>
      <c r="E61" s="16"/>
    </row>
    <row r="62" spans="1:5" ht="43.2" x14ac:dyDescent="0.3">
      <c r="A62" s="16">
        <v>58</v>
      </c>
      <c r="B62" s="291">
        <v>44280</v>
      </c>
      <c r="C62" s="16" t="s">
        <v>1432</v>
      </c>
      <c r="D62" s="138" t="s">
        <v>1880</v>
      </c>
      <c r="E62" s="16"/>
    </row>
    <row r="63" spans="1:5" ht="244.8" x14ac:dyDescent="0.3">
      <c r="A63" s="7">
        <v>59</v>
      </c>
      <c r="B63" s="291">
        <v>44280</v>
      </c>
      <c r="C63" s="7" t="s">
        <v>555</v>
      </c>
      <c r="D63" s="138" t="s">
        <v>1881</v>
      </c>
      <c r="E63" s="16"/>
    </row>
    <row r="64" spans="1:5" x14ac:dyDescent="0.3">
      <c r="A64" s="7">
        <v>60</v>
      </c>
      <c r="B64" s="291">
        <v>44287</v>
      </c>
      <c r="C64" s="7" t="s">
        <v>606</v>
      </c>
      <c r="D64" s="129" t="s">
        <v>1926</v>
      </c>
      <c r="E64" s="16"/>
    </row>
    <row r="65" spans="1:5" ht="100.8" x14ac:dyDescent="0.3">
      <c r="A65" s="7">
        <v>61</v>
      </c>
      <c r="B65" s="291">
        <v>44298</v>
      </c>
      <c r="C65" s="7" t="s">
        <v>1432</v>
      </c>
      <c r="D65" s="129" t="s">
        <v>1929</v>
      </c>
      <c r="E65" s="16"/>
    </row>
    <row r="66" spans="1:5" ht="158.4" x14ac:dyDescent="0.3">
      <c r="A66" s="7">
        <v>62</v>
      </c>
      <c r="B66" s="291">
        <v>44301</v>
      </c>
      <c r="C66" s="7" t="s">
        <v>606</v>
      </c>
      <c r="D66" s="138" t="s">
        <v>1931</v>
      </c>
      <c r="E66" s="16"/>
    </row>
    <row r="67" spans="1:5" ht="43.2" x14ac:dyDescent="0.3">
      <c r="A67" s="7">
        <v>63</v>
      </c>
      <c r="B67" s="291">
        <v>44308</v>
      </c>
      <c r="C67" s="7" t="s">
        <v>606</v>
      </c>
      <c r="D67" s="138" t="s">
        <v>1932</v>
      </c>
      <c r="E67" s="16"/>
    </row>
    <row r="68" spans="1:5" ht="100.8" x14ac:dyDescent="0.3">
      <c r="A68" s="16">
        <v>64</v>
      </c>
      <c r="B68" s="291">
        <v>44308</v>
      </c>
      <c r="C68" s="16" t="s">
        <v>1432</v>
      </c>
      <c r="D68" s="138" t="s">
        <v>2012</v>
      </c>
      <c r="E68" s="16"/>
    </row>
    <row r="69" spans="1:5" ht="28.8" x14ac:dyDescent="0.3">
      <c r="A69" s="7">
        <v>65</v>
      </c>
      <c r="B69" s="291">
        <v>44309</v>
      </c>
      <c r="C69" s="7" t="s">
        <v>1432</v>
      </c>
      <c r="D69" s="138" t="s">
        <v>2004</v>
      </c>
      <c r="E69" s="16"/>
    </row>
    <row r="70" spans="1:5" ht="28.8" x14ac:dyDescent="0.3">
      <c r="A70" s="7">
        <v>66</v>
      </c>
      <c r="B70" s="291">
        <v>44314</v>
      </c>
      <c r="C70" s="7" t="s">
        <v>606</v>
      </c>
      <c r="D70" s="129" t="s">
        <v>2013</v>
      </c>
      <c r="E70" s="16"/>
    </row>
    <row r="71" spans="1:5" ht="43.2" x14ac:dyDescent="0.3">
      <c r="A71" s="7">
        <v>67</v>
      </c>
      <c r="B71" s="291">
        <v>44314</v>
      </c>
      <c r="C71" s="7" t="s">
        <v>606</v>
      </c>
      <c r="D71" s="138" t="s">
        <v>2025</v>
      </c>
      <c r="E71" s="16"/>
    </row>
    <row r="72" spans="1:5" ht="100.8" x14ac:dyDescent="0.3">
      <c r="A72" s="7">
        <v>68</v>
      </c>
      <c r="B72" s="291">
        <v>44317</v>
      </c>
      <c r="C72" s="7" t="s">
        <v>1432</v>
      </c>
      <c r="D72" s="138" t="s">
        <v>2024</v>
      </c>
      <c r="E72" s="16"/>
    </row>
    <row r="73" spans="1:5" x14ac:dyDescent="0.3">
      <c r="A73" s="7">
        <v>69</v>
      </c>
      <c r="B73" s="291">
        <v>44319</v>
      </c>
      <c r="C73" s="7" t="s">
        <v>606</v>
      </c>
      <c r="D73" s="138" t="s">
        <v>2026</v>
      </c>
      <c r="E73" s="16"/>
    </row>
    <row r="74" spans="1:5" ht="72" x14ac:dyDescent="0.3">
      <c r="A74" s="16">
        <v>70</v>
      </c>
      <c r="B74" s="291">
        <v>44321</v>
      </c>
      <c r="C74" s="16" t="s">
        <v>606</v>
      </c>
      <c r="D74" s="138" t="s">
        <v>2027</v>
      </c>
      <c r="E74" s="16"/>
    </row>
    <row r="75" spans="1:5" ht="100.8" x14ac:dyDescent="0.3">
      <c r="A75" s="16">
        <v>71</v>
      </c>
      <c r="B75" s="291">
        <v>44327</v>
      </c>
      <c r="C75" s="16" t="s">
        <v>1432</v>
      </c>
      <c r="D75" s="138" t="s">
        <v>2028</v>
      </c>
      <c r="E75" s="16"/>
    </row>
    <row r="76" spans="1:5" ht="28.8" x14ac:dyDescent="0.3">
      <c r="A76" s="7">
        <v>72</v>
      </c>
      <c r="B76" s="291">
        <v>44350</v>
      </c>
      <c r="C76" s="7" t="s">
        <v>606</v>
      </c>
      <c r="D76" s="129" t="s">
        <v>2033</v>
      </c>
      <c r="E76" s="16"/>
    </row>
    <row r="77" spans="1:5" ht="115.2" x14ac:dyDescent="0.3">
      <c r="A77" s="7">
        <v>73</v>
      </c>
      <c r="B77" s="291">
        <v>44355</v>
      </c>
      <c r="C77" s="7" t="s">
        <v>1432</v>
      </c>
      <c r="D77" s="129" t="s">
        <v>2052</v>
      </c>
      <c r="E77" s="16"/>
    </row>
    <row r="78" spans="1:5" ht="28.8" x14ac:dyDescent="0.3">
      <c r="A78" s="7">
        <v>74</v>
      </c>
      <c r="B78" s="291">
        <v>44356</v>
      </c>
      <c r="C78" s="7" t="s">
        <v>1432</v>
      </c>
      <c r="D78" s="129" t="s">
        <v>2037</v>
      </c>
      <c r="E78" s="16"/>
    </row>
    <row r="79" spans="1:5" ht="43.2" x14ac:dyDescent="0.3">
      <c r="A79" s="7">
        <v>75</v>
      </c>
      <c r="B79" s="291">
        <v>44357</v>
      </c>
      <c r="C79" s="7" t="s">
        <v>2048</v>
      </c>
      <c r="D79" s="129" t="s">
        <v>2049</v>
      </c>
      <c r="E79" s="16"/>
    </row>
    <row r="80" spans="1:5" ht="57.6" x14ac:dyDescent="0.3">
      <c r="A80" s="7">
        <v>76</v>
      </c>
      <c r="B80" s="291">
        <v>44370</v>
      </c>
      <c r="C80" s="7" t="s">
        <v>1432</v>
      </c>
      <c r="D80" s="129" t="s">
        <v>2053</v>
      </c>
      <c r="E80" s="16"/>
    </row>
    <row r="81" spans="1:5" ht="57.6" x14ac:dyDescent="0.3">
      <c r="A81" s="7">
        <v>77</v>
      </c>
      <c r="B81" s="291">
        <v>44375</v>
      </c>
      <c r="C81" s="7" t="s">
        <v>2048</v>
      </c>
      <c r="D81" s="129" t="s">
        <v>2101</v>
      </c>
      <c r="E81" s="16"/>
    </row>
    <row r="82" spans="1:5" ht="158.4" x14ac:dyDescent="0.3">
      <c r="A82" s="7">
        <v>78</v>
      </c>
      <c r="B82" s="291">
        <v>44379</v>
      </c>
      <c r="C82" s="7" t="s">
        <v>1432</v>
      </c>
      <c r="D82" s="129" t="s">
        <v>2063</v>
      </c>
      <c r="E82" s="16"/>
    </row>
    <row r="83" spans="1:5" ht="100.8" x14ac:dyDescent="0.3">
      <c r="A83" s="7">
        <v>79</v>
      </c>
      <c r="B83" s="291">
        <v>44397</v>
      </c>
      <c r="C83" s="7" t="s">
        <v>2048</v>
      </c>
      <c r="D83" s="129" t="s">
        <v>2106</v>
      </c>
      <c r="E83" s="16"/>
    </row>
    <row r="84" spans="1:5" ht="43.2" x14ac:dyDescent="0.3">
      <c r="A84" s="7">
        <v>80</v>
      </c>
      <c r="B84" s="291">
        <v>44399</v>
      </c>
      <c r="C84" s="7" t="s">
        <v>2048</v>
      </c>
      <c r="D84" s="129" t="s">
        <v>2107</v>
      </c>
      <c r="E84" s="16"/>
    </row>
    <row r="85" spans="1:5" ht="129.6" x14ac:dyDescent="0.3">
      <c r="A85" s="7">
        <v>81</v>
      </c>
      <c r="B85" s="291">
        <v>44401</v>
      </c>
      <c r="C85" s="7" t="s">
        <v>2048</v>
      </c>
      <c r="D85" s="129" t="s">
        <v>2140</v>
      </c>
      <c r="E85" s="16"/>
    </row>
    <row r="86" spans="1:5" ht="43.2" x14ac:dyDescent="0.3">
      <c r="A86" s="7">
        <v>82</v>
      </c>
      <c r="B86" s="291">
        <v>44397</v>
      </c>
      <c r="C86" s="7" t="s">
        <v>2048</v>
      </c>
      <c r="D86" s="129" t="s">
        <v>2142</v>
      </c>
      <c r="E86" s="16"/>
    </row>
    <row r="87" spans="1:5" ht="288" x14ac:dyDescent="0.3">
      <c r="A87" s="7">
        <v>83</v>
      </c>
      <c r="B87" s="291">
        <v>44406</v>
      </c>
      <c r="C87" s="7" t="s">
        <v>1432</v>
      </c>
      <c r="D87" s="129" t="s">
        <v>2342</v>
      </c>
      <c r="E87" s="16"/>
    </row>
    <row r="88" spans="1:5" ht="129.6" x14ac:dyDescent="0.3">
      <c r="A88" s="7">
        <v>84</v>
      </c>
      <c r="B88" s="291">
        <v>44408</v>
      </c>
      <c r="C88" s="7" t="s">
        <v>1432</v>
      </c>
      <c r="D88" s="129" t="s">
        <v>2353</v>
      </c>
      <c r="E88" s="16"/>
    </row>
    <row r="89" spans="1:5" ht="28.8" x14ac:dyDescent="0.3">
      <c r="A89" s="7">
        <v>85</v>
      </c>
      <c r="B89" s="291">
        <v>44411</v>
      </c>
      <c r="C89" s="7" t="s">
        <v>606</v>
      </c>
      <c r="D89" s="138" t="s">
        <v>2354</v>
      </c>
      <c r="E89" s="16"/>
    </row>
    <row r="90" spans="1:5" ht="72" x14ac:dyDescent="0.3">
      <c r="A90" s="7">
        <v>86</v>
      </c>
      <c r="B90" s="291">
        <v>44416</v>
      </c>
      <c r="C90" s="7" t="s">
        <v>2048</v>
      </c>
      <c r="D90" s="129" t="s">
        <v>2356</v>
      </c>
      <c r="E90" s="16"/>
    </row>
    <row r="91" spans="1:5" ht="57.6" x14ac:dyDescent="0.3">
      <c r="A91" s="7">
        <v>87</v>
      </c>
      <c r="B91" s="291">
        <v>44418</v>
      </c>
      <c r="C91" s="7" t="s">
        <v>2048</v>
      </c>
      <c r="D91" s="129" t="s">
        <v>2358</v>
      </c>
      <c r="E91" s="16"/>
    </row>
    <row r="92" spans="1:5" ht="43.2" x14ac:dyDescent="0.3">
      <c r="A92" s="7">
        <v>88</v>
      </c>
      <c r="B92" s="291">
        <v>44418</v>
      </c>
      <c r="C92" s="7" t="s">
        <v>2048</v>
      </c>
      <c r="D92" s="129" t="s">
        <v>2359</v>
      </c>
      <c r="E92" s="16"/>
    </row>
    <row r="93" spans="1:5" ht="187.2" x14ac:dyDescent="0.3">
      <c r="A93" s="7">
        <v>89</v>
      </c>
      <c r="B93" s="291">
        <v>44420</v>
      </c>
      <c r="C93" s="7" t="s">
        <v>2048</v>
      </c>
      <c r="D93" s="129" t="s">
        <v>2365</v>
      </c>
      <c r="E93" s="16"/>
    </row>
    <row r="94" spans="1:5" ht="43.2" x14ac:dyDescent="0.3">
      <c r="A94" s="7">
        <v>90</v>
      </c>
      <c r="B94" s="291">
        <v>44428</v>
      </c>
      <c r="C94" s="7" t="s">
        <v>2048</v>
      </c>
      <c r="D94" s="129" t="s">
        <v>2368</v>
      </c>
      <c r="E94" s="16"/>
    </row>
    <row r="95" spans="1:5" ht="86.4" x14ac:dyDescent="0.3">
      <c r="A95" s="7">
        <v>91</v>
      </c>
      <c r="B95" s="291">
        <v>44432</v>
      </c>
      <c r="C95" s="7" t="s">
        <v>2048</v>
      </c>
      <c r="D95" s="129" t="s">
        <v>2389</v>
      </c>
      <c r="E95" s="16"/>
    </row>
    <row r="96" spans="1:5" ht="43.2" x14ac:dyDescent="0.3">
      <c r="A96" s="7">
        <v>92</v>
      </c>
      <c r="B96" s="291">
        <v>44447</v>
      </c>
      <c r="C96" s="7" t="s">
        <v>606</v>
      </c>
      <c r="D96" s="138" t="s">
        <v>2410</v>
      </c>
      <c r="E96" s="16"/>
    </row>
    <row r="97" spans="1:5" ht="172.8" x14ac:dyDescent="0.3">
      <c r="A97" s="7">
        <v>93</v>
      </c>
      <c r="B97" s="291">
        <v>44447</v>
      </c>
      <c r="C97" s="7" t="s">
        <v>606</v>
      </c>
      <c r="D97" s="129" t="s">
        <v>2460</v>
      </c>
      <c r="E97" s="16"/>
    </row>
    <row r="98" spans="1:5" ht="43.2" x14ac:dyDescent="0.3">
      <c r="A98" s="7">
        <v>94</v>
      </c>
      <c r="B98" s="291">
        <v>44448</v>
      </c>
      <c r="C98" s="7" t="s">
        <v>2048</v>
      </c>
      <c r="D98" s="129" t="s">
        <v>2413</v>
      </c>
      <c r="E98" s="16"/>
    </row>
    <row r="99" spans="1:5" ht="28.8" x14ac:dyDescent="0.3">
      <c r="A99" s="7">
        <v>95</v>
      </c>
      <c r="B99" s="291">
        <v>44449</v>
      </c>
      <c r="C99" s="7" t="s">
        <v>2048</v>
      </c>
      <c r="D99" s="129" t="s">
        <v>2414</v>
      </c>
      <c r="E99" s="16"/>
    </row>
    <row r="100" spans="1:5" ht="230.4" x14ac:dyDescent="0.3">
      <c r="A100" s="7">
        <v>96</v>
      </c>
      <c r="B100" s="291">
        <v>44451</v>
      </c>
      <c r="C100" s="7" t="s">
        <v>2048</v>
      </c>
      <c r="D100" s="129" t="s">
        <v>2437</v>
      </c>
      <c r="E100" s="16"/>
    </row>
    <row r="101" spans="1:5" ht="28.8" x14ac:dyDescent="0.3">
      <c r="A101" s="7">
        <v>97</v>
      </c>
      <c r="B101" s="291">
        <v>44453</v>
      </c>
      <c r="C101" s="7" t="s">
        <v>2048</v>
      </c>
      <c r="D101" s="129" t="s">
        <v>2438</v>
      </c>
      <c r="E101" s="16"/>
    </row>
    <row r="102" spans="1:5" x14ac:dyDescent="0.3">
      <c r="A102" s="7">
        <v>98</v>
      </c>
      <c r="B102" s="291">
        <v>44453</v>
      </c>
      <c r="C102" s="7" t="s">
        <v>2048</v>
      </c>
      <c r="D102" s="129" t="s">
        <v>2443</v>
      </c>
      <c r="E102" s="16"/>
    </row>
    <row r="103" spans="1:5" ht="28.8" x14ac:dyDescent="0.3">
      <c r="A103" s="7">
        <v>99</v>
      </c>
      <c r="B103" s="291">
        <v>44453</v>
      </c>
      <c r="C103" s="7" t="s">
        <v>2441</v>
      </c>
      <c r="D103" s="129" t="s">
        <v>2442</v>
      </c>
      <c r="E103" s="16"/>
    </row>
    <row r="104" spans="1:5" x14ac:dyDescent="0.3">
      <c r="A104" s="7">
        <v>100</v>
      </c>
      <c r="B104" s="291">
        <v>44454</v>
      </c>
      <c r="C104" s="7" t="s">
        <v>2048</v>
      </c>
      <c r="D104" s="129" t="s">
        <v>2444</v>
      </c>
      <c r="E104" s="16"/>
    </row>
    <row r="105" spans="1:5" ht="86.4" x14ac:dyDescent="0.3">
      <c r="A105" s="7">
        <v>101</v>
      </c>
      <c r="B105" s="291">
        <v>44454</v>
      </c>
      <c r="C105" s="7" t="s">
        <v>2048</v>
      </c>
      <c r="D105" s="129" t="s">
        <v>2449</v>
      </c>
      <c r="E105" s="16"/>
    </row>
    <row r="106" spans="1:5" ht="86.4" x14ac:dyDescent="0.3">
      <c r="A106" s="7">
        <v>102</v>
      </c>
      <c r="B106" s="291">
        <v>44458</v>
      </c>
      <c r="C106" s="7" t="s">
        <v>2048</v>
      </c>
      <c r="D106" s="129" t="s">
        <v>2456</v>
      </c>
      <c r="E106" s="16"/>
    </row>
    <row r="107" spans="1:5" x14ac:dyDescent="0.3">
      <c r="A107" s="7">
        <v>103</v>
      </c>
      <c r="B107" s="291">
        <v>44459</v>
      </c>
      <c r="C107" s="7" t="s">
        <v>606</v>
      </c>
      <c r="D107" s="129" t="s">
        <v>2461</v>
      </c>
      <c r="E107" s="16"/>
    </row>
    <row r="108" spans="1:5" ht="43.2" x14ac:dyDescent="0.3">
      <c r="A108" s="7">
        <v>104</v>
      </c>
      <c r="B108" s="291">
        <v>44460</v>
      </c>
      <c r="C108" s="7" t="s">
        <v>2048</v>
      </c>
      <c r="D108" s="129" t="s">
        <v>2462</v>
      </c>
      <c r="E108" s="16"/>
    </row>
    <row r="109" spans="1:5" x14ac:dyDescent="0.3">
      <c r="A109" s="7">
        <v>104</v>
      </c>
      <c r="B109" s="291">
        <v>44461</v>
      </c>
      <c r="C109" s="7" t="s">
        <v>2048</v>
      </c>
      <c r="D109" s="129" t="s">
        <v>2463</v>
      </c>
      <c r="E109" s="16"/>
    </row>
    <row r="110" spans="1:5" ht="57.6" x14ac:dyDescent="0.3">
      <c r="A110" s="7">
        <v>104</v>
      </c>
      <c r="B110" s="291">
        <v>44463</v>
      </c>
      <c r="C110" s="7" t="s">
        <v>2048</v>
      </c>
      <c r="D110" s="129" t="s">
        <v>2469</v>
      </c>
      <c r="E110" s="16"/>
    </row>
    <row r="111" spans="1:5" ht="115.2" x14ac:dyDescent="0.3">
      <c r="A111" s="7">
        <v>105</v>
      </c>
      <c r="B111" s="291">
        <v>44464</v>
      </c>
      <c r="C111" s="7" t="s">
        <v>2048</v>
      </c>
      <c r="D111" s="129" t="s">
        <v>2503</v>
      </c>
      <c r="E111" s="16"/>
    </row>
    <row r="112" spans="1:5" ht="129.6" x14ac:dyDescent="0.3">
      <c r="A112" s="7">
        <v>106</v>
      </c>
      <c r="B112" s="291">
        <v>44466</v>
      </c>
      <c r="C112" s="7" t="s">
        <v>606</v>
      </c>
      <c r="D112" s="129" t="s">
        <v>2502</v>
      </c>
      <c r="E112" s="16"/>
    </row>
    <row r="113" spans="1:5" ht="43.2" x14ac:dyDescent="0.3">
      <c r="A113" s="7">
        <v>107</v>
      </c>
      <c r="B113" s="291">
        <v>44467</v>
      </c>
      <c r="C113" s="7" t="s">
        <v>2048</v>
      </c>
      <c r="D113" s="129" t="s">
        <v>2504</v>
      </c>
      <c r="E113" s="16"/>
    </row>
    <row r="114" spans="1:5" ht="129.6" x14ac:dyDescent="0.3">
      <c r="A114" s="7">
        <v>108</v>
      </c>
      <c r="B114" s="291">
        <v>44469</v>
      </c>
      <c r="C114" s="7" t="s">
        <v>2048</v>
      </c>
      <c r="D114" s="129" t="s">
        <v>2525</v>
      </c>
      <c r="E114" s="16"/>
    </row>
    <row r="115" spans="1:5" ht="28.8" x14ac:dyDescent="0.3">
      <c r="A115" s="7">
        <v>109</v>
      </c>
      <c r="B115" s="291">
        <v>44474</v>
      </c>
      <c r="C115" s="7" t="s">
        <v>606</v>
      </c>
      <c r="D115" s="138" t="s">
        <v>2526</v>
      </c>
      <c r="E115" s="16"/>
    </row>
    <row r="116" spans="1:5" x14ac:dyDescent="0.3">
      <c r="A116" s="7">
        <v>110</v>
      </c>
      <c r="B116" s="291">
        <v>44476</v>
      </c>
      <c r="C116" s="7" t="s">
        <v>606</v>
      </c>
      <c r="D116" s="129" t="s">
        <v>2539</v>
      </c>
      <c r="E116" s="16"/>
    </row>
    <row r="117" spans="1:5" x14ac:dyDescent="0.3">
      <c r="A117" s="7">
        <v>111</v>
      </c>
      <c r="B117" s="291">
        <v>44481</v>
      </c>
      <c r="C117" s="7" t="s">
        <v>606</v>
      </c>
      <c r="D117" s="129" t="s">
        <v>2555</v>
      </c>
      <c r="E117" s="16"/>
    </row>
    <row r="118" spans="1:5" x14ac:dyDescent="0.3">
      <c r="A118" s="7">
        <v>112</v>
      </c>
      <c r="B118" s="291">
        <v>44484</v>
      </c>
      <c r="C118" s="7" t="s">
        <v>2048</v>
      </c>
      <c r="D118" s="129" t="s">
        <v>2556</v>
      </c>
      <c r="E118" s="16"/>
    </row>
    <row r="119" spans="1:5" ht="172.8" x14ac:dyDescent="0.3">
      <c r="A119" s="7">
        <v>113</v>
      </c>
      <c r="B119" s="291">
        <v>44488</v>
      </c>
      <c r="C119" s="7" t="s">
        <v>2048</v>
      </c>
      <c r="D119" s="129" t="s">
        <v>2578</v>
      </c>
      <c r="E119" s="16"/>
    </row>
    <row r="120" spans="1:5" ht="28.8" x14ac:dyDescent="0.3">
      <c r="A120" s="7">
        <v>114</v>
      </c>
      <c r="B120" s="291">
        <v>44488</v>
      </c>
      <c r="C120" s="7" t="s">
        <v>606</v>
      </c>
      <c r="D120" s="129" t="s">
        <v>2579</v>
      </c>
      <c r="E120" s="16"/>
    </row>
    <row r="121" spans="1:5" ht="273.60000000000002" x14ac:dyDescent="0.3">
      <c r="A121" s="7">
        <v>115</v>
      </c>
      <c r="B121" s="291">
        <v>44494</v>
      </c>
      <c r="C121" s="7" t="s">
        <v>2048</v>
      </c>
      <c r="D121" s="129" t="s">
        <v>2590</v>
      </c>
      <c r="E121" s="16"/>
    </row>
    <row r="122" spans="1:5" ht="100.8" x14ac:dyDescent="0.3">
      <c r="A122" s="7">
        <v>116</v>
      </c>
      <c r="B122" s="291">
        <v>44494</v>
      </c>
      <c r="C122" s="7" t="s">
        <v>2048</v>
      </c>
      <c r="D122" s="138" t="s">
        <v>2591</v>
      </c>
      <c r="E122" s="16"/>
    </row>
    <row r="123" spans="1:5" x14ac:dyDescent="0.3">
      <c r="A123" s="7">
        <v>117</v>
      </c>
      <c r="B123" s="291">
        <v>44498</v>
      </c>
      <c r="C123" s="7" t="s">
        <v>606</v>
      </c>
      <c r="D123" s="129" t="s">
        <v>2593</v>
      </c>
      <c r="E123" s="16"/>
    </row>
    <row r="124" spans="1:5" ht="316.8" x14ac:dyDescent="0.3">
      <c r="A124" s="7">
        <v>118</v>
      </c>
      <c r="B124" s="291">
        <v>44505</v>
      </c>
      <c r="C124" s="7" t="s">
        <v>2048</v>
      </c>
      <c r="D124" s="138" t="s">
        <v>2594</v>
      </c>
      <c r="E124" s="16"/>
    </row>
    <row r="125" spans="1:5" ht="28.8" x14ac:dyDescent="0.3">
      <c r="A125" s="7">
        <v>119</v>
      </c>
      <c r="B125" s="291">
        <v>44510</v>
      </c>
      <c r="C125" s="7" t="s">
        <v>606</v>
      </c>
      <c r="D125" s="138" t="s">
        <v>2595</v>
      </c>
      <c r="E125" s="16"/>
    </row>
    <row r="126" spans="1:5" ht="43.2" x14ac:dyDescent="0.3">
      <c r="A126" s="16">
        <v>120</v>
      </c>
      <c r="B126" s="291">
        <v>44517</v>
      </c>
      <c r="C126" s="16" t="s">
        <v>2048</v>
      </c>
      <c r="D126" s="138" t="s">
        <v>2650</v>
      </c>
      <c r="E126" s="16"/>
    </row>
    <row r="127" spans="1:5" ht="72" x14ac:dyDescent="0.3">
      <c r="A127" s="16">
        <v>121</v>
      </c>
      <c r="B127" s="291">
        <v>44517</v>
      </c>
      <c r="C127" s="16" t="s">
        <v>2048</v>
      </c>
      <c r="D127" s="138" t="s">
        <v>2596</v>
      </c>
      <c r="E127" s="16"/>
    </row>
    <row r="128" spans="1:5" ht="100.8" x14ac:dyDescent="0.3">
      <c r="A128" s="7">
        <v>122</v>
      </c>
      <c r="B128" s="291">
        <v>44518</v>
      </c>
      <c r="C128" s="7" t="s">
        <v>1432</v>
      </c>
      <c r="D128" s="138" t="s">
        <v>2654</v>
      </c>
      <c r="E128" s="16"/>
    </row>
    <row r="129" spans="1:5" ht="43.2" x14ac:dyDescent="0.3">
      <c r="A129" s="7">
        <v>123</v>
      </c>
      <c r="B129" s="291">
        <v>44524</v>
      </c>
      <c r="C129" s="7" t="s">
        <v>606</v>
      </c>
      <c r="D129" s="129" t="s">
        <v>2655</v>
      </c>
      <c r="E129" s="16"/>
    </row>
    <row r="130" spans="1:5" ht="28.8" x14ac:dyDescent="0.3">
      <c r="A130" s="7">
        <v>124</v>
      </c>
      <c r="B130" s="291">
        <v>44531</v>
      </c>
      <c r="C130" s="7" t="s">
        <v>606</v>
      </c>
      <c r="D130" s="138" t="s">
        <v>2657</v>
      </c>
      <c r="E130" s="16"/>
    </row>
    <row r="131" spans="1:5" x14ac:dyDescent="0.3">
      <c r="A131" s="7">
        <v>125</v>
      </c>
      <c r="B131" s="291">
        <v>44536</v>
      </c>
      <c r="C131" s="7" t="s">
        <v>2441</v>
      </c>
      <c r="D131" s="138" t="s">
        <v>2667</v>
      </c>
      <c r="E131" s="16"/>
    </row>
    <row r="132" spans="1:5" ht="43.2" x14ac:dyDescent="0.3">
      <c r="A132" s="7">
        <v>126</v>
      </c>
      <c r="B132" s="291">
        <v>44546</v>
      </c>
      <c r="C132" s="7" t="s">
        <v>606</v>
      </c>
      <c r="D132" s="138" t="s">
        <v>2669</v>
      </c>
      <c r="E132" s="16"/>
    </row>
    <row r="133" spans="1:5" x14ac:dyDescent="0.3">
      <c r="A133" s="7">
        <v>127</v>
      </c>
      <c r="B133" s="291">
        <v>44547</v>
      </c>
      <c r="C133" s="7" t="s">
        <v>606</v>
      </c>
      <c r="D133" s="129" t="s">
        <v>2673</v>
      </c>
      <c r="E133" s="16"/>
    </row>
    <row r="134" spans="1:5" x14ac:dyDescent="0.3">
      <c r="A134" s="7">
        <v>128</v>
      </c>
      <c r="B134" s="291">
        <v>44567</v>
      </c>
      <c r="C134" s="7" t="s">
        <v>606</v>
      </c>
      <c r="D134" s="129" t="s">
        <v>2674</v>
      </c>
      <c r="E134" s="16"/>
    </row>
    <row r="135" spans="1:5" x14ac:dyDescent="0.3">
      <c r="A135" s="7">
        <v>129</v>
      </c>
      <c r="B135" s="291">
        <v>44567</v>
      </c>
      <c r="C135" s="7" t="s">
        <v>606</v>
      </c>
      <c r="D135" s="129" t="s">
        <v>2679</v>
      </c>
      <c r="E135" s="16"/>
    </row>
    <row r="136" spans="1:5" ht="86.4" x14ac:dyDescent="0.3">
      <c r="A136" s="7">
        <v>130</v>
      </c>
      <c r="B136" s="291">
        <v>44574</v>
      </c>
      <c r="C136" s="7" t="s">
        <v>2048</v>
      </c>
      <c r="D136" s="129" t="s">
        <v>2690</v>
      </c>
      <c r="E136" s="16"/>
    </row>
    <row r="137" spans="1:5" ht="28.8" x14ac:dyDescent="0.3">
      <c r="A137" s="7">
        <v>131</v>
      </c>
      <c r="B137" s="291">
        <v>44575</v>
      </c>
      <c r="C137" s="7" t="s">
        <v>2048</v>
      </c>
      <c r="D137" s="500" t="s">
        <v>2691</v>
      </c>
      <c r="E137" s="16"/>
    </row>
    <row r="138" spans="1:5" ht="86.4" x14ac:dyDescent="0.3">
      <c r="A138" s="7">
        <v>132</v>
      </c>
      <c r="B138" s="291">
        <v>44583</v>
      </c>
      <c r="C138" s="7" t="s">
        <v>1432</v>
      </c>
      <c r="D138" s="138" t="s">
        <v>2695</v>
      </c>
      <c r="E138" s="16"/>
    </row>
    <row r="139" spans="1:5" x14ac:dyDescent="0.3">
      <c r="A139" s="16">
        <v>133</v>
      </c>
      <c r="B139" s="291">
        <v>44586</v>
      </c>
      <c r="C139" s="16" t="s">
        <v>606</v>
      </c>
      <c r="D139" s="16" t="s">
        <v>2697</v>
      </c>
      <c r="E139" s="16"/>
    </row>
    <row r="140" spans="1:5" x14ac:dyDescent="0.3">
      <c r="D140" s="318"/>
    </row>
    <row r="141" spans="1:5" x14ac:dyDescent="0.3">
      <c r="D141" s="318"/>
    </row>
  </sheetData>
  <autoFilter ref="A1:D136" xr:uid="{368FB5EA-C566-4849-A949-16967656DDA3}"/>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abSelected="1" workbookViewId="0">
      <selection activeCell="C21" sqref="C21"/>
    </sheetView>
  </sheetViews>
  <sheetFormatPr defaultRowHeight="14.4" x14ac:dyDescent="0.3"/>
  <cols>
    <col min="3" max="3" width="33.33203125" customWidth="1"/>
    <col min="4" max="4" width="65.88671875" customWidth="1"/>
    <col min="5" max="5" width="96.33203125" customWidth="1"/>
  </cols>
  <sheetData>
    <row r="1" spans="3:27" s="253" customFormat="1" ht="33.6" x14ac:dyDescent="0.3">
      <c r="C1" s="286" t="s">
        <v>1851</v>
      </c>
      <c r="E1" s="257"/>
      <c r="F1" s="257"/>
      <c r="G1" s="257"/>
      <c r="N1" s="257"/>
      <c r="O1" s="256"/>
      <c r="P1" s="256"/>
      <c r="Q1" s="256"/>
      <c r="R1" s="255"/>
      <c r="T1" s="254"/>
      <c r="U1" s="254"/>
      <c r="V1" s="254"/>
      <c r="W1" s="309"/>
      <c r="X1" s="254"/>
      <c r="Y1" s="254"/>
      <c r="Z1" s="254"/>
      <c r="AA1" s="254"/>
    </row>
    <row r="2" spans="3:27" s="253" customFormat="1" ht="19.2" x14ac:dyDescent="0.3">
      <c r="C2" s="248" t="s">
        <v>1802</v>
      </c>
      <c r="E2" s="257"/>
      <c r="F2" s="257"/>
      <c r="G2" s="257"/>
      <c r="N2" s="257"/>
      <c r="O2" s="256"/>
      <c r="P2" s="256"/>
      <c r="Q2" s="256"/>
      <c r="R2" s="255"/>
      <c r="T2" s="254"/>
      <c r="U2" s="254"/>
      <c r="V2" s="254"/>
      <c r="W2" s="309"/>
      <c r="X2" s="254"/>
      <c r="Y2" s="254"/>
      <c r="Z2" s="254"/>
      <c r="AA2" s="254"/>
    </row>
    <row r="3" spans="3:27" s="253" customFormat="1" ht="19.2" x14ac:dyDescent="0.3">
      <c r="C3" s="248" t="s">
        <v>1803</v>
      </c>
      <c r="E3" s="257"/>
      <c r="F3" s="257"/>
      <c r="G3" s="257"/>
      <c r="N3" s="257"/>
      <c r="O3" s="256"/>
      <c r="P3" s="256"/>
      <c r="Q3" s="256"/>
      <c r="R3" s="255"/>
      <c r="T3" s="254"/>
      <c r="U3" s="254"/>
      <c r="V3" s="254"/>
      <c r="W3" s="309"/>
      <c r="X3" s="254"/>
      <c r="Y3" s="254"/>
      <c r="Z3" s="254"/>
      <c r="AA3" s="254"/>
    </row>
    <row r="4" spans="3:27" s="253" customFormat="1" ht="19.2" x14ac:dyDescent="0.3">
      <c r="C4" s="248" t="s">
        <v>1804</v>
      </c>
      <c r="E4" s="257"/>
      <c r="F4" s="257"/>
      <c r="G4" s="257"/>
      <c r="N4" s="257"/>
      <c r="O4" s="256"/>
      <c r="P4" s="256"/>
      <c r="Q4" s="256"/>
      <c r="R4" s="255"/>
      <c r="T4" s="254"/>
      <c r="U4" s="254"/>
      <c r="V4" s="254"/>
      <c r="W4" s="309"/>
      <c r="X4" s="254"/>
      <c r="Y4" s="254"/>
      <c r="Z4" s="254"/>
      <c r="AA4" s="254"/>
    </row>
    <row r="5" spans="3:27" s="253" customFormat="1" ht="19.2" x14ac:dyDescent="0.3">
      <c r="C5" s="248"/>
      <c r="E5" s="257"/>
      <c r="F5" s="257"/>
      <c r="G5" s="257"/>
      <c r="N5" s="257"/>
      <c r="O5" s="256"/>
      <c r="P5" s="256"/>
      <c r="Q5" s="256"/>
      <c r="R5" s="255"/>
      <c r="T5" s="254"/>
      <c r="U5" s="254"/>
      <c r="V5" s="254"/>
      <c r="W5" s="309"/>
      <c r="X5" s="254"/>
      <c r="Y5" s="254"/>
      <c r="Z5" s="254"/>
      <c r="AA5" s="254"/>
    </row>
    <row r="6" spans="3:27" s="128" customFormat="1" ht="19.2" x14ac:dyDescent="0.3">
      <c r="C6" s="248" t="s">
        <v>1805</v>
      </c>
      <c r="E6" s="265"/>
      <c r="F6" s="265"/>
      <c r="G6" s="265"/>
      <c r="N6" s="265"/>
      <c r="O6" s="266"/>
      <c r="P6" s="266"/>
      <c r="Q6" s="266"/>
      <c r="R6" s="339"/>
      <c r="T6" s="340"/>
      <c r="U6" s="340"/>
      <c r="V6" s="340"/>
      <c r="W6" s="341"/>
      <c r="X6" s="340"/>
      <c r="Y6" s="340"/>
      <c r="Z6" s="340"/>
      <c r="AA6" s="340"/>
    </row>
    <row r="7" spans="3:27" s="128" customFormat="1" x14ac:dyDescent="0.3">
      <c r="C7" s="342" t="s">
        <v>1808</v>
      </c>
      <c r="D7" s="128" t="s">
        <v>1806</v>
      </c>
      <c r="E7" s="265"/>
      <c r="F7" s="265"/>
      <c r="G7" s="265"/>
      <c r="N7" s="265"/>
      <c r="O7" s="266"/>
      <c r="P7" s="266"/>
      <c r="Q7" s="266"/>
      <c r="R7" s="339"/>
      <c r="T7" s="340"/>
      <c r="U7" s="340"/>
      <c r="V7" s="340"/>
      <c r="W7" s="341"/>
      <c r="X7" s="340"/>
      <c r="Y7" s="340"/>
      <c r="Z7" s="340"/>
      <c r="AA7" s="340"/>
    </row>
    <row r="8" spans="3:27" s="128" customFormat="1" x14ac:dyDescent="0.3">
      <c r="C8" s="342" t="s">
        <v>1809</v>
      </c>
      <c r="D8" s="128" t="s">
        <v>1807</v>
      </c>
      <c r="E8" s="265"/>
      <c r="F8" s="265"/>
      <c r="G8" s="265"/>
      <c r="N8" s="265"/>
      <c r="O8" s="266"/>
      <c r="P8" s="266"/>
      <c r="Q8" s="266"/>
      <c r="R8" s="339"/>
      <c r="T8" s="340"/>
      <c r="U8" s="340"/>
      <c r="V8" s="340"/>
      <c r="W8" s="341"/>
      <c r="X8" s="340"/>
      <c r="Y8" s="340"/>
      <c r="Z8" s="340"/>
      <c r="AA8" s="340"/>
    </row>
    <row r="9" spans="3:27" s="128" customFormat="1" ht="19.2" x14ac:dyDescent="0.3">
      <c r="C9" s="248"/>
      <c r="D9" s="128" t="s">
        <v>1827</v>
      </c>
      <c r="E9" s="265"/>
      <c r="F9" s="265"/>
      <c r="G9" s="265"/>
      <c r="N9" s="265"/>
      <c r="O9" s="266"/>
      <c r="P9" s="266"/>
      <c r="Q9" s="266"/>
      <c r="R9" s="339"/>
      <c r="T9" s="340"/>
      <c r="U9" s="340"/>
      <c r="V9" s="340"/>
      <c r="W9" s="341"/>
      <c r="X9" s="340"/>
      <c r="Y9" s="340"/>
      <c r="Z9" s="340"/>
      <c r="AA9" s="340"/>
    </row>
    <row r="10" spans="3:27" s="128" customFormat="1" ht="19.2" x14ac:dyDescent="0.3">
      <c r="C10" s="248"/>
      <c r="E10" s="265"/>
      <c r="F10" s="265"/>
      <c r="G10" s="265"/>
      <c r="N10" s="265"/>
      <c r="O10" s="266"/>
      <c r="P10" s="266"/>
      <c r="Q10" s="266"/>
      <c r="R10" s="339"/>
      <c r="T10" s="340"/>
      <c r="U10" s="340"/>
      <c r="V10" s="340"/>
      <c r="W10" s="341"/>
      <c r="X10" s="340"/>
      <c r="Y10" s="340"/>
      <c r="Z10" s="340"/>
      <c r="AA10" s="340"/>
    </row>
    <row r="11" spans="3:27" s="253" customFormat="1" ht="19.2" x14ac:dyDescent="0.3">
      <c r="C11" s="248" t="s">
        <v>1828</v>
      </c>
      <c r="E11" s="257"/>
      <c r="F11" s="257"/>
      <c r="G11" s="257"/>
      <c r="N11" s="257"/>
      <c r="O11" s="256"/>
      <c r="P11" s="256"/>
      <c r="Q11" s="256"/>
      <c r="R11" s="255"/>
      <c r="T11" s="254"/>
      <c r="U11" s="254"/>
      <c r="V11" s="254"/>
      <c r="W11" s="309"/>
      <c r="X11" s="254"/>
      <c r="Y11" s="254"/>
      <c r="Z11" s="254"/>
      <c r="AA11" s="254"/>
    </row>
    <row r="12" spans="3:27" s="253" customFormat="1" ht="19.2" x14ac:dyDescent="0.3">
      <c r="C12" s="248"/>
      <c r="E12" s="257"/>
      <c r="F12" s="257"/>
      <c r="G12" s="257"/>
      <c r="N12" s="257"/>
      <c r="O12" s="256"/>
      <c r="P12" s="256"/>
      <c r="Q12" s="256"/>
      <c r="R12" s="255"/>
      <c r="T12" s="254"/>
      <c r="U12" s="254"/>
      <c r="V12" s="254"/>
      <c r="W12" s="309"/>
      <c r="X12" s="254"/>
      <c r="Y12" s="254"/>
      <c r="Z12" s="254"/>
      <c r="AA12" s="254"/>
    </row>
    <row r="13" spans="3:27" s="128" customFormat="1" ht="19.8" thickBot="1" x14ac:dyDescent="0.35">
      <c r="C13" s="248" t="s">
        <v>1810</v>
      </c>
      <c r="E13" s="265"/>
      <c r="F13" s="265"/>
      <c r="G13" s="265"/>
      <c r="N13" s="265"/>
      <c r="O13" s="266"/>
      <c r="P13" s="266"/>
      <c r="Q13" s="266"/>
      <c r="R13" s="339"/>
      <c r="T13" s="340"/>
      <c r="U13" s="340"/>
      <c r="V13" s="340"/>
      <c r="W13" s="341"/>
      <c r="X13" s="340"/>
      <c r="Y13" s="340"/>
      <c r="Z13" s="340"/>
      <c r="AA13" s="340"/>
    </row>
    <row r="14" spans="3:27" s="257" customFormat="1" ht="15" customHeight="1" thickTop="1" x14ac:dyDescent="0.3">
      <c r="C14" s="347" t="s">
        <v>1811</v>
      </c>
      <c r="D14" s="343" t="s">
        <v>1819</v>
      </c>
      <c r="E14" s="343" t="s">
        <v>1812</v>
      </c>
      <c r="W14" s="350"/>
    </row>
    <row r="15" spans="3:27" s="257" customFormat="1" ht="15" customHeight="1" x14ac:dyDescent="0.3">
      <c r="C15" s="344" t="s">
        <v>26</v>
      </c>
      <c r="D15" s="345" t="s">
        <v>1813</v>
      </c>
      <c r="E15" s="348" t="s">
        <v>1846</v>
      </c>
      <c r="W15" s="350"/>
    </row>
    <row r="16" spans="3:27" s="257" customFormat="1" ht="15" customHeight="1" x14ac:dyDescent="0.3">
      <c r="C16" s="344" t="s">
        <v>1820</v>
      </c>
      <c r="D16" s="345" t="s">
        <v>1814</v>
      </c>
      <c r="E16" s="348" t="s">
        <v>1815</v>
      </c>
      <c r="W16" s="350"/>
    </row>
    <row r="17" spans="3:27" s="257" customFormat="1" ht="15" customHeight="1" x14ac:dyDescent="0.3">
      <c r="C17" s="344" t="s">
        <v>1760</v>
      </c>
      <c r="D17" s="345" t="s">
        <v>1821</v>
      </c>
      <c r="E17" s="348" t="s">
        <v>1816</v>
      </c>
      <c r="W17" s="350"/>
    </row>
    <row r="18" spans="3:27" s="257" customFormat="1" ht="15" customHeight="1" x14ac:dyDescent="0.3">
      <c r="C18" s="503" t="s">
        <v>1817</v>
      </c>
      <c r="D18" s="505" t="s">
        <v>1850</v>
      </c>
      <c r="E18" s="346" t="s">
        <v>1822</v>
      </c>
      <c r="W18" s="350"/>
    </row>
    <row r="19" spans="3:27" s="257" customFormat="1" ht="15" customHeight="1" thickBot="1" x14ac:dyDescent="0.35">
      <c r="C19" s="504"/>
      <c r="D19" s="506"/>
      <c r="E19" s="349" t="s">
        <v>1818</v>
      </c>
      <c r="W19" s="350"/>
    </row>
    <row r="20" spans="3:27" s="253" customFormat="1" ht="19.8" thickTop="1" x14ac:dyDescent="0.3">
      <c r="C20" s="248" t="s">
        <v>1823</v>
      </c>
      <c r="E20" s="257"/>
      <c r="F20" s="257"/>
      <c r="G20" s="257"/>
      <c r="N20" s="257"/>
      <c r="O20" s="256"/>
      <c r="P20" s="256"/>
      <c r="Q20" s="256"/>
      <c r="R20" s="255"/>
      <c r="T20" s="254"/>
      <c r="U20" s="254"/>
      <c r="V20" s="254"/>
      <c r="W20" s="309"/>
      <c r="X20" s="254"/>
      <c r="Y20" s="254"/>
      <c r="Z20" s="254"/>
      <c r="AA20" s="254"/>
    </row>
    <row r="21" spans="3:27" s="351" customFormat="1" x14ac:dyDescent="0.3">
      <c r="C21" s="357" t="s">
        <v>1824</v>
      </c>
      <c r="E21" s="352"/>
      <c r="F21" s="352"/>
      <c r="G21" s="352"/>
      <c r="N21" s="352"/>
      <c r="O21" s="353"/>
      <c r="P21" s="353"/>
      <c r="Q21" s="353"/>
      <c r="R21" s="354"/>
      <c r="T21" s="355"/>
      <c r="U21" s="355"/>
      <c r="V21" s="355"/>
      <c r="W21" s="356"/>
      <c r="X21" s="355"/>
      <c r="Y21" s="355"/>
      <c r="Z21" s="355"/>
      <c r="AA21" s="355"/>
    </row>
    <row r="22" spans="3:27" s="253" customFormat="1" x14ac:dyDescent="0.3">
      <c r="C22" s="357" t="s">
        <v>1825</v>
      </c>
      <c r="E22" s="257"/>
      <c r="F22" s="257"/>
      <c r="G22" s="257"/>
      <c r="N22" s="257"/>
      <c r="O22" s="256"/>
      <c r="P22" s="256"/>
      <c r="Q22" s="256"/>
      <c r="R22" s="255"/>
      <c r="T22" s="254"/>
      <c r="U22" s="254"/>
      <c r="V22" s="254"/>
      <c r="W22" s="309"/>
      <c r="X22" s="254"/>
      <c r="Y22" s="254"/>
      <c r="Z22" s="254"/>
      <c r="AA22" s="254"/>
    </row>
    <row r="23" spans="3:27" s="253" customFormat="1" ht="19.2" x14ac:dyDescent="0.3">
      <c r="C23" s="338"/>
      <c r="E23" s="257"/>
      <c r="F23" s="257"/>
      <c r="G23" s="257"/>
      <c r="N23" s="257"/>
      <c r="O23" s="256"/>
      <c r="P23" s="256"/>
      <c r="Q23" s="256"/>
      <c r="R23" s="255"/>
      <c r="T23" s="254"/>
      <c r="U23" s="254"/>
      <c r="V23" s="254"/>
      <c r="W23" s="309"/>
      <c r="X23" s="254"/>
      <c r="Y23" s="254"/>
      <c r="Z23" s="254"/>
      <c r="AA23" s="254"/>
    </row>
    <row r="24" spans="3:27" s="128" customFormat="1" ht="19.2" x14ac:dyDescent="0.3">
      <c r="C24" s="248" t="s">
        <v>1826</v>
      </c>
      <c r="E24" s="265"/>
      <c r="F24" s="265"/>
      <c r="G24" s="265"/>
      <c r="N24" s="265"/>
      <c r="O24" s="266"/>
      <c r="P24" s="266"/>
      <c r="Q24" s="266"/>
      <c r="R24" s="339"/>
      <c r="T24" s="340"/>
      <c r="U24" s="340"/>
      <c r="V24" s="340"/>
      <c r="W24" s="341"/>
      <c r="X24" s="340"/>
      <c r="Y24" s="340"/>
      <c r="Z24" s="340"/>
      <c r="AA24" s="340"/>
    </row>
    <row r="25" spans="3:27" s="128" customFormat="1" x14ac:dyDescent="0.3">
      <c r="C25" s="357" t="s">
        <v>1838</v>
      </c>
      <c r="E25" s="265"/>
      <c r="F25" s="265"/>
      <c r="G25" s="265"/>
      <c r="N25" s="265"/>
      <c r="O25" s="266"/>
      <c r="P25" s="266"/>
      <c r="Q25" s="266"/>
      <c r="R25" s="339"/>
      <c r="T25" s="340"/>
      <c r="U25" s="340"/>
      <c r="V25" s="340"/>
      <c r="W25" s="341"/>
      <c r="X25" s="340"/>
      <c r="Y25" s="340"/>
      <c r="Z25" s="340"/>
      <c r="AA25" s="340"/>
    </row>
    <row r="26" spans="3:27" s="128" customFormat="1" x14ac:dyDescent="0.3">
      <c r="C26" s="357" t="s">
        <v>1837</v>
      </c>
      <c r="E26" s="265"/>
      <c r="F26" s="265"/>
      <c r="G26" s="265"/>
      <c r="N26" s="265"/>
      <c r="O26" s="266"/>
      <c r="P26" s="266"/>
      <c r="Q26" s="266"/>
      <c r="R26" s="339"/>
      <c r="T26" s="340"/>
      <c r="U26" s="340"/>
      <c r="V26" s="340"/>
      <c r="W26" s="341"/>
      <c r="X26" s="340"/>
      <c r="Y26" s="340"/>
      <c r="Z26" s="340"/>
      <c r="AA26" s="340"/>
    </row>
    <row r="27" spans="3:27" s="128" customFormat="1" x14ac:dyDescent="0.3">
      <c r="C27" s="357" t="s">
        <v>1928</v>
      </c>
      <c r="E27" s="265"/>
      <c r="F27" s="265"/>
      <c r="G27" s="265"/>
      <c r="N27" s="265"/>
      <c r="O27" s="266"/>
      <c r="P27" s="266"/>
      <c r="Q27" s="266"/>
      <c r="R27" s="339"/>
      <c r="T27" s="340"/>
      <c r="U27" s="340"/>
      <c r="V27" s="340"/>
      <c r="W27" s="341"/>
      <c r="X27" s="340"/>
      <c r="Y27" s="340"/>
      <c r="Z27" s="340"/>
      <c r="AA27" s="340"/>
    </row>
    <row r="28" spans="3:27" s="128" customFormat="1" x14ac:dyDescent="0.3">
      <c r="C28" s="357" t="s">
        <v>2015</v>
      </c>
      <c r="E28" s="265"/>
      <c r="F28" s="265"/>
      <c r="G28" s="265"/>
      <c r="N28" s="265"/>
      <c r="O28" s="266"/>
      <c r="P28" s="266"/>
      <c r="Q28" s="266"/>
      <c r="R28" s="339"/>
      <c r="T28" s="340"/>
      <c r="U28" s="340"/>
      <c r="V28" s="340"/>
      <c r="W28" s="341"/>
      <c r="X28" s="340"/>
      <c r="Y28" s="340"/>
      <c r="Z28" s="340"/>
      <c r="AA28" s="340"/>
    </row>
    <row r="29" spans="3:27" s="128" customFormat="1" x14ac:dyDescent="0.3">
      <c r="C29" s="357" t="s">
        <v>2062</v>
      </c>
      <c r="E29" s="265"/>
      <c r="F29" s="265"/>
      <c r="G29" s="265"/>
      <c r="N29" s="265"/>
      <c r="O29" s="266"/>
      <c r="P29" s="266"/>
      <c r="Q29" s="266"/>
      <c r="R29" s="339"/>
      <c r="T29" s="340"/>
      <c r="U29" s="340"/>
      <c r="V29" s="340"/>
      <c r="W29" s="341"/>
      <c r="X29" s="340"/>
      <c r="Y29" s="340"/>
      <c r="Z29" s="340"/>
      <c r="AA29" s="340"/>
    </row>
    <row r="30" spans="3:27" s="128" customFormat="1" x14ac:dyDescent="0.3">
      <c r="C30" s="357" t="s">
        <v>1927</v>
      </c>
      <c r="E30" s="265"/>
      <c r="F30" s="265"/>
      <c r="G30" s="265"/>
      <c r="N30" s="265"/>
      <c r="O30" s="266"/>
      <c r="P30" s="266"/>
      <c r="Q30" s="266"/>
      <c r="R30" s="339"/>
      <c r="T30" s="340"/>
      <c r="U30" s="340"/>
      <c r="V30" s="340"/>
      <c r="W30" s="341"/>
      <c r="X30" s="340"/>
      <c r="Y30" s="340"/>
      <c r="Z30" s="340"/>
      <c r="AA30" s="340"/>
    </row>
    <row r="31" spans="3:27" s="128" customFormat="1" ht="15" thickBot="1" x14ac:dyDescent="0.35">
      <c r="C31" s="357"/>
      <c r="E31" s="265"/>
      <c r="F31" s="265"/>
      <c r="G31" s="265"/>
      <c r="N31" s="265"/>
      <c r="O31" s="266"/>
      <c r="P31" s="266"/>
      <c r="Q31" s="266"/>
      <c r="R31" s="339"/>
      <c r="T31" s="340"/>
      <c r="U31" s="340"/>
      <c r="V31" s="340"/>
      <c r="W31" s="341"/>
      <c r="X31" s="340"/>
      <c r="Y31" s="340"/>
      <c r="Z31" s="340"/>
      <c r="AA31" s="340"/>
    </row>
    <row r="32" spans="3:27" s="257" customFormat="1" ht="15" customHeight="1" x14ac:dyDescent="0.3">
      <c r="C32" s="358" t="s">
        <v>1412</v>
      </c>
      <c r="D32" s="359" t="s">
        <v>1430</v>
      </c>
      <c r="W32" s="350"/>
    </row>
    <row r="33" spans="3:30" s="257" customFormat="1" ht="15" customHeight="1" x14ac:dyDescent="0.3">
      <c r="C33" s="360" t="s">
        <v>1429</v>
      </c>
      <c r="D33" s="285" t="s">
        <v>51</v>
      </c>
      <c r="W33" s="350"/>
    </row>
    <row r="34" spans="3:30" s="257" customFormat="1" ht="15" customHeight="1" x14ac:dyDescent="0.3">
      <c r="C34" s="361" t="s">
        <v>1428</v>
      </c>
      <c r="D34" s="285" t="s">
        <v>27</v>
      </c>
      <c r="H34" s="362"/>
      <c r="W34" s="350"/>
    </row>
    <row r="35" spans="3:30" s="257" customFormat="1" ht="15" customHeight="1" x14ac:dyDescent="0.3">
      <c r="C35" s="363" t="s">
        <v>1427</v>
      </c>
      <c r="D35" s="285" t="s">
        <v>12</v>
      </c>
      <c r="O35" s="364"/>
      <c r="W35" s="350"/>
    </row>
    <row r="36" spans="3:30" s="257" customFormat="1" ht="15" customHeight="1" thickBot="1" x14ac:dyDescent="0.35">
      <c r="C36" s="284" t="s">
        <v>1187</v>
      </c>
      <c r="D36" s="283" t="s">
        <v>1426</v>
      </c>
      <c r="W36" s="350"/>
    </row>
    <row r="37" spans="3:30" s="253" customFormat="1" ht="12" customHeight="1" x14ac:dyDescent="0.3">
      <c r="C37" s="257" t="s">
        <v>1425</v>
      </c>
      <c r="D37" s="265" t="s">
        <v>1424</v>
      </c>
      <c r="E37" s="257"/>
      <c r="F37" s="257"/>
      <c r="G37" s="257"/>
      <c r="N37" s="257"/>
      <c r="O37" s="256"/>
      <c r="P37" s="256"/>
      <c r="Q37" s="256"/>
      <c r="R37" s="256"/>
      <c r="S37" s="256"/>
      <c r="T37" s="256"/>
      <c r="U37" s="256"/>
      <c r="V37" s="256"/>
      <c r="W37" s="310"/>
      <c r="X37" s="256"/>
      <c r="Y37" s="256"/>
      <c r="Z37" s="256"/>
      <c r="AA37" s="256"/>
      <c r="AB37" s="256"/>
      <c r="AC37" s="256"/>
      <c r="AD37" s="256"/>
    </row>
    <row r="38" spans="3:30" s="253" customFormat="1" ht="12" customHeight="1" x14ac:dyDescent="0.3">
      <c r="C38" s="257" t="s">
        <v>1423</v>
      </c>
      <c r="D38" s="265" t="s">
        <v>1422</v>
      </c>
      <c r="E38" s="257"/>
      <c r="F38" s="257"/>
      <c r="G38" s="257"/>
      <c r="N38" s="257"/>
      <c r="O38" s="256"/>
      <c r="P38" s="256"/>
      <c r="Q38" s="256"/>
      <c r="R38" s="256"/>
      <c r="S38" s="256"/>
      <c r="T38" s="256"/>
      <c r="U38" s="256"/>
      <c r="V38" s="256"/>
      <c r="W38" s="310"/>
      <c r="X38" s="256"/>
      <c r="Y38" s="256"/>
      <c r="Z38" s="256"/>
      <c r="AA38" s="256"/>
      <c r="AB38" s="256"/>
      <c r="AC38" s="256"/>
      <c r="AD38" s="256"/>
    </row>
    <row r="39" spans="3:30" s="253" customFormat="1" ht="16.95" customHeight="1" thickBot="1" x14ac:dyDescent="0.35">
      <c r="D39" s="265"/>
      <c r="E39" s="257"/>
      <c r="F39" s="257"/>
      <c r="G39" s="257"/>
      <c r="N39" s="257"/>
      <c r="O39" s="256"/>
      <c r="P39" s="256"/>
      <c r="Q39" s="256"/>
      <c r="R39" s="256"/>
      <c r="S39" s="256"/>
      <c r="T39" s="256"/>
      <c r="U39" s="256"/>
      <c r="V39" s="256"/>
      <c r="W39" s="310"/>
      <c r="X39" s="256"/>
      <c r="Y39" s="256"/>
      <c r="Z39" s="256"/>
      <c r="AA39" s="256"/>
      <c r="AB39" s="256"/>
      <c r="AC39" s="256"/>
      <c r="AD39" s="256"/>
    </row>
    <row r="40" spans="3:30" s="253" customFormat="1" ht="16.2" thickTop="1" x14ac:dyDescent="0.3">
      <c r="C40" s="274" t="s">
        <v>1421</v>
      </c>
      <c r="D40" s="273" t="s">
        <v>1833</v>
      </c>
      <c r="E40" s="257"/>
      <c r="F40" s="257"/>
      <c r="G40" s="257"/>
      <c r="N40" s="257"/>
      <c r="O40" s="256"/>
      <c r="P40" s="256"/>
      <c r="Q40" s="256"/>
      <c r="R40" s="256"/>
      <c r="S40" s="256"/>
      <c r="T40" s="256"/>
      <c r="U40" s="256"/>
      <c r="V40" s="256"/>
      <c r="W40" s="310"/>
      <c r="X40" s="256"/>
      <c r="Y40" s="256"/>
      <c r="Z40" s="256"/>
      <c r="AA40" s="256"/>
      <c r="AB40" s="256"/>
      <c r="AC40" s="256"/>
      <c r="AD40" s="256"/>
    </row>
    <row r="41" spans="3:30" s="253" customFormat="1" ht="16.95" customHeight="1" x14ac:dyDescent="0.3">
      <c r="C41" s="282" t="s">
        <v>1165</v>
      </c>
      <c r="D41" s="271" t="s">
        <v>1420</v>
      </c>
      <c r="E41" s="257"/>
      <c r="F41" s="257"/>
      <c r="G41" s="257"/>
      <c r="N41" s="257"/>
      <c r="O41" s="256"/>
      <c r="P41" s="256"/>
      <c r="Q41" s="256"/>
      <c r="R41" s="256"/>
      <c r="S41" s="256"/>
      <c r="T41" s="256"/>
      <c r="U41" s="256"/>
      <c r="V41" s="256"/>
      <c r="W41" s="310"/>
      <c r="X41" s="256"/>
      <c r="Y41" s="256"/>
      <c r="Z41" s="256"/>
      <c r="AA41" s="256"/>
      <c r="AB41" s="256"/>
      <c r="AC41" s="256"/>
      <c r="AD41" s="256"/>
    </row>
    <row r="42" spans="3:30" s="253" customFormat="1" x14ac:dyDescent="0.3">
      <c r="C42" s="280" t="s">
        <v>26</v>
      </c>
      <c r="D42" s="281" t="s">
        <v>1419</v>
      </c>
      <c r="E42" s="257"/>
      <c r="F42" s="257"/>
      <c r="G42" s="257"/>
      <c r="N42" s="257"/>
      <c r="O42" s="256"/>
      <c r="P42" s="256"/>
      <c r="Q42" s="256"/>
      <c r="R42" s="256"/>
      <c r="S42" s="256"/>
      <c r="T42" s="256"/>
      <c r="U42" s="256"/>
      <c r="V42" s="256"/>
      <c r="W42" s="310"/>
      <c r="X42" s="256"/>
      <c r="Y42" s="256"/>
      <c r="Z42" s="256"/>
      <c r="AA42" s="256"/>
      <c r="AB42" s="256"/>
      <c r="AC42" s="256"/>
      <c r="AD42" s="256"/>
    </row>
    <row r="43" spans="3:30" s="253" customFormat="1" x14ac:dyDescent="0.3">
      <c r="C43" s="280" t="s">
        <v>18</v>
      </c>
      <c r="D43" s="279" t="s">
        <v>1418</v>
      </c>
      <c r="E43" s="257"/>
      <c r="F43" s="257"/>
      <c r="G43" s="257"/>
      <c r="N43" s="257"/>
      <c r="O43" s="256"/>
      <c r="P43" s="256"/>
      <c r="Q43" s="256"/>
      <c r="R43" s="256"/>
      <c r="S43" s="256"/>
      <c r="T43" s="256"/>
      <c r="U43" s="256"/>
      <c r="V43" s="256"/>
      <c r="W43" s="310"/>
      <c r="X43" s="256"/>
      <c r="Y43" s="256"/>
      <c r="Z43" s="256"/>
      <c r="AA43" s="256"/>
      <c r="AB43" s="256"/>
      <c r="AC43" s="256"/>
      <c r="AD43" s="256"/>
    </row>
    <row r="44" spans="3:30" s="253" customFormat="1" x14ac:dyDescent="0.3">
      <c r="C44" s="278" t="s">
        <v>11</v>
      </c>
      <c r="D44" s="277" t="s">
        <v>1417</v>
      </c>
      <c r="E44" s="257"/>
      <c r="F44" s="257"/>
      <c r="G44" s="257"/>
      <c r="N44" s="257"/>
      <c r="O44" s="256"/>
      <c r="P44" s="256"/>
      <c r="Q44" s="256"/>
      <c r="R44" s="256"/>
      <c r="S44" s="256"/>
      <c r="T44" s="256"/>
      <c r="U44" s="256"/>
      <c r="V44" s="256"/>
      <c r="W44" s="310"/>
      <c r="X44" s="256"/>
      <c r="Y44" s="256"/>
      <c r="Z44" s="256"/>
      <c r="AA44" s="256"/>
      <c r="AB44" s="256"/>
      <c r="AC44" s="256"/>
      <c r="AD44" s="256"/>
    </row>
    <row r="45" spans="3:30" s="253" customFormat="1" ht="15" thickBot="1" x14ac:dyDescent="0.35">
      <c r="C45" s="276" t="s">
        <v>1416</v>
      </c>
      <c r="D45" s="275" t="s">
        <v>1415</v>
      </c>
      <c r="E45" s="257"/>
      <c r="F45" s="257"/>
      <c r="G45" s="257"/>
      <c r="N45" s="257"/>
      <c r="O45" s="256"/>
      <c r="P45" s="256"/>
      <c r="Q45" s="256"/>
      <c r="R45" s="256"/>
      <c r="S45" s="256"/>
      <c r="T45" s="256"/>
      <c r="U45" s="256"/>
      <c r="V45" s="256"/>
      <c r="W45" s="310"/>
      <c r="X45" s="256"/>
      <c r="Y45" s="256"/>
      <c r="Z45" s="256"/>
      <c r="AA45" s="256"/>
      <c r="AB45" s="256"/>
      <c r="AC45" s="256"/>
      <c r="AD45" s="256"/>
    </row>
    <row r="46" spans="3:30" s="253" customFormat="1" ht="15" thickTop="1" x14ac:dyDescent="0.3">
      <c r="D46" s="265"/>
      <c r="E46" s="257"/>
      <c r="F46" s="257"/>
      <c r="G46" s="257"/>
      <c r="N46" s="257"/>
      <c r="O46" s="256"/>
      <c r="P46" s="256"/>
      <c r="Q46" s="256"/>
      <c r="R46" s="256"/>
      <c r="S46" s="256"/>
      <c r="T46" s="256"/>
      <c r="U46" s="256"/>
      <c r="V46" s="256"/>
      <c r="W46" s="310"/>
      <c r="X46" s="256"/>
      <c r="Y46" s="256"/>
      <c r="Z46" s="256"/>
      <c r="AA46" s="256"/>
      <c r="AB46" s="256"/>
      <c r="AC46" s="256"/>
      <c r="AD46" s="256"/>
    </row>
    <row r="47" spans="3:30" s="253" customFormat="1" x14ac:dyDescent="0.3">
      <c r="D47" s="265"/>
      <c r="E47" s="257"/>
      <c r="F47" s="257"/>
      <c r="G47" s="257"/>
      <c r="N47" s="257"/>
      <c r="O47" s="256"/>
      <c r="P47" s="256"/>
      <c r="Q47" s="256"/>
      <c r="R47" s="256"/>
      <c r="S47" s="256"/>
      <c r="T47" s="256"/>
      <c r="U47" s="256"/>
      <c r="V47" s="256"/>
      <c r="W47" s="310"/>
      <c r="X47" s="256"/>
      <c r="Y47" s="256"/>
      <c r="Z47" s="256"/>
      <c r="AA47" s="256"/>
      <c r="AB47" s="256"/>
      <c r="AC47" s="256"/>
      <c r="AD47" s="256"/>
    </row>
    <row r="48" spans="3:30" s="128" customFormat="1" ht="15" thickBot="1" x14ac:dyDescent="0.35">
      <c r="C48" s="128" t="s">
        <v>1836</v>
      </c>
      <c r="D48" s="265"/>
      <c r="E48" s="265"/>
      <c r="F48" s="265"/>
      <c r="G48" s="265"/>
      <c r="N48" s="265"/>
      <c r="O48" s="266"/>
      <c r="P48" s="266"/>
      <c r="Q48" s="266"/>
      <c r="R48" s="266"/>
      <c r="S48" s="266"/>
      <c r="T48" s="266"/>
      <c r="U48" s="266"/>
      <c r="V48" s="266"/>
      <c r="W48" s="373"/>
      <c r="X48" s="266"/>
      <c r="Y48" s="266"/>
      <c r="Z48" s="266"/>
      <c r="AA48" s="266"/>
      <c r="AB48" s="266"/>
      <c r="AC48" s="266"/>
      <c r="AD48" s="266"/>
    </row>
    <row r="49" spans="2:30" s="253" customFormat="1" ht="15" customHeight="1" thickTop="1" x14ac:dyDescent="0.3">
      <c r="C49" s="274" t="s">
        <v>1832</v>
      </c>
      <c r="D49" s="365" t="s">
        <v>1833</v>
      </c>
      <c r="E49" s="366" t="s">
        <v>1839</v>
      </c>
      <c r="F49" s="257"/>
      <c r="G49" s="257"/>
      <c r="N49" s="257"/>
      <c r="O49" s="256"/>
      <c r="P49" s="256"/>
      <c r="Q49" s="256"/>
      <c r="R49" s="256"/>
      <c r="S49" s="256"/>
      <c r="T49" s="256"/>
      <c r="U49" s="256"/>
      <c r="V49" s="256"/>
      <c r="W49" s="310"/>
      <c r="X49" s="256"/>
      <c r="Y49" s="256"/>
      <c r="Z49" s="256"/>
      <c r="AA49" s="256"/>
      <c r="AB49" s="256"/>
      <c r="AC49" s="256"/>
      <c r="AD49" s="256"/>
    </row>
    <row r="50" spans="2:30" s="253" customFormat="1" ht="15" customHeight="1" x14ac:dyDescent="0.35">
      <c r="C50" s="272" t="s">
        <v>1184</v>
      </c>
      <c r="D50" s="367" t="s">
        <v>1829</v>
      </c>
      <c r="E50" s="271" t="s">
        <v>1525</v>
      </c>
      <c r="F50" s="257"/>
      <c r="G50" s="257"/>
      <c r="N50" s="257"/>
      <c r="O50" s="256"/>
      <c r="P50" s="256"/>
      <c r="Q50" s="256"/>
      <c r="R50" s="256"/>
      <c r="S50" s="256"/>
      <c r="T50" s="256"/>
      <c r="U50" s="256"/>
      <c r="V50" s="256"/>
      <c r="W50" s="310"/>
      <c r="X50" s="256"/>
      <c r="Y50" s="256"/>
      <c r="Z50" s="256"/>
      <c r="AA50" s="256"/>
      <c r="AB50" s="256"/>
      <c r="AC50" s="256"/>
      <c r="AD50" s="256"/>
    </row>
    <row r="51" spans="2:30" s="253" customFormat="1" ht="15" customHeight="1" x14ac:dyDescent="0.35">
      <c r="C51" s="270" t="s">
        <v>1185</v>
      </c>
      <c r="D51" s="367" t="s">
        <v>1830</v>
      </c>
      <c r="E51" s="269" t="s">
        <v>1527</v>
      </c>
      <c r="F51" s="257"/>
      <c r="G51" s="257"/>
      <c r="N51" s="257"/>
      <c r="O51" s="256"/>
      <c r="P51" s="256"/>
      <c r="Q51" s="256"/>
      <c r="R51" s="255"/>
      <c r="T51" s="254"/>
      <c r="U51" s="254"/>
      <c r="V51" s="254"/>
      <c r="W51" s="309"/>
      <c r="X51" s="254"/>
      <c r="Y51" s="254"/>
      <c r="Z51" s="254"/>
      <c r="AA51" s="254"/>
    </row>
    <row r="52" spans="2:30" s="253" customFormat="1" ht="15" customHeight="1" thickBot="1" x14ac:dyDescent="0.4">
      <c r="C52" s="368" t="s">
        <v>1254</v>
      </c>
      <c r="D52" s="369" t="s">
        <v>1831</v>
      </c>
      <c r="E52" s="370" t="s">
        <v>1532</v>
      </c>
      <c r="F52" s="257"/>
      <c r="G52" s="257"/>
      <c r="N52" s="257"/>
      <c r="O52" s="256"/>
      <c r="P52" s="256"/>
      <c r="Q52" s="256"/>
      <c r="R52" s="255"/>
      <c r="T52" s="254"/>
      <c r="U52" s="254"/>
      <c r="V52" s="254"/>
      <c r="W52" s="309"/>
      <c r="X52" s="254"/>
      <c r="Y52" s="254"/>
      <c r="Z52" s="254"/>
      <c r="AA52" s="254"/>
    </row>
    <row r="53" spans="2:30" s="128" customFormat="1" ht="31.95" customHeight="1" thickTop="1" thickBot="1" x14ac:dyDescent="0.35">
      <c r="B53" s="371"/>
      <c r="C53" s="372" t="s">
        <v>1835</v>
      </c>
      <c r="D53" s="371"/>
      <c r="E53" s="265"/>
      <c r="F53" s="265"/>
      <c r="G53" s="265"/>
      <c r="N53" s="265"/>
      <c r="O53" s="266"/>
      <c r="P53" s="266"/>
      <c r="Q53" s="266"/>
      <c r="R53" s="339"/>
      <c r="T53" s="340"/>
      <c r="U53" s="340"/>
      <c r="V53" s="340"/>
      <c r="W53" s="341"/>
      <c r="X53" s="340"/>
      <c r="Y53" s="340"/>
      <c r="Z53" s="340"/>
      <c r="AA53" s="340"/>
    </row>
    <row r="54" spans="2:30" s="253" customFormat="1" ht="15" customHeight="1" thickBot="1" x14ac:dyDescent="0.35">
      <c r="B54" s="321"/>
      <c r="C54" s="324" t="s">
        <v>1834</v>
      </c>
      <c r="D54" s="323" t="s">
        <v>1695</v>
      </c>
      <c r="E54" s="257"/>
      <c r="F54" s="257"/>
      <c r="G54" s="257"/>
      <c r="N54" s="257"/>
      <c r="O54" s="256"/>
      <c r="P54" s="256"/>
      <c r="Q54" s="256"/>
      <c r="R54" s="255"/>
      <c r="T54" s="254"/>
      <c r="U54" s="254"/>
      <c r="V54" s="254"/>
      <c r="W54" s="309"/>
      <c r="X54" s="254"/>
      <c r="Y54" s="254"/>
      <c r="Z54" s="254"/>
      <c r="AA54" s="254"/>
    </row>
    <row r="55" spans="2:30" s="253" customFormat="1" ht="31.95" customHeight="1" thickBot="1" x14ac:dyDescent="0.35">
      <c r="B55" s="321"/>
      <c r="C55" s="322"/>
      <c r="D55" s="151"/>
      <c r="E55" s="257"/>
      <c r="F55" s="257"/>
      <c r="G55" s="257"/>
      <c r="N55" s="257"/>
      <c r="O55" s="256"/>
      <c r="P55" s="256"/>
      <c r="Q55" s="256"/>
      <c r="R55" s="255"/>
      <c r="T55" s="254"/>
      <c r="U55" s="254"/>
      <c r="V55" s="254"/>
      <c r="W55" s="309"/>
      <c r="X55" s="254"/>
      <c r="Y55" s="254"/>
      <c r="Z55" s="254"/>
      <c r="AA55" s="254"/>
    </row>
    <row r="56" spans="2:30" s="253" customFormat="1" ht="54" customHeight="1" thickBot="1" x14ac:dyDescent="0.35">
      <c r="B56" s="321"/>
      <c r="C56" s="325" t="s">
        <v>1669</v>
      </c>
      <c r="D56" s="326" t="s">
        <v>1670</v>
      </c>
      <c r="E56" s="257"/>
      <c r="F56" s="257"/>
      <c r="G56" s="257"/>
      <c r="N56" s="257"/>
      <c r="O56" s="256"/>
      <c r="P56" s="256"/>
      <c r="Q56" s="256"/>
      <c r="R56" s="255"/>
      <c r="T56" s="254"/>
      <c r="U56" s="254"/>
      <c r="V56" s="254"/>
      <c r="W56" s="309"/>
      <c r="X56" s="254"/>
      <c r="Y56" s="254"/>
      <c r="Z56" s="254"/>
      <c r="AA56" s="254"/>
    </row>
    <row r="57" spans="2:30" s="253" customFormat="1" x14ac:dyDescent="0.3">
      <c r="C57" s="257"/>
      <c r="D57" s="15"/>
      <c r="E57" s="257"/>
      <c r="F57" s="257"/>
      <c r="G57" s="257"/>
      <c r="N57" s="257"/>
      <c r="O57" s="256"/>
      <c r="P57" s="256"/>
      <c r="Q57" s="256"/>
      <c r="R57" s="255"/>
      <c r="T57" s="254"/>
      <c r="U57" s="254"/>
      <c r="V57" s="254"/>
      <c r="W57" s="309"/>
      <c r="X57" s="254"/>
      <c r="Y57" s="254"/>
      <c r="Z57" s="254"/>
      <c r="AA57" s="254"/>
    </row>
    <row r="58" spans="2:30" s="253" customFormat="1" ht="15.6" x14ac:dyDescent="0.3">
      <c r="C58" s="268" t="s">
        <v>1414</v>
      </c>
      <c r="D58" s="15"/>
      <c r="E58" s="257"/>
      <c r="F58" s="257"/>
      <c r="G58" s="257"/>
      <c r="N58" s="257"/>
      <c r="O58" s="256"/>
      <c r="P58" s="256"/>
      <c r="Q58" s="256"/>
      <c r="R58" s="255"/>
      <c r="T58" s="254"/>
      <c r="U58" s="254"/>
      <c r="V58" s="254"/>
      <c r="W58" s="309"/>
      <c r="X58" s="254"/>
      <c r="Y58" s="254"/>
      <c r="Z58" s="254"/>
      <c r="AA58" s="254"/>
    </row>
    <row r="59" spans="2:30" s="253" customFormat="1" ht="15" x14ac:dyDescent="0.3">
      <c r="C59" s="267" t="s">
        <v>1840</v>
      </c>
      <c r="D59" s="15"/>
      <c r="E59" s="257"/>
      <c r="F59" s="257"/>
      <c r="G59" s="257"/>
      <c r="N59" s="257"/>
      <c r="O59" s="256"/>
      <c r="P59" s="256"/>
      <c r="Q59" s="256"/>
      <c r="R59" s="255"/>
      <c r="T59" s="254"/>
      <c r="U59" s="254"/>
      <c r="V59" s="254"/>
      <c r="W59" s="309"/>
      <c r="X59" s="254"/>
      <c r="Y59" s="254"/>
      <c r="Z59" s="254"/>
      <c r="AA59" s="254"/>
    </row>
    <row r="60" spans="2:30" s="253" customFormat="1" x14ac:dyDescent="0.3">
      <c r="C60" s="266" t="s">
        <v>1841</v>
      </c>
      <c r="D60" s="15"/>
      <c r="E60" s="257"/>
      <c r="F60" s="257"/>
      <c r="G60" s="257"/>
      <c r="N60" s="257"/>
      <c r="O60" s="256"/>
      <c r="P60" s="256"/>
      <c r="Q60" s="256"/>
      <c r="R60" s="255"/>
      <c r="T60" s="254"/>
      <c r="U60" s="254"/>
      <c r="V60" s="254"/>
      <c r="W60" s="309"/>
      <c r="X60" s="254"/>
      <c r="Y60" s="254"/>
      <c r="Z60" s="254"/>
      <c r="AA60" s="254"/>
    </row>
    <row r="61" spans="2:30" s="253" customFormat="1" x14ac:dyDescent="0.3">
      <c r="C61" s="266" t="s">
        <v>1842</v>
      </c>
      <c r="D61" s="15"/>
      <c r="E61" s="257"/>
      <c r="F61" s="257"/>
      <c r="G61" s="257"/>
      <c r="N61" s="257"/>
      <c r="O61" s="256"/>
      <c r="P61" s="256"/>
      <c r="Q61" s="256"/>
      <c r="R61" s="255"/>
      <c r="T61" s="254"/>
      <c r="U61" s="254"/>
      <c r="V61" s="254"/>
      <c r="W61" s="309"/>
      <c r="X61" s="254"/>
      <c r="Y61" s="254"/>
      <c r="Z61" s="254"/>
      <c r="AA61" s="254"/>
    </row>
    <row r="62" spans="2:30" s="253" customFormat="1" x14ac:dyDescent="0.3">
      <c r="C62" s="266" t="s">
        <v>1843</v>
      </c>
      <c r="D62" s="15"/>
      <c r="E62" s="257"/>
      <c r="F62" s="257"/>
      <c r="G62" s="257"/>
      <c r="N62" s="257"/>
      <c r="O62" s="256"/>
      <c r="P62" s="256"/>
      <c r="Q62" s="256"/>
      <c r="R62" s="255"/>
      <c r="T62" s="254"/>
      <c r="U62" s="254"/>
      <c r="V62" s="254"/>
      <c r="W62" s="309"/>
      <c r="X62" s="254"/>
      <c r="Y62" s="254"/>
      <c r="Z62" s="254"/>
      <c r="AA62" s="254"/>
    </row>
    <row r="63" spans="2:30" s="253" customFormat="1" x14ac:dyDescent="0.3">
      <c r="C63" s="266" t="s">
        <v>1847</v>
      </c>
      <c r="D63" s="265"/>
      <c r="E63" s="257"/>
      <c r="F63" s="257"/>
      <c r="G63" s="257"/>
      <c r="N63" s="257"/>
      <c r="O63" s="256"/>
      <c r="P63" s="256"/>
      <c r="Q63" s="256"/>
      <c r="R63" s="255"/>
      <c r="T63" s="254"/>
      <c r="U63" s="254"/>
      <c r="V63" s="254"/>
      <c r="W63" s="309"/>
      <c r="X63" s="254"/>
      <c r="Y63" s="254"/>
      <c r="Z63" s="254"/>
      <c r="AA63" s="254"/>
    </row>
    <row r="64" spans="2:30" x14ac:dyDescent="0.3">
      <c r="C64" s="266" t="s">
        <v>1848</v>
      </c>
    </row>
    <row r="65" spans="3:3" x14ac:dyDescent="0.3">
      <c r="C65" s="266" t="s">
        <v>1849</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1"/>
  <sheetViews>
    <sheetView zoomScaleNormal="100" workbookViewId="0">
      <pane ySplit="6" topLeftCell="A7" activePane="bottomLeft" state="frozen"/>
      <selection activeCell="R1" sqref="R1"/>
      <selection pane="bottomLeft" activeCell="V146" sqref="V146"/>
    </sheetView>
  </sheetViews>
  <sheetFormatPr defaultColWidth="8.88671875" defaultRowHeight="14.4" x14ac:dyDescent="0.3"/>
  <cols>
    <col min="1" max="1" width="60.109375" style="15" bestFit="1" customWidth="1"/>
    <col min="2" max="2" width="7.6640625" style="15" customWidth="1"/>
    <col min="3" max="4" width="6.33203125" style="15" hidden="1" customWidth="1"/>
    <col min="5" max="13" width="7.33203125" style="15" hidden="1" customWidth="1"/>
    <col min="14" max="17" width="7.33203125" style="15" customWidth="1"/>
    <col min="18" max="18" width="9.5546875" style="15" customWidth="1"/>
    <col min="19" max="19" width="9.44140625" style="15" customWidth="1"/>
    <col min="20" max="20" width="8.33203125" style="15" customWidth="1"/>
    <col min="21" max="21" width="8.6640625" style="15" customWidth="1"/>
    <col min="22" max="22" width="7.88671875" style="15" customWidth="1"/>
    <col min="23" max="28" width="7.109375" style="15" hidden="1" customWidth="1"/>
    <col min="29" max="29" width="7.6640625" style="15" customWidth="1"/>
    <col min="30" max="32" width="2.88671875" style="15" customWidth="1"/>
    <col min="33" max="33" width="124.6640625" style="15" customWidth="1"/>
    <col min="34" max="16384" width="8.88671875" style="15"/>
  </cols>
  <sheetData>
    <row r="1" spans="1:33" ht="20.399999999999999" customHeight="1" x14ac:dyDescent="0.3">
      <c r="A1" s="247" t="s">
        <v>1168</v>
      </c>
    </row>
    <row r="2" spans="1:33" ht="20.399999999999999" customHeight="1" x14ac:dyDescent="0.3">
      <c r="A2" s="248" t="s">
        <v>1169</v>
      </c>
    </row>
    <row r="3" spans="1:33" ht="20.399999999999999" customHeight="1" x14ac:dyDescent="0.3"/>
    <row r="4" spans="1:33" x14ac:dyDescent="0.3">
      <c r="A4" s="18"/>
      <c r="B4" s="18" t="s">
        <v>419</v>
      </c>
      <c r="C4" s="507" t="s">
        <v>634</v>
      </c>
      <c r="D4" s="508"/>
      <c r="E4" s="509" t="s">
        <v>392</v>
      </c>
      <c r="F4" s="510"/>
      <c r="G4" s="511"/>
      <c r="H4" s="337"/>
      <c r="I4" s="507" t="s">
        <v>634</v>
      </c>
      <c r="J4" s="512"/>
      <c r="K4" s="509" t="s">
        <v>392</v>
      </c>
      <c r="L4" s="510"/>
      <c r="M4" s="510"/>
      <c r="N4" s="18"/>
      <c r="O4" s="18"/>
      <c r="P4" s="18"/>
      <c r="Q4" s="507" t="s">
        <v>1553</v>
      </c>
      <c r="R4" s="508"/>
      <c r="S4" s="380"/>
      <c r="T4" s="18"/>
      <c r="U4" s="18"/>
      <c r="V4" s="18"/>
      <c r="W4" s="18"/>
      <c r="X4" s="18"/>
      <c r="Y4" s="495"/>
      <c r="Z4" s="18"/>
      <c r="AA4" s="18"/>
      <c r="AB4" s="18"/>
      <c r="AC4" s="499"/>
      <c r="AD4" s="18"/>
      <c r="AE4" s="18"/>
      <c r="AF4" s="18"/>
      <c r="AG4" s="18"/>
    </row>
    <row r="5" spans="1:33" ht="48.6" customHeight="1" x14ac:dyDescent="0.3">
      <c r="A5" s="19" t="s">
        <v>391</v>
      </c>
      <c r="B5" s="19" t="s">
        <v>386</v>
      </c>
      <c r="C5" s="105" t="s">
        <v>632</v>
      </c>
      <c r="D5" s="105" t="s">
        <v>633</v>
      </c>
      <c r="E5" s="61" t="s">
        <v>609</v>
      </c>
      <c r="F5" s="61" t="s">
        <v>610</v>
      </c>
      <c r="G5" s="61" t="s">
        <v>611</v>
      </c>
      <c r="H5" s="61" t="s">
        <v>1173</v>
      </c>
      <c r="I5" s="249" t="s">
        <v>1170</v>
      </c>
      <c r="J5" s="105" t="s">
        <v>1171</v>
      </c>
      <c r="K5" s="61" t="s">
        <v>1744</v>
      </c>
      <c r="L5" s="61" t="s">
        <v>1745</v>
      </c>
      <c r="M5" s="249" t="s">
        <v>1172</v>
      </c>
      <c r="N5" s="249" t="s">
        <v>1483</v>
      </c>
      <c r="O5" s="249" t="s">
        <v>1484</v>
      </c>
      <c r="P5" s="249" t="s">
        <v>1541</v>
      </c>
      <c r="Q5" s="61" t="s">
        <v>1551</v>
      </c>
      <c r="R5" s="61" t="s">
        <v>1552</v>
      </c>
      <c r="S5" s="61" t="s">
        <v>2054</v>
      </c>
      <c r="T5" s="249" t="s">
        <v>1859</v>
      </c>
      <c r="U5" s="249" t="s">
        <v>1860</v>
      </c>
      <c r="V5" s="249" t="s">
        <v>2393</v>
      </c>
      <c r="W5" s="62" t="s">
        <v>2683</v>
      </c>
      <c r="X5" s="62" t="s">
        <v>2684</v>
      </c>
      <c r="Y5" s="61" t="s">
        <v>2054</v>
      </c>
      <c r="Z5" s="62" t="s">
        <v>2685</v>
      </c>
      <c r="AA5" s="62" t="s">
        <v>2686</v>
      </c>
      <c r="AB5" s="62" t="s">
        <v>2687</v>
      </c>
      <c r="AC5" s="61" t="s">
        <v>2688</v>
      </c>
      <c r="AD5" s="62"/>
      <c r="AE5" s="62"/>
      <c r="AF5" s="62"/>
      <c r="AG5" s="62"/>
    </row>
    <row r="6" spans="1:33"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2" customHeight="1" x14ac:dyDescent="0.3">
      <c r="A7" s="18" t="s">
        <v>2518</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3">
      <c r="A8" s="40" t="s">
        <v>125</v>
      </c>
      <c r="B8" s="16">
        <v>1</v>
      </c>
      <c r="C8" s="16">
        <v>1</v>
      </c>
      <c r="D8" s="16">
        <v>1</v>
      </c>
      <c r="E8" s="16">
        <v>1</v>
      </c>
      <c r="F8" s="16">
        <v>0</v>
      </c>
      <c r="G8" s="16">
        <v>0</v>
      </c>
      <c r="H8" s="16">
        <v>0</v>
      </c>
      <c r="I8" s="334">
        <v>1</v>
      </c>
      <c r="J8" s="334">
        <v>1</v>
      </c>
      <c r="K8" s="334">
        <v>0</v>
      </c>
      <c r="L8" s="334">
        <v>0</v>
      </c>
      <c r="M8" s="334">
        <v>1</v>
      </c>
      <c r="N8" s="57">
        <v>1</v>
      </c>
      <c r="O8" s="16">
        <f>VLOOKUP(A8,Elasti_GSC_review!$H$2:$I$89,2,0)</f>
        <v>0</v>
      </c>
      <c r="P8" s="334">
        <v>1</v>
      </c>
      <c r="Q8" s="464">
        <v>1</v>
      </c>
      <c r="R8" s="334">
        <v>1</v>
      </c>
      <c r="S8" s="334">
        <v>1</v>
      </c>
      <c r="T8" s="334">
        <v>1</v>
      </c>
      <c r="U8" s="334">
        <v>1</v>
      </c>
      <c r="V8" s="334">
        <v>1</v>
      </c>
      <c r="W8" s="16"/>
      <c r="X8" s="16"/>
      <c r="Y8" s="334">
        <v>1</v>
      </c>
      <c r="Z8" s="16"/>
      <c r="AA8" s="16"/>
      <c r="AB8" s="16"/>
      <c r="AC8" s="334">
        <v>1</v>
      </c>
      <c r="AD8" s="16"/>
      <c r="AE8" s="16"/>
      <c r="AF8" s="16"/>
      <c r="AG8" s="16" t="s">
        <v>845</v>
      </c>
    </row>
    <row r="9" spans="1:33" ht="13.5" customHeight="1" x14ac:dyDescent="0.3">
      <c r="A9" s="40" t="s">
        <v>172</v>
      </c>
      <c r="B9" s="16">
        <v>1</v>
      </c>
      <c r="C9" s="16">
        <v>1</v>
      </c>
      <c r="D9" s="16">
        <v>1</v>
      </c>
      <c r="E9" s="16">
        <v>1</v>
      </c>
      <c r="F9" s="16">
        <v>0</v>
      </c>
      <c r="G9" s="16">
        <v>0</v>
      </c>
      <c r="H9" s="16">
        <v>0</v>
      </c>
      <c r="I9" s="334">
        <v>1</v>
      </c>
      <c r="J9" s="334">
        <v>1</v>
      </c>
      <c r="K9" s="334">
        <v>0</v>
      </c>
      <c r="L9" s="334">
        <v>0</v>
      </c>
      <c r="M9" s="334">
        <v>1</v>
      </c>
      <c r="N9" s="16">
        <f>VLOOKUP(A9,Elasti_CSC_review_new!$G$2:$H$89,2,0)</f>
        <v>1</v>
      </c>
      <c r="O9" s="16">
        <f>VLOOKUP(A9,Elasti_GSC_review!$H$2:$I$89,2,0)</f>
        <v>0</v>
      </c>
      <c r="P9" s="334">
        <v>1</v>
      </c>
      <c r="Q9" s="464">
        <v>1</v>
      </c>
      <c r="R9" s="334">
        <v>1</v>
      </c>
      <c r="S9" s="334">
        <v>1</v>
      </c>
      <c r="T9" s="334">
        <v>1</v>
      </c>
      <c r="U9" s="334">
        <v>1</v>
      </c>
      <c r="V9" s="334">
        <v>1</v>
      </c>
      <c r="W9" s="16"/>
      <c r="X9" s="16"/>
      <c r="Y9" s="334">
        <v>1</v>
      </c>
      <c r="Z9" s="16"/>
      <c r="AA9" s="16"/>
      <c r="AB9" s="16"/>
      <c r="AC9" s="334">
        <v>1</v>
      </c>
      <c r="AD9" s="16"/>
      <c r="AE9" s="16"/>
      <c r="AF9" s="16"/>
      <c r="AG9" s="16" t="s">
        <v>846</v>
      </c>
    </row>
    <row r="10" spans="1:33" ht="13.5" customHeight="1" x14ac:dyDescent="0.3">
      <c r="A10" s="40" t="s">
        <v>635</v>
      </c>
      <c r="B10" s="16">
        <v>1</v>
      </c>
      <c r="C10" s="16">
        <v>1</v>
      </c>
      <c r="D10" s="16">
        <v>1</v>
      </c>
      <c r="E10" s="16">
        <v>1</v>
      </c>
      <c r="F10" s="16">
        <v>0</v>
      </c>
      <c r="G10" s="16">
        <v>0</v>
      </c>
      <c r="H10" s="16">
        <v>0</v>
      </c>
      <c r="I10" s="334">
        <v>1</v>
      </c>
      <c r="J10" s="334">
        <v>1</v>
      </c>
      <c r="K10" s="334">
        <v>1</v>
      </c>
      <c r="L10" s="334">
        <v>0</v>
      </c>
      <c r="M10" s="334">
        <v>1</v>
      </c>
      <c r="N10" s="16">
        <f>VLOOKUP(A10,Elasti_CSC_review_new!$G$2:$H$89,2,0)</f>
        <v>0</v>
      </c>
      <c r="O10" s="16">
        <f>VLOOKUP(A10,Elasti_GSC_review!$H$2:$I$89,2,0)</f>
        <v>0</v>
      </c>
      <c r="P10" s="334">
        <v>1</v>
      </c>
      <c r="Q10" s="464">
        <v>1</v>
      </c>
      <c r="R10" s="334">
        <v>1</v>
      </c>
      <c r="S10" s="334">
        <v>1</v>
      </c>
      <c r="T10" s="334">
        <v>1</v>
      </c>
      <c r="U10" s="334">
        <v>1</v>
      </c>
      <c r="V10" s="334">
        <v>1</v>
      </c>
      <c r="W10" s="16"/>
      <c r="X10" s="16"/>
      <c r="Y10" s="334">
        <v>1</v>
      </c>
      <c r="Z10" s="16"/>
      <c r="AA10" s="16"/>
      <c r="AB10" s="16"/>
      <c r="AC10" s="334">
        <v>1</v>
      </c>
      <c r="AD10" s="16"/>
      <c r="AE10" s="16"/>
      <c r="AF10" s="16"/>
      <c r="AG10" s="16" t="s">
        <v>847</v>
      </c>
    </row>
    <row r="11" spans="1:33" ht="13.5" customHeight="1" x14ac:dyDescent="0.3">
      <c r="A11" s="40" t="s">
        <v>234</v>
      </c>
      <c r="B11" s="16">
        <v>1</v>
      </c>
      <c r="C11" s="16">
        <v>1</v>
      </c>
      <c r="D11" s="16">
        <v>1</v>
      </c>
      <c r="E11" s="16">
        <v>1</v>
      </c>
      <c r="F11" s="16">
        <v>1</v>
      </c>
      <c r="G11" s="16">
        <v>0</v>
      </c>
      <c r="H11" s="16">
        <v>0</v>
      </c>
      <c r="I11" s="334">
        <v>1</v>
      </c>
      <c r="J11" s="334">
        <v>1</v>
      </c>
      <c r="K11" s="334">
        <v>0</v>
      </c>
      <c r="L11" s="334">
        <v>0</v>
      </c>
      <c r="M11" s="334">
        <v>1</v>
      </c>
      <c r="N11" s="16">
        <f>VLOOKUP(A11,Elasti_CSC_review_new!$G$2:$H$89,2,0)</f>
        <v>1</v>
      </c>
      <c r="O11" s="16">
        <f>VLOOKUP(A11,Elasti_GSC_review!$H$2:$I$89,2,0)</f>
        <v>0</v>
      </c>
      <c r="P11" s="334">
        <v>1</v>
      </c>
      <c r="Q11" s="464">
        <v>1</v>
      </c>
      <c r="R11" s="334">
        <v>1</v>
      </c>
      <c r="S11" s="334">
        <v>1</v>
      </c>
      <c r="T11" s="334">
        <v>1</v>
      </c>
      <c r="U11" s="334">
        <v>1</v>
      </c>
      <c r="V11" s="334">
        <v>1</v>
      </c>
      <c r="W11" s="16"/>
      <c r="X11" s="16"/>
      <c r="Y11" s="334">
        <v>1</v>
      </c>
      <c r="Z11" s="16"/>
      <c r="AA11" s="16"/>
      <c r="AB11" s="16"/>
      <c r="AC11" s="334">
        <v>1</v>
      </c>
      <c r="AD11" s="16"/>
      <c r="AE11" s="16"/>
      <c r="AF11" s="16"/>
      <c r="AG11" s="16" t="s">
        <v>845</v>
      </c>
    </row>
    <row r="12" spans="1:33" ht="13.5" customHeight="1" x14ac:dyDescent="0.3">
      <c r="A12" s="40" t="s">
        <v>636</v>
      </c>
      <c r="B12" s="16">
        <v>0</v>
      </c>
      <c r="C12" s="16">
        <v>0</v>
      </c>
      <c r="D12" s="16">
        <v>0</v>
      </c>
      <c r="E12" s="16">
        <v>0</v>
      </c>
      <c r="F12" s="16">
        <v>0</v>
      </c>
      <c r="G12" s="16">
        <v>0</v>
      </c>
      <c r="H12" s="16">
        <v>0</v>
      </c>
      <c r="I12" s="334">
        <v>1</v>
      </c>
      <c r="J12" s="334">
        <v>1</v>
      </c>
      <c r="K12" s="334">
        <v>0</v>
      </c>
      <c r="L12" s="334">
        <v>0</v>
      </c>
      <c r="M12" s="334">
        <v>1</v>
      </c>
      <c r="N12" s="16">
        <f>VLOOKUP(A12,Elasti_CSC_review_new!$G$2:$H$89,2,0)</f>
        <v>0</v>
      </c>
      <c r="O12" s="16">
        <f>VLOOKUP(A12,Elasti_GSC_review!$H$2:$I$89,2,0)</f>
        <v>0</v>
      </c>
      <c r="P12" s="334">
        <v>1</v>
      </c>
      <c r="Q12" s="464">
        <v>1</v>
      </c>
      <c r="R12" s="334">
        <v>1</v>
      </c>
      <c r="S12" s="334">
        <v>1</v>
      </c>
      <c r="T12" s="334">
        <v>1</v>
      </c>
      <c r="U12" s="334">
        <v>1</v>
      </c>
      <c r="V12" s="334">
        <v>1</v>
      </c>
      <c r="W12" s="16"/>
      <c r="X12" s="16"/>
      <c r="Y12" s="334">
        <v>1</v>
      </c>
      <c r="Z12" s="16"/>
      <c r="AA12" s="16"/>
      <c r="AB12" s="16"/>
      <c r="AC12" s="334">
        <v>1</v>
      </c>
      <c r="AD12" s="16"/>
      <c r="AE12" s="16"/>
      <c r="AF12" s="16"/>
      <c r="AG12" s="16" t="s">
        <v>848</v>
      </c>
    </row>
    <row r="13" spans="1:33" ht="13.5" customHeight="1" x14ac:dyDescent="0.3">
      <c r="A13" s="40" t="s">
        <v>1545</v>
      </c>
      <c r="B13" s="290">
        <v>1</v>
      </c>
      <c r="C13" s="290">
        <v>1</v>
      </c>
      <c r="D13" s="290">
        <v>1</v>
      </c>
      <c r="E13" s="290">
        <v>1</v>
      </c>
      <c r="F13" s="290">
        <v>1</v>
      </c>
      <c r="G13" s="290">
        <v>1</v>
      </c>
      <c r="H13" s="290">
        <v>1</v>
      </c>
      <c r="I13" s="334">
        <v>1</v>
      </c>
      <c r="J13" s="334">
        <v>1</v>
      </c>
      <c r="K13" s="334">
        <v>1</v>
      </c>
      <c r="L13" s="334">
        <v>1</v>
      </c>
      <c r="M13" s="334">
        <v>1</v>
      </c>
      <c r="N13" s="290">
        <v>1</v>
      </c>
      <c r="O13" s="290">
        <v>1</v>
      </c>
      <c r="P13" s="334">
        <v>1</v>
      </c>
      <c r="Q13" s="464">
        <v>1</v>
      </c>
      <c r="R13" s="334">
        <v>1</v>
      </c>
      <c r="S13" s="334">
        <v>1</v>
      </c>
      <c r="T13" s="334">
        <v>1</v>
      </c>
      <c r="U13" s="334">
        <v>1</v>
      </c>
      <c r="V13" s="334">
        <v>1</v>
      </c>
      <c r="W13" s="16"/>
      <c r="X13" s="16"/>
      <c r="Y13" s="334">
        <v>1</v>
      </c>
      <c r="Z13" s="16"/>
      <c r="AA13" s="16"/>
      <c r="AB13" s="16"/>
      <c r="AC13" s="334">
        <v>1</v>
      </c>
      <c r="AD13" s="16"/>
      <c r="AE13" s="16"/>
      <c r="AF13" s="16"/>
      <c r="AG13" s="138" t="s">
        <v>1566</v>
      </c>
    </row>
    <row r="14" spans="1:33" ht="13.5" customHeight="1" x14ac:dyDescent="0.3">
      <c r="A14" s="63" t="s">
        <v>203</v>
      </c>
      <c r="B14" s="63">
        <v>1</v>
      </c>
      <c r="C14" s="63">
        <v>1</v>
      </c>
      <c r="D14" s="63">
        <v>1</v>
      </c>
      <c r="E14" s="63">
        <v>1</v>
      </c>
      <c r="F14" s="63">
        <v>1</v>
      </c>
      <c r="G14" s="63">
        <v>1</v>
      </c>
      <c r="H14" s="63">
        <v>1</v>
      </c>
      <c r="I14" s="334">
        <v>1</v>
      </c>
      <c r="J14" s="334">
        <v>1</v>
      </c>
      <c r="K14" s="334">
        <v>1</v>
      </c>
      <c r="L14" s="334">
        <v>0</v>
      </c>
      <c r="M14" s="334">
        <v>1</v>
      </c>
      <c r="N14" s="16">
        <f>VLOOKUP(A14,Elasti_CSC_review_new!$G$2:$H$89,2,0)</f>
        <v>0</v>
      </c>
      <c r="O14" s="16">
        <f>VLOOKUP(A14,Elasti_GSC_review!$H$2:$I$89,2,0)</f>
        <v>1</v>
      </c>
      <c r="P14" s="334">
        <v>1</v>
      </c>
      <c r="Q14" s="464">
        <v>1</v>
      </c>
      <c r="R14" s="334">
        <v>1</v>
      </c>
      <c r="S14" s="334">
        <v>1</v>
      </c>
      <c r="T14" s="334">
        <v>1</v>
      </c>
      <c r="U14" s="334">
        <v>1</v>
      </c>
      <c r="V14" s="334">
        <v>1</v>
      </c>
      <c r="W14" s="16"/>
      <c r="X14" s="16"/>
      <c r="Y14" s="334">
        <v>1</v>
      </c>
      <c r="Z14" s="16"/>
      <c r="AA14" s="16"/>
      <c r="AB14" s="16"/>
      <c r="AC14" s="334">
        <v>1</v>
      </c>
      <c r="AD14" s="16"/>
      <c r="AE14" s="16"/>
      <c r="AF14" s="16"/>
      <c r="AG14" s="16" t="s">
        <v>1567</v>
      </c>
    </row>
    <row r="15" spans="1:33" ht="13.5" customHeight="1" x14ac:dyDescent="0.3">
      <c r="A15" s="63" t="s">
        <v>199</v>
      </c>
      <c r="B15" s="63">
        <v>1</v>
      </c>
      <c r="C15" s="63">
        <v>1</v>
      </c>
      <c r="D15" s="63">
        <v>1</v>
      </c>
      <c r="E15" s="63">
        <v>1</v>
      </c>
      <c r="F15" s="63">
        <v>1</v>
      </c>
      <c r="G15" s="63">
        <v>1</v>
      </c>
      <c r="H15" s="63">
        <v>1</v>
      </c>
      <c r="I15" s="334">
        <v>1</v>
      </c>
      <c r="J15" s="334">
        <v>1</v>
      </c>
      <c r="K15" s="334">
        <v>1</v>
      </c>
      <c r="L15" s="334">
        <v>0</v>
      </c>
      <c r="M15" s="334">
        <v>1</v>
      </c>
      <c r="N15" s="16">
        <f>VLOOKUP(A15,Elasti_CSC_review_new!$G$2:$H$89,2,0)</f>
        <v>0</v>
      </c>
      <c r="O15" s="16">
        <f>VLOOKUP(A15,Elasti_GSC_review!$H$2:$I$89,2,0)</f>
        <v>1</v>
      </c>
      <c r="P15" s="334">
        <v>1</v>
      </c>
      <c r="Q15" s="464">
        <v>1</v>
      </c>
      <c r="R15" s="334">
        <v>1</v>
      </c>
      <c r="S15" s="334">
        <v>1</v>
      </c>
      <c r="T15" s="334">
        <v>1</v>
      </c>
      <c r="U15" s="334">
        <v>1</v>
      </c>
      <c r="V15" s="334">
        <v>1</v>
      </c>
      <c r="W15" s="16"/>
      <c r="X15" s="16"/>
      <c r="Y15" s="334">
        <v>1</v>
      </c>
      <c r="Z15" s="16"/>
      <c r="AA15" s="16"/>
      <c r="AB15" s="16"/>
      <c r="AC15" s="334">
        <v>1</v>
      </c>
      <c r="AD15" s="16"/>
      <c r="AE15" s="16"/>
      <c r="AF15" s="16"/>
      <c r="AG15" s="16" t="s">
        <v>1567</v>
      </c>
    </row>
    <row r="16" spans="1:33" ht="13.5" customHeight="1" x14ac:dyDescent="0.3">
      <c r="A16" s="63" t="s">
        <v>201</v>
      </c>
      <c r="B16" s="63">
        <v>1</v>
      </c>
      <c r="C16" s="63">
        <v>1</v>
      </c>
      <c r="D16" s="63">
        <v>1</v>
      </c>
      <c r="E16" s="63">
        <v>1</v>
      </c>
      <c r="F16" s="63">
        <v>1</v>
      </c>
      <c r="G16" s="63">
        <v>1</v>
      </c>
      <c r="H16" s="63">
        <v>1</v>
      </c>
      <c r="I16" s="334">
        <v>1</v>
      </c>
      <c r="J16" s="334">
        <v>1</v>
      </c>
      <c r="K16" s="334">
        <v>1</v>
      </c>
      <c r="L16" s="334">
        <v>0</v>
      </c>
      <c r="M16" s="334">
        <v>1</v>
      </c>
      <c r="N16" s="16">
        <f>VLOOKUP(A16,Elasti_CSC_review_new!$G$2:$H$89,2,0)</f>
        <v>0</v>
      </c>
      <c r="O16" s="16">
        <f>VLOOKUP(A16,Elasti_GSC_review!$H$2:$I$89,2,0)</f>
        <v>1</v>
      </c>
      <c r="P16" s="334">
        <v>1</v>
      </c>
      <c r="Q16" s="464">
        <v>1</v>
      </c>
      <c r="R16" s="334">
        <v>1</v>
      </c>
      <c r="S16" s="334">
        <v>1</v>
      </c>
      <c r="T16" s="334">
        <v>1</v>
      </c>
      <c r="U16" s="334">
        <v>1</v>
      </c>
      <c r="V16" s="334">
        <v>1</v>
      </c>
      <c r="W16" s="16"/>
      <c r="X16" s="16"/>
      <c r="Y16" s="334">
        <v>1</v>
      </c>
      <c r="Z16" s="16"/>
      <c r="AA16" s="16"/>
      <c r="AB16" s="16"/>
      <c r="AC16" s="334">
        <v>1</v>
      </c>
      <c r="AD16" s="16"/>
      <c r="AE16" s="16"/>
      <c r="AF16" s="16"/>
      <c r="AG16" s="16" t="s">
        <v>1567</v>
      </c>
    </row>
    <row r="17" spans="1:33" ht="13.5" customHeight="1" x14ac:dyDescent="0.3">
      <c r="A17" s="40" t="s">
        <v>147</v>
      </c>
      <c r="B17" s="16">
        <v>1</v>
      </c>
      <c r="C17" s="16">
        <v>1</v>
      </c>
      <c r="D17" s="16">
        <v>1</v>
      </c>
      <c r="E17" s="16">
        <v>1</v>
      </c>
      <c r="F17" s="16">
        <v>0</v>
      </c>
      <c r="G17" s="16">
        <v>0</v>
      </c>
      <c r="H17" s="16">
        <v>0</v>
      </c>
      <c r="I17" s="334">
        <v>1</v>
      </c>
      <c r="J17" s="334">
        <v>1</v>
      </c>
      <c r="K17" s="334">
        <v>0</v>
      </c>
      <c r="L17" s="334">
        <v>0</v>
      </c>
      <c r="M17" s="334">
        <v>1</v>
      </c>
      <c r="N17" s="16">
        <f>VLOOKUP(A17,Elasti_CSC_review_new!$G$2:$H$89,2,0)</f>
        <v>0</v>
      </c>
      <c r="O17" s="16">
        <f>VLOOKUP(A17,Elasti_GSC_review!$H$2:$I$89,2,0)</f>
        <v>0</v>
      </c>
      <c r="P17" s="334">
        <v>1</v>
      </c>
      <c r="Q17" s="464">
        <v>1</v>
      </c>
      <c r="R17" s="334">
        <v>1</v>
      </c>
      <c r="S17" s="334">
        <v>1</v>
      </c>
      <c r="T17" s="334">
        <v>1</v>
      </c>
      <c r="U17" s="334">
        <v>1</v>
      </c>
      <c r="V17" s="334">
        <v>1</v>
      </c>
      <c r="W17" s="16"/>
      <c r="X17" s="16"/>
      <c r="Y17" s="334">
        <v>1</v>
      </c>
      <c r="Z17" s="16"/>
      <c r="AA17" s="16"/>
      <c r="AB17" s="16"/>
      <c r="AC17" s="334">
        <v>1</v>
      </c>
      <c r="AD17" s="16"/>
      <c r="AE17" s="16"/>
      <c r="AF17" s="16"/>
      <c r="AG17" s="16" t="s">
        <v>850</v>
      </c>
    </row>
    <row r="18" spans="1:33" ht="13.5" customHeight="1" x14ac:dyDescent="0.3">
      <c r="A18" s="315" t="s">
        <v>377</v>
      </c>
      <c r="B18" s="312">
        <v>0</v>
      </c>
      <c r="C18" s="312">
        <v>0</v>
      </c>
      <c r="D18" s="312">
        <v>0</v>
      </c>
      <c r="E18" s="312">
        <v>0</v>
      </c>
      <c r="F18" s="312">
        <v>0</v>
      </c>
      <c r="G18" s="312">
        <v>0</v>
      </c>
      <c r="H18" s="312">
        <v>0</v>
      </c>
      <c r="I18" s="334">
        <v>1</v>
      </c>
      <c r="J18" s="334">
        <v>1</v>
      </c>
      <c r="K18" s="335">
        <v>0</v>
      </c>
      <c r="L18" s="335">
        <v>0</v>
      </c>
      <c r="M18" s="334">
        <v>1</v>
      </c>
      <c r="N18" s="312">
        <v>0</v>
      </c>
      <c r="O18" s="312">
        <v>0</v>
      </c>
      <c r="P18" s="334">
        <v>1</v>
      </c>
      <c r="Q18" s="464">
        <v>1</v>
      </c>
      <c r="R18" s="334">
        <v>1</v>
      </c>
      <c r="S18" s="334">
        <v>1</v>
      </c>
      <c r="T18" s="334">
        <v>1</v>
      </c>
      <c r="U18" s="334">
        <v>1</v>
      </c>
      <c r="V18" s="334">
        <v>1</v>
      </c>
      <c r="W18" s="16"/>
      <c r="X18" s="16"/>
      <c r="Y18" s="334">
        <v>1</v>
      </c>
      <c r="Z18" s="16"/>
      <c r="AA18" s="16"/>
      <c r="AB18" s="16"/>
      <c r="AC18" s="334">
        <v>1</v>
      </c>
      <c r="AD18" s="16"/>
      <c r="AE18" s="16"/>
      <c r="AF18" s="16"/>
      <c r="AG18" s="16" t="s">
        <v>851</v>
      </c>
    </row>
    <row r="19" spans="1:33" ht="13.5" customHeight="1" x14ac:dyDescent="0.3">
      <c r="A19" s="42" t="s">
        <v>221</v>
      </c>
      <c r="B19" s="16">
        <v>0</v>
      </c>
      <c r="C19" s="16">
        <v>1</v>
      </c>
      <c r="D19" s="16">
        <v>1</v>
      </c>
      <c r="E19" s="16">
        <v>0</v>
      </c>
      <c r="F19" s="16">
        <v>0</v>
      </c>
      <c r="G19" s="16">
        <v>0</v>
      </c>
      <c r="H19" s="16">
        <v>0</v>
      </c>
      <c r="I19" s="334">
        <v>1</v>
      </c>
      <c r="J19" s="334">
        <v>1</v>
      </c>
      <c r="K19" s="334">
        <v>0</v>
      </c>
      <c r="L19" s="334">
        <v>0</v>
      </c>
      <c r="M19" s="334">
        <v>1</v>
      </c>
      <c r="N19" s="16">
        <f>VLOOKUP(A19,Elasti_CSC_review_new!$G$2:$H$89,2,0)</f>
        <v>0</v>
      </c>
      <c r="O19" s="16">
        <f>VLOOKUP(A19,Elasti_GSC_review!$H$2:$I$89,2,0)</f>
        <v>0</v>
      </c>
      <c r="P19" s="334">
        <v>1</v>
      </c>
      <c r="Q19" s="464">
        <v>1</v>
      </c>
      <c r="R19" s="334">
        <v>1</v>
      </c>
      <c r="S19" s="334">
        <v>1</v>
      </c>
      <c r="T19" s="334">
        <v>1</v>
      </c>
      <c r="U19" s="334">
        <v>1</v>
      </c>
      <c r="V19" s="334">
        <v>1</v>
      </c>
      <c r="W19" s="16"/>
      <c r="X19" s="16"/>
      <c r="Y19" s="334">
        <v>1</v>
      </c>
      <c r="Z19" s="16"/>
      <c r="AA19" s="16"/>
      <c r="AB19" s="16"/>
      <c r="AC19" s="334">
        <v>1</v>
      </c>
      <c r="AD19" s="16"/>
      <c r="AE19" s="16"/>
      <c r="AF19" s="16"/>
      <c r="AG19" s="16" t="s">
        <v>852</v>
      </c>
    </row>
    <row r="20" spans="1:33" ht="13.5" customHeight="1" x14ac:dyDescent="0.3">
      <c r="A20" s="42" t="s">
        <v>186</v>
      </c>
      <c r="B20" s="16">
        <v>1</v>
      </c>
      <c r="C20" s="16">
        <v>1</v>
      </c>
      <c r="D20" s="16">
        <v>1</v>
      </c>
      <c r="E20" s="16">
        <v>1</v>
      </c>
      <c r="F20" s="16">
        <v>0</v>
      </c>
      <c r="G20" s="16">
        <v>0</v>
      </c>
      <c r="H20" s="16">
        <v>0</v>
      </c>
      <c r="I20" s="334">
        <v>1</v>
      </c>
      <c r="J20" s="334">
        <v>1</v>
      </c>
      <c r="K20" s="334">
        <v>0</v>
      </c>
      <c r="L20" s="334">
        <v>0</v>
      </c>
      <c r="M20" s="334">
        <v>1</v>
      </c>
      <c r="N20" s="16">
        <f>VLOOKUP(A20,Elasti_CSC_review_new!$G$2:$H$89,2,0)</f>
        <v>1</v>
      </c>
      <c r="O20" s="16">
        <f>VLOOKUP(A20,Elasti_GSC_review!$H$2:$I$89,2,0)</f>
        <v>0</v>
      </c>
      <c r="P20" s="334">
        <v>1</v>
      </c>
      <c r="Q20" s="464">
        <v>1</v>
      </c>
      <c r="R20" s="334">
        <v>1</v>
      </c>
      <c r="S20" s="334">
        <v>1</v>
      </c>
      <c r="T20" s="334">
        <v>1</v>
      </c>
      <c r="U20" s="334">
        <v>1</v>
      </c>
      <c r="V20" s="334">
        <v>1</v>
      </c>
      <c r="W20" s="16"/>
      <c r="X20" s="16"/>
      <c r="Y20" s="334">
        <v>1</v>
      </c>
      <c r="Z20" s="16"/>
      <c r="AA20" s="16"/>
      <c r="AB20" s="16"/>
      <c r="AC20" s="334">
        <v>1</v>
      </c>
      <c r="AD20" s="16"/>
      <c r="AE20" s="16"/>
      <c r="AF20" s="16"/>
      <c r="AG20" s="16" t="s">
        <v>853</v>
      </c>
    </row>
    <row r="21" spans="1:33" ht="13.5" customHeight="1" x14ac:dyDescent="0.3">
      <c r="A21" s="40" t="s">
        <v>637</v>
      </c>
      <c r="B21" s="16">
        <v>1</v>
      </c>
      <c r="C21" s="16">
        <v>1</v>
      </c>
      <c r="D21" s="16">
        <v>1</v>
      </c>
      <c r="E21" s="16">
        <v>1</v>
      </c>
      <c r="F21" s="16">
        <v>0</v>
      </c>
      <c r="G21" s="16">
        <v>1</v>
      </c>
      <c r="H21" s="16">
        <v>1</v>
      </c>
      <c r="I21" s="334">
        <v>1</v>
      </c>
      <c r="J21" s="334">
        <v>1</v>
      </c>
      <c r="K21" s="334">
        <v>0</v>
      </c>
      <c r="L21" s="334">
        <v>0</v>
      </c>
      <c r="M21" s="334">
        <v>1</v>
      </c>
      <c r="N21" s="374">
        <f>VLOOKUP(A21,Elasti_CSC_review_new!$G$2:$H$89,2,0)</f>
        <v>0</v>
      </c>
      <c r="O21" s="16">
        <f>VLOOKUP(A21,Elasti_GSC_review!$H$2:$I$89,2,0)</f>
        <v>1</v>
      </c>
      <c r="P21" s="334">
        <v>1</v>
      </c>
      <c r="Q21" s="464">
        <v>1</v>
      </c>
      <c r="R21" s="334">
        <v>1</v>
      </c>
      <c r="S21" s="334">
        <v>1</v>
      </c>
      <c r="T21" s="334">
        <v>1</v>
      </c>
      <c r="U21" s="334">
        <v>1</v>
      </c>
      <c r="V21" s="334">
        <v>1</v>
      </c>
      <c r="W21" s="16"/>
      <c r="X21" s="16"/>
      <c r="Y21" s="334">
        <v>1</v>
      </c>
      <c r="Z21" s="16"/>
      <c r="AA21" s="16"/>
      <c r="AB21" s="16"/>
      <c r="AC21" s="334">
        <v>1</v>
      </c>
      <c r="AD21" s="16"/>
      <c r="AE21" s="16"/>
      <c r="AF21" s="16"/>
      <c r="AG21" s="16" t="s">
        <v>854</v>
      </c>
    </row>
    <row r="22" spans="1:33" ht="13.5" customHeight="1" x14ac:dyDescent="0.3">
      <c r="A22" s="40" t="s">
        <v>638</v>
      </c>
      <c r="B22" s="16">
        <v>1</v>
      </c>
      <c r="C22" s="16">
        <v>1</v>
      </c>
      <c r="D22" s="16">
        <v>1</v>
      </c>
      <c r="E22" s="16">
        <v>1</v>
      </c>
      <c r="F22" s="16">
        <v>0</v>
      </c>
      <c r="G22" s="16">
        <v>0</v>
      </c>
      <c r="H22" s="16">
        <v>0</v>
      </c>
      <c r="I22" s="334">
        <v>1</v>
      </c>
      <c r="J22" s="334">
        <v>1</v>
      </c>
      <c r="K22" s="334">
        <v>0</v>
      </c>
      <c r="L22" s="334">
        <v>0</v>
      </c>
      <c r="M22" s="334">
        <v>1</v>
      </c>
      <c r="N22" s="57">
        <v>1</v>
      </c>
      <c r="O22" s="16">
        <f>VLOOKUP(A22,Elasti_GSC_review!$H$2:$I$89,2,0)</f>
        <v>0</v>
      </c>
      <c r="P22" s="334">
        <v>1</v>
      </c>
      <c r="Q22" s="464">
        <v>1</v>
      </c>
      <c r="R22" s="334">
        <v>1</v>
      </c>
      <c r="S22" s="334">
        <v>1</v>
      </c>
      <c r="T22" s="334">
        <v>1</v>
      </c>
      <c r="U22" s="334">
        <v>1</v>
      </c>
      <c r="V22" s="334">
        <v>1</v>
      </c>
      <c r="W22" s="16"/>
      <c r="X22" s="16"/>
      <c r="Y22" s="334">
        <v>1</v>
      </c>
      <c r="Z22" s="16"/>
      <c r="AA22" s="16"/>
      <c r="AB22" s="16"/>
      <c r="AC22" s="334">
        <v>1</v>
      </c>
      <c r="AD22" s="16"/>
      <c r="AE22" s="16"/>
      <c r="AF22" s="16"/>
      <c r="AG22" s="16" t="s">
        <v>855</v>
      </c>
    </row>
    <row r="23" spans="1:33" ht="13.5" customHeight="1" x14ac:dyDescent="0.3">
      <c r="A23" s="314" t="s">
        <v>388</v>
      </c>
      <c r="B23" s="312">
        <v>0</v>
      </c>
      <c r="C23" s="312">
        <v>0</v>
      </c>
      <c r="D23" s="312">
        <v>0</v>
      </c>
      <c r="E23" s="312">
        <v>0</v>
      </c>
      <c r="F23" s="312">
        <v>0</v>
      </c>
      <c r="G23" s="312">
        <v>0</v>
      </c>
      <c r="H23" s="312">
        <v>0</v>
      </c>
      <c r="I23" s="334">
        <v>1</v>
      </c>
      <c r="J23" s="334">
        <v>1</v>
      </c>
      <c r="K23" s="335">
        <v>0</v>
      </c>
      <c r="L23" s="335">
        <v>0</v>
      </c>
      <c r="M23" s="334">
        <v>1</v>
      </c>
      <c r="N23" s="312">
        <v>0</v>
      </c>
      <c r="O23" s="312">
        <v>0</v>
      </c>
      <c r="P23" s="334">
        <v>1</v>
      </c>
      <c r="Q23" s="464">
        <v>1</v>
      </c>
      <c r="R23" s="334">
        <v>1</v>
      </c>
      <c r="S23" s="334">
        <v>1</v>
      </c>
      <c r="T23" s="334">
        <v>1</v>
      </c>
      <c r="U23" s="334">
        <v>1</v>
      </c>
      <c r="V23" s="334">
        <v>1</v>
      </c>
      <c r="W23" s="16"/>
      <c r="X23" s="16"/>
      <c r="Y23" s="334">
        <v>1</v>
      </c>
      <c r="Z23" s="16"/>
      <c r="AA23" s="16"/>
      <c r="AB23" s="16"/>
      <c r="AC23" s="334">
        <v>1</v>
      </c>
      <c r="AD23" s="16"/>
      <c r="AE23" s="16"/>
      <c r="AF23" s="16"/>
      <c r="AG23" s="16" t="s">
        <v>856</v>
      </c>
    </row>
    <row r="24" spans="1:33" ht="13.5" customHeight="1" x14ac:dyDescent="0.3">
      <c r="A24" s="239" t="s">
        <v>416</v>
      </c>
      <c r="B24" s="16">
        <v>1</v>
      </c>
      <c r="C24" s="16">
        <v>1</v>
      </c>
      <c r="D24" s="16">
        <v>1</v>
      </c>
      <c r="E24" s="16">
        <v>1</v>
      </c>
      <c r="F24" s="16">
        <v>0</v>
      </c>
      <c r="G24" s="16">
        <v>0</v>
      </c>
      <c r="H24" s="16">
        <v>0</v>
      </c>
      <c r="I24" s="334">
        <v>1</v>
      </c>
      <c r="J24" s="334">
        <v>1</v>
      </c>
      <c r="K24" s="334">
        <v>0</v>
      </c>
      <c r="L24" s="334">
        <v>0</v>
      </c>
      <c r="M24" s="334">
        <v>1</v>
      </c>
      <c r="N24" s="16">
        <v>1</v>
      </c>
      <c r="O24" s="16">
        <v>0</v>
      </c>
      <c r="P24" s="334">
        <v>1</v>
      </c>
      <c r="Q24" s="464">
        <v>1</v>
      </c>
      <c r="R24" s="334">
        <v>1</v>
      </c>
      <c r="S24" s="334">
        <v>1</v>
      </c>
      <c r="T24" s="334">
        <v>1</v>
      </c>
      <c r="U24" s="334">
        <v>1</v>
      </c>
      <c r="V24" s="334">
        <v>1</v>
      </c>
      <c r="W24" s="16"/>
      <c r="X24" s="16"/>
      <c r="Y24" s="334">
        <v>1</v>
      </c>
      <c r="Z24" s="16"/>
      <c r="AA24" s="16"/>
      <c r="AB24" s="16"/>
      <c r="AC24" s="334">
        <v>1</v>
      </c>
      <c r="AD24" s="16"/>
      <c r="AE24" s="16"/>
      <c r="AF24" s="16"/>
      <c r="AG24" s="16" t="s">
        <v>857</v>
      </c>
    </row>
    <row r="25" spans="1:33" ht="13.5" customHeight="1" x14ac:dyDescent="0.3">
      <c r="A25" s="250" t="s">
        <v>163</v>
      </c>
      <c r="B25" s="63">
        <v>1</v>
      </c>
      <c r="C25" s="63">
        <v>1</v>
      </c>
      <c r="D25" s="63">
        <v>1</v>
      </c>
      <c r="E25" s="63">
        <v>1</v>
      </c>
      <c r="F25" s="63">
        <v>1</v>
      </c>
      <c r="G25" s="63">
        <v>1</v>
      </c>
      <c r="H25" s="63">
        <v>1</v>
      </c>
      <c r="I25" s="334">
        <v>1</v>
      </c>
      <c r="J25" s="334">
        <v>1</v>
      </c>
      <c r="K25" s="334">
        <v>1</v>
      </c>
      <c r="L25" s="334">
        <v>0</v>
      </c>
      <c r="M25" s="334">
        <v>1</v>
      </c>
      <c r="N25" s="16">
        <f>VLOOKUP(A25,Elasti_CSC_review_new!$G$2:$H$89,2,0)</f>
        <v>0</v>
      </c>
      <c r="O25" s="16">
        <f>VLOOKUP(A25,Elasti_GSC_review!$H$2:$I$89,2,0)</f>
        <v>1</v>
      </c>
      <c r="P25" s="334">
        <v>1</v>
      </c>
      <c r="Q25" s="464">
        <v>1</v>
      </c>
      <c r="R25" s="334">
        <v>1</v>
      </c>
      <c r="S25" s="334">
        <v>1</v>
      </c>
      <c r="T25" s="334">
        <v>1</v>
      </c>
      <c r="U25" s="334">
        <v>1</v>
      </c>
      <c r="V25" s="334">
        <v>1</v>
      </c>
      <c r="W25" s="16"/>
      <c r="X25" s="16"/>
      <c r="Y25" s="334">
        <v>1</v>
      </c>
      <c r="Z25" s="16"/>
      <c r="AA25" s="16"/>
      <c r="AB25" s="16"/>
      <c r="AC25" s="334">
        <v>1</v>
      </c>
      <c r="AD25" s="16"/>
      <c r="AE25" s="16"/>
      <c r="AF25" s="16"/>
      <c r="AG25" s="16" t="s">
        <v>1567</v>
      </c>
    </row>
    <row r="26" spans="1:33" ht="13.5" customHeight="1" x14ac:dyDescent="0.3">
      <c r="A26" s="40" t="s">
        <v>640</v>
      </c>
      <c r="B26" s="16">
        <v>0</v>
      </c>
      <c r="C26" s="16">
        <v>1</v>
      </c>
      <c r="D26" s="16">
        <v>1</v>
      </c>
      <c r="E26" s="57">
        <v>1</v>
      </c>
      <c r="F26" s="16">
        <v>0</v>
      </c>
      <c r="G26" s="16">
        <v>0</v>
      </c>
      <c r="H26" s="16">
        <v>0</v>
      </c>
      <c r="I26" s="334">
        <v>1</v>
      </c>
      <c r="J26" s="334">
        <v>1</v>
      </c>
      <c r="K26" s="334">
        <v>0</v>
      </c>
      <c r="L26" s="334">
        <v>0</v>
      </c>
      <c r="M26" s="334">
        <v>1</v>
      </c>
      <c r="N26" s="16">
        <f>VLOOKUP(A26,Elasti_CSC_review_new!$G$2:$H$89,2,0)</f>
        <v>0</v>
      </c>
      <c r="O26" s="16">
        <f>VLOOKUP(A26,Elasti_GSC_review!$H$2:$I$89,2,0)</f>
        <v>0</v>
      </c>
      <c r="P26" s="334">
        <v>1</v>
      </c>
      <c r="Q26" s="464">
        <v>1</v>
      </c>
      <c r="R26" s="334">
        <v>1</v>
      </c>
      <c r="S26" s="334">
        <v>1</v>
      </c>
      <c r="T26" s="334">
        <v>1</v>
      </c>
      <c r="U26" s="334">
        <v>1</v>
      </c>
      <c r="V26" s="334">
        <v>1</v>
      </c>
      <c r="W26" s="16"/>
      <c r="X26" s="16"/>
      <c r="Y26" s="334">
        <v>1</v>
      </c>
      <c r="Z26" s="16"/>
      <c r="AA26" s="16"/>
      <c r="AB26" s="16"/>
      <c r="AC26" s="334">
        <v>1</v>
      </c>
      <c r="AD26" s="16"/>
      <c r="AE26" s="16"/>
      <c r="AF26" s="16"/>
      <c r="AG26" s="16" t="s">
        <v>858</v>
      </c>
    </row>
    <row r="27" spans="1:33" ht="13.5" customHeight="1" x14ac:dyDescent="0.3">
      <c r="A27" s="40" t="s">
        <v>1546</v>
      </c>
      <c r="B27" s="290">
        <v>1</v>
      </c>
      <c r="C27" s="290">
        <v>1</v>
      </c>
      <c r="D27" s="290">
        <v>1</v>
      </c>
      <c r="E27" s="290">
        <v>1</v>
      </c>
      <c r="F27" s="290">
        <v>1</v>
      </c>
      <c r="G27" s="290">
        <v>1</v>
      </c>
      <c r="H27" s="290">
        <v>1</v>
      </c>
      <c r="I27" s="334">
        <v>1</v>
      </c>
      <c r="J27" s="334">
        <v>1</v>
      </c>
      <c r="K27" s="334">
        <v>1</v>
      </c>
      <c r="L27" s="334">
        <v>1</v>
      </c>
      <c r="M27" s="334">
        <v>1</v>
      </c>
      <c r="N27" s="290">
        <v>1</v>
      </c>
      <c r="O27" s="290">
        <v>1</v>
      </c>
      <c r="P27" s="334">
        <v>1</v>
      </c>
      <c r="Q27" s="464">
        <v>1</v>
      </c>
      <c r="R27" s="334">
        <v>1</v>
      </c>
      <c r="S27" s="334">
        <v>1</v>
      </c>
      <c r="T27" s="334">
        <v>1</v>
      </c>
      <c r="U27" s="334">
        <v>1</v>
      </c>
      <c r="V27" s="334">
        <v>1</v>
      </c>
      <c r="W27" s="16"/>
      <c r="X27" s="16"/>
      <c r="Y27" s="334">
        <v>1</v>
      </c>
      <c r="Z27" s="16"/>
      <c r="AA27" s="16"/>
      <c r="AB27" s="16"/>
      <c r="AC27" s="334">
        <v>1</v>
      </c>
      <c r="AD27" s="16"/>
      <c r="AE27" s="16"/>
      <c r="AF27" s="16"/>
      <c r="AG27" s="138" t="s">
        <v>1642</v>
      </c>
    </row>
    <row r="28" spans="1:33" ht="13.5" customHeight="1" x14ac:dyDescent="0.3">
      <c r="A28" s="40" t="s">
        <v>641</v>
      </c>
      <c r="B28" s="16">
        <v>1</v>
      </c>
      <c r="C28" s="16">
        <v>1</v>
      </c>
      <c r="D28" s="16">
        <v>1</v>
      </c>
      <c r="E28" s="16">
        <v>1</v>
      </c>
      <c r="F28" s="16">
        <v>0</v>
      </c>
      <c r="G28" s="16">
        <v>0</v>
      </c>
      <c r="H28" s="16">
        <v>0</v>
      </c>
      <c r="I28" s="334">
        <v>1</v>
      </c>
      <c r="J28" s="334">
        <v>1</v>
      </c>
      <c r="K28" s="334">
        <v>0</v>
      </c>
      <c r="L28" s="334">
        <v>0</v>
      </c>
      <c r="M28" s="334">
        <v>1</v>
      </c>
      <c r="N28" s="16">
        <f>VLOOKUP(A28,Elasti_CSC_review_new!$G$2:$H$89,2,0)</f>
        <v>0</v>
      </c>
      <c r="O28" s="16">
        <f>VLOOKUP(A28,Elasti_GSC_review!$H$2:$I$89,2,0)</f>
        <v>0</v>
      </c>
      <c r="P28" s="334">
        <v>1</v>
      </c>
      <c r="Q28" s="464">
        <v>1</v>
      </c>
      <c r="R28" s="334">
        <v>1</v>
      </c>
      <c r="S28" s="334">
        <v>1</v>
      </c>
      <c r="T28" s="334">
        <v>1</v>
      </c>
      <c r="U28" s="334">
        <v>1</v>
      </c>
      <c r="V28" s="334">
        <v>1</v>
      </c>
      <c r="W28" s="16"/>
      <c r="X28" s="16"/>
      <c r="Y28" s="334">
        <v>1</v>
      </c>
      <c r="Z28" s="16"/>
      <c r="AA28" s="16"/>
      <c r="AB28" s="16"/>
      <c r="AC28" s="334">
        <v>1</v>
      </c>
      <c r="AD28" s="16"/>
      <c r="AE28" s="16"/>
      <c r="AF28" s="16"/>
      <c r="AG28" s="16" t="s">
        <v>859</v>
      </c>
    </row>
    <row r="29" spans="1:33" ht="13.5" customHeight="1" x14ac:dyDescent="0.3">
      <c r="A29" s="40" t="s">
        <v>642</v>
      </c>
      <c r="B29" s="16">
        <v>0</v>
      </c>
      <c r="C29" s="16">
        <v>1</v>
      </c>
      <c r="D29" s="16">
        <v>1</v>
      </c>
      <c r="E29" s="16">
        <v>0</v>
      </c>
      <c r="F29" s="16">
        <v>0</v>
      </c>
      <c r="G29" s="16">
        <v>0</v>
      </c>
      <c r="H29" s="16">
        <v>0</v>
      </c>
      <c r="I29" s="334">
        <v>1</v>
      </c>
      <c r="J29" s="334">
        <v>1</v>
      </c>
      <c r="K29" s="334">
        <v>0</v>
      </c>
      <c r="L29" s="334">
        <v>0</v>
      </c>
      <c r="M29" s="334">
        <v>1</v>
      </c>
      <c r="N29" s="16">
        <f>VLOOKUP(A29,Elasti_CSC_review_new!$G$2:$H$89,2,0)</f>
        <v>0</v>
      </c>
      <c r="O29" s="16">
        <f>VLOOKUP(A29,Elasti_GSC_review!$H$2:$I$89,2,0)</f>
        <v>0</v>
      </c>
      <c r="P29" s="334">
        <v>1</v>
      </c>
      <c r="Q29" s="464">
        <v>1</v>
      </c>
      <c r="R29" s="334">
        <v>1</v>
      </c>
      <c r="S29" s="334">
        <v>1</v>
      </c>
      <c r="T29" s="334">
        <v>1</v>
      </c>
      <c r="U29" s="334">
        <v>1</v>
      </c>
      <c r="V29" s="334">
        <v>1</v>
      </c>
      <c r="W29" s="16"/>
      <c r="X29" s="16"/>
      <c r="Y29" s="334">
        <v>1</v>
      </c>
      <c r="Z29" s="16"/>
      <c r="AA29" s="16"/>
      <c r="AB29" s="16"/>
      <c r="AC29" s="334">
        <v>1</v>
      </c>
      <c r="AD29" s="16"/>
      <c r="AE29" s="16"/>
      <c r="AF29" s="16"/>
      <c r="AG29" s="16" t="s">
        <v>860</v>
      </c>
    </row>
    <row r="30" spans="1:33" ht="13.5" customHeight="1" x14ac:dyDescent="0.3">
      <c r="A30" s="40" t="s">
        <v>643</v>
      </c>
      <c r="B30" s="16">
        <v>1</v>
      </c>
      <c r="C30" s="16">
        <v>1</v>
      </c>
      <c r="D30" s="16">
        <v>1</v>
      </c>
      <c r="E30" s="16">
        <v>1</v>
      </c>
      <c r="F30" s="16">
        <v>0</v>
      </c>
      <c r="G30" s="16">
        <v>0</v>
      </c>
      <c r="H30" s="16">
        <v>0</v>
      </c>
      <c r="I30" s="334">
        <v>1</v>
      </c>
      <c r="J30" s="334">
        <v>1</v>
      </c>
      <c r="K30" s="334">
        <v>0</v>
      </c>
      <c r="L30" s="334">
        <v>0</v>
      </c>
      <c r="M30" s="334">
        <v>1</v>
      </c>
      <c r="N30" s="16">
        <f>VLOOKUP(A30,Elasti_CSC_review_new!$G$2:$H$89,2,0)</f>
        <v>0</v>
      </c>
      <c r="O30" s="16">
        <f>VLOOKUP(A30,Elasti_GSC_review!$H$2:$I$89,2,0)</f>
        <v>0</v>
      </c>
      <c r="P30" s="334">
        <v>1</v>
      </c>
      <c r="Q30" s="464">
        <v>1</v>
      </c>
      <c r="R30" s="334">
        <v>1</v>
      </c>
      <c r="S30" s="334">
        <v>1</v>
      </c>
      <c r="T30" s="334">
        <v>1</v>
      </c>
      <c r="U30" s="334">
        <v>1</v>
      </c>
      <c r="V30" s="334">
        <v>1</v>
      </c>
      <c r="W30" s="16"/>
      <c r="X30" s="16"/>
      <c r="Y30" s="334">
        <v>1</v>
      </c>
      <c r="Z30" s="16"/>
      <c r="AA30" s="16"/>
      <c r="AB30" s="16"/>
      <c r="AC30" s="334">
        <v>1</v>
      </c>
      <c r="AD30" s="16"/>
      <c r="AE30" s="16"/>
      <c r="AF30" s="16"/>
      <c r="AG30" s="16" t="s">
        <v>861</v>
      </c>
    </row>
    <row r="31" spans="1:33" ht="13.5" customHeight="1" x14ac:dyDescent="0.3">
      <c r="A31" s="40" t="s">
        <v>639</v>
      </c>
      <c r="B31" s="16">
        <v>0</v>
      </c>
      <c r="C31" s="16">
        <v>1</v>
      </c>
      <c r="D31" s="16">
        <v>1</v>
      </c>
      <c r="E31" s="16">
        <v>0</v>
      </c>
      <c r="F31" s="16">
        <v>0</v>
      </c>
      <c r="G31" s="16">
        <v>0</v>
      </c>
      <c r="H31" s="16">
        <v>0</v>
      </c>
      <c r="I31" s="334">
        <v>1</v>
      </c>
      <c r="J31" s="334">
        <v>1</v>
      </c>
      <c r="K31" s="334">
        <v>0</v>
      </c>
      <c r="L31" s="334">
        <v>0</v>
      </c>
      <c r="M31" s="334">
        <v>1</v>
      </c>
      <c r="N31" s="16">
        <f>VLOOKUP(A31,Elasti_CSC_review_new!$G$2:$H$89,2,0)</f>
        <v>0</v>
      </c>
      <c r="O31" s="16">
        <f>VLOOKUP(A31,Elasti_GSC_review!$H$2:$I$89,2,0)</f>
        <v>0</v>
      </c>
      <c r="P31" s="334">
        <v>1</v>
      </c>
      <c r="Q31" s="464">
        <v>1</v>
      </c>
      <c r="R31" s="334">
        <v>1</v>
      </c>
      <c r="S31" s="334">
        <v>1</v>
      </c>
      <c r="T31" s="334">
        <v>1</v>
      </c>
      <c r="U31" s="334">
        <v>1</v>
      </c>
      <c r="V31" s="334">
        <v>1</v>
      </c>
      <c r="W31" s="16"/>
      <c r="X31" s="16"/>
      <c r="Y31" s="334">
        <v>1</v>
      </c>
      <c r="Z31" s="16"/>
      <c r="AA31" s="16"/>
      <c r="AB31" s="16"/>
      <c r="AC31" s="334">
        <v>1</v>
      </c>
      <c r="AD31" s="16"/>
      <c r="AE31" s="16"/>
      <c r="AF31" s="16"/>
      <c r="AG31" s="16" t="s">
        <v>862</v>
      </c>
    </row>
    <row r="32" spans="1:33" ht="13.5" customHeight="1" x14ac:dyDescent="0.3">
      <c r="A32" s="40" t="s">
        <v>75</v>
      </c>
      <c r="B32" s="16">
        <v>1</v>
      </c>
      <c r="C32" s="16">
        <v>1</v>
      </c>
      <c r="D32" s="16">
        <v>1</v>
      </c>
      <c r="E32" s="16">
        <v>1</v>
      </c>
      <c r="F32" s="16">
        <v>0</v>
      </c>
      <c r="G32" s="16">
        <v>0</v>
      </c>
      <c r="H32" s="16">
        <v>0</v>
      </c>
      <c r="I32" s="334">
        <v>1</v>
      </c>
      <c r="J32" s="334">
        <v>1</v>
      </c>
      <c r="K32" s="334">
        <v>0</v>
      </c>
      <c r="L32" s="334">
        <v>0</v>
      </c>
      <c r="M32" s="334">
        <v>1</v>
      </c>
      <c r="N32" s="16">
        <f>VLOOKUP(A32,Elasti_CSC_review_new!$G$2:$H$89,2,0)</f>
        <v>0</v>
      </c>
      <c r="O32" s="16">
        <f>VLOOKUP(A32,Elasti_GSC_review!$H$2:$I$89,2,0)</f>
        <v>0</v>
      </c>
      <c r="P32" s="334">
        <v>1</v>
      </c>
      <c r="Q32" s="464">
        <v>1</v>
      </c>
      <c r="R32" s="334">
        <v>1</v>
      </c>
      <c r="S32" s="334">
        <v>1</v>
      </c>
      <c r="T32" s="334">
        <v>1</v>
      </c>
      <c r="U32" s="334">
        <v>1</v>
      </c>
      <c r="V32" s="334">
        <v>1</v>
      </c>
      <c r="W32" s="16"/>
      <c r="X32" s="16"/>
      <c r="Y32" s="334">
        <v>1</v>
      </c>
      <c r="Z32" s="16"/>
      <c r="AA32" s="16"/>
      <c r="AB32" s="16"/>
      <c r="AC32" s="334">
        <v>1</v>
      </c>
      <c r="AD32" s="16"/>
      <c r="AE32" s="16"/>
      <c r="AF32" s="16"/>
      <c r="AG32" s="16" t="s">
        <v>863</v>
      </c>
    </row>
    <row r="33" spans="1:33" ht="13.5" customHeight="1" x14ac:dyDescent="0.3">
      <c r="A33" s="40" t="s">
        <v>133</v>
      </c>
      <c r="B33" s="16">
        <v>0</v>
      </c>
      <c r="C33" s="16">
        <v>0</v>
      </c>
      <c r="D33" s="16">
        <v>0</v>
      </c>
      <c r="E33" s="16">
        <v>0</v>
      </c>
      <c r="F33" s="16">
        <v>0</v>
      </c>
      <c r="G33" s="16">
        <v>0</v>
      </c>
      <c r="H33" s="16">
        <v>0</v>
      </c>
      <c r="I33" s="334">
        <v>1</v>
      </c>
      <c r="J33" s="334">
        <v>1</v>
      </c>
      <c r="K33" s="334">
        <v>0</v>
      </c>
      <c r="L33" s="334">
        <v>0</v>
      </c>
      <c r="M33" s="334">
        <v>1</v>
      </c>
      <c r="N33" s="16">
        <f>VLOOKUP(A33,Elasti_CSC_review_new!$G$2:$H$89,2,0)</f>
        <v>0</v>
      </c>
      <c r="O33" s="16">
        <f>VLOOKUP(A33,Elasti_GSC_review!$H$2:$I$89,2,0)</f>
        <v>0</v>
      </c>
      <c r="P33" s="334">
        <v>1</v>
      </c>
      <c r="Q33" s="464">
        <v>1</v>
      </c>
      <c r="R33" s="334">
        <v>1</v>
      </c>
      <c r="S33" s="334">
        <v>1</v>
      </c>
      <c r="T33" s="334">
        <v>1</v>
      </c>
      <c r="U33" s="334">
        <v>1</v>
      </c>
      <c r="V33" s="334">
        <v>1</v>
      </c>
      <c r="W33" s="16"/>
      <c r="X33" s="16"/>
      <c r="Y33" s="334">
        <v>1</v>
      </c>
      <c r="Z33" s="16"/>
      <c r="AA33" s="16"/>
      <c r="AB33" s="16"/>
      <c r="AC33" s="334">
        <v>1</v>
      </c>
      <c r="AD33" s="16"/>
      <c r="AE33" s="16"/>
      <c r="AF33" s="16"/>
      <c r="AG33" s="16" t="s">
        <v>864</v>
      </c>
    </row>
    <row r="34" spans="1:33" ht="13.5" customHeight="1" x14ac:dyDescent="0.3">
      <c r="A34" s="40" t="s">
        <v>644</v>
      </c>
      <c r="B34" s="16">
        <v>1</v>
      </c>
      <c r="C34" s="16">
        <v>1</v>
      </c>
      <c r="D34" s="16">
        <v>1</v>
      </c>
      <c r="E34" s="16">
        <v>1</v>
      </c>
      <c r="F34" s="16">
        <v>0</v>
      </c>
      <c r="G34" s="16">
        <v>0</v>
      </c>
      <c r="H34" s="16">
        <v>0</v>
      </c>
      <c r="I34" s="334">
        <v>1</v>
      </c>
      <c r="J34" s="334">
        <v>1</v>
      </c>
      <c r="K34" s="334">
        <v>1</v>
      </c>
      <c r="L34" s="334">
        <v>0</v>
      </c>
      <c r="M34" s="334">
        <v>1</v>
      </c>
      <c r="N34" s="16">
        <f>VLOOKUP(A34,Elasti_CSC_review_new!$G$2:$H$89,2,0)</f>
        <v>0</v>
      </c>
      <c r="O34" s="16">
        <f>VLOOKUP(A34,Elasti_GSC_review!$H$2:$I$89,2,0)</f>
        <v>0</v>
      </c>
      <c r="P34" s="334">
        <v>1</v>
      </c>
      <c r="Q34" s="464">
        <v>1</v>
      </c>
      <c r="R34" s="334">
        <v>1</v>
      </c>
      <c r="S34" s="334">
        <v>1</v>
      </c>
      <c r="T34" s="334">
        <v>1</v>
      </c>
      <c r="U34" s="334">
        <v>1</v>
      </c>
      <c r="V34" s="334">
        <v>1</v>
      </c>
      <c r="W34" s="16"/>
      <c r="X34" s="16"/>
      <c r="Y34" s="334">
        <v>1</v>
      </c>
      <c r="Z34" s="16"/>
      <c r="AA34" s="16"/>
      <c r="AB34" s="16"/>
      <c r="AC34" s="334">
        <v>1</v>
      </c>
      <c r="AD34" s="16"/>
      <c r="AE34" s="16"/>
      <c r="AF34" s="16"/>
      <c r="AG34" s="16" t="s">
        <v>865</v>
      </c>
    </row>
    <row r="35" spans="1:33" ht="13.5" customHeight="1" x14ac:dyDescent="0.3">
      <c r="A35" s="40" t="s">
        <v>645</v>
      </c>
      <c r="B35" s="16">
        <v>1</v>
      </c>
      <c r="C35" s="16">
        <v>1</v>
      </c>
      <c r="D35" s="16">
        <v>1</v>
      </c>
      <c r="E35" s="16">
        <v>1</v>
      </c>
      <c r="F35" s="16">
        <v>0</v>
      </c>
      <c r="G35" s="16">
        <v>1</v>
      </c>
      <c r="H35" s="16">
        <v>1</v>
      </c>
      <c r="I35" s="334">
        <v>1</v>
      </c>
      <c r="J35" s="334">
        <v>1</v>
      </c>
      <c r="K35" s="334">
        <v>0</v>
      </c>
      <c r="L35" s="334">
        <v>0</v>
      </c>
      <c r="M35" s="334">
        <v>1</v>
      </c>
      <c r="N35" s="16">
        <f>VLOOKUP(A35,Elasti_CSC_review_new!$G$2:$H$89,2,0)</f>
        <v>1</v>
      </c>
      <c r="O35" s="16">
        <f>VLOOKUP(A35,Elasti_GSC_review!$H$2:$I$89,2,0)</f>
        <v>1</v>
      </c>
      <c r="P35" s="334">
        <v>1</v>
      </c>
      <c r="Q35" s="464">
        <v>1</v>
      </c>
      <c r="R35" s="334">
        <v>1</v>
      </c>
      <c r="S35" s="334">
        <v>1</v>
      </c>
      <c r="T35" s="334">
        <v>1</v>
      </c>
      <c r="U35" s="334">
        <v>1</v>
      </c>
      <c r="V35" s="334">
        <v>1</v>
      </c>
      <c r="W35" s="16"/>
      <c r="X35" s="16"/>
      <c r="Y35" s="334">
        <v>1</v>
      </c>
      <c r="Z35" s="16"/>
      <c r="AA35" s="16"/>
      <c r="AB35" s="16"/>
      <c r="AC35" s="334">
        <v>1</v>
      </c>
      <c r="AD35" s="16"/>
      <c r="AE35" s="16"/>
      <c r="AF35" s="16"/>
      <c r="AG35" s="16" t="s">
        <v>866</v>
      </c>
    </row>
    <row r="36" spans="1:33" ht="13.5" customHeight="1" x14ac:dyDescent="0.3">
      <c r="A36" s="40" t="s">
        <v>646</v>
      </c>
      <c r="B36" s="16">
        <v>1</v>
      </c>
      <c r="C36" s="16">
        <v>1</v>
      </c>
      <c r="D36" s="16">
        <v>1</v>
      </c>
      <c r="E36" s="16">
        <v>1</v>
      </c>
      <c r="F36" s="16">
        <v>0</v>
      </c>
      <c r="G36" s="16">
        <v>0</v>
      </c>
      <c r="H36" s="16">
        <v>0</v>
      </c>
      <c r="I36" s="334">
        <v>1</v>
      </c>
      <c r="J36" s="334">
        <v>1</v>
      </c>
      <c r="K36" s="334">
        <v>0</v>
      </c>
      <c r="L36" s="334">
        <v>0</v>
      </c>
      <c r="M36" s="334">
        <v>1</v>
      </c>
      <c r="N36" s="16">
        <f>VLOOKUP(A36,Elasti_CSC_review_new!$G$2:$H$89,2,0)</f>
        <v>0</v>
      </c>
      <c r="O36" s="16">
        <f>VLOOKUP(A36,Elasti_GSC_review!$H$2:$I$89,2,0)</f>
        <v>0</v>
      </c>
      <c r="P36" s="334">
        <v>1</v>
      </c>
      <c r="Q36" s="464">
        <v>1</v>
      </c>
      <c r="R36" s="334">
        <v>1</v>
      </c>
      <c r="S36" s="334">
        <v>1</v>
      </c>
      <c r="T36" s="334">
        <v>1</v>
      </c>
      <c r="U36" s="334">
        <v>1</v>
      </c>
      <c r="V36" s="334">
        <v>1</v>
      </c>
      <c r="W36" s="16"/>
      <c r="X36" s="16"/>
      <c r="Y36" s="334">
        <v>1</v>
      </c>
      <c r="Z36" s="16"/>
      <c r="AA36" s="16"/>
      <c r="AB36" s="16"/>
      <c r="AC36" s="334">
        <v>1</v>
      </c>
      <c r="AD36" s="16"/>
      <c r="AE36" s="16"/>
      <c r="AF36" s="16"/>
      <c r="AG36" s="16" t="s">
        <v>867</v>
      </c>
    </row>
    <row r="37" spans="1:33" ht="13.5" customHeight="1" x14ac:dyDescent="0.3">
      <c r="A37" s="40" t="s">
        <v>647</v>
      </c>
      <c r="B37" s="16">
        <v>1</v>
      </c>
      <c r="C37" s="16">
        <v>1</v>
      </c>
      <c r="D37" s="16">
        <v>1</v>
      </c>
      <c r="E37" s="16">
        <v>1</v>
      </c>
      <c r="F37" s="16">
        <v>0</v>
      </c>
      <c r="G37" s="16">
        <v>0</v>
      </c>
      <c r="H37" s="16">
        <v>0</v>
      </c>
      <c r="I37" s="334">
        <v>1</v>
      </c>
      <c r="J37" s="334">
        <v>1</v>
      </c>
      <c r="K37" s="334">
        <v>0</v>
      </c>
      <c r="L37" s="334">
        <v>0</v>
      </c>
      <c r="M37" s="334">
        <v>1</v>
      </c>
      <c r="N37" s="16">
        <f>VLOOKUP(A37,Elasti_CSC_review_new!$G$2:$H$89,2,0)</f>
        <v>0</v>
      </c>
      <c r="O37" s="16">
        <f>VLOOKUP(A37,Elasti_GSC_review!$H$2:$I$89,2,0)</f>
        <v>0</v>
      </c>
      <c r="P37" s="334">
        <v>1</v>
      </c>
      <c r="Q37" s="464">
        <v>1</v>
      </c>
      <c r="R37" s="334">
        <v>1</v>
      </c>
      <c r="S37" s="334">
        <v>1</v>
      </c>
      <c r="T37" s="334">
        <v>1</v>
      </c>
      <c r="U37" s="334">
        <v>1</v>
      </c>
      <c r="V37" s="334">
        <v>1</v>
      </c>
      <c r="W37" s="16"/>
      <c r="X37" s="16"/>
      <c r="Y37" s="334">
        <v>1</v>
      </c>
      <c r="Z37" s="16"/>
      <c r="AA37" s="16"/>
      <c r="AB37" s="16"/>
      <c r="AC37" s="334">
        <v>1</v>
      </c>
      <c r="AD37" s="16"/>
      <c r="AE37" s="16"/>
      <c r="AF37" s="16"/>
      <c r="AG37" s="16" t="s">
        <v>868</v>
      </c>
    </row>
    <row r="38" spans="1:33" ht="13.5" customHeight="1" x14ac:dyDescent="0.3">
      <c r="A38" s="40" t="s">
        <v>91</v>
      </c>
      <c r="B38" s="16">
        <v>0</v>
      </c>
      <c r="C38" s="16">
        <v>1</v>
      </c>
      <c r="D38" s="16">
        <v>1</v>
      </c>
      <c r="E38" s="16">
        <v>0</v>
      </c>
      <c r="F38" s="16">
        <v>0</v>
      </c>
      <c r="G38" s="16">
        <v>0</v>
      </c>
      <c r="H38" s="16">
        <v>0</v>
      </c>
      <c r="I38" s="334">
        <v>1</v>
      </c>
      <c r="J38" s="334">
        <v>1</v>
      </c>
      <c r="K38" s="334">
        <v>0</v>
      </c>
      <c r="L38" s="334">
        <v>0</v>
      </c>
      <c r="M38" s="334">
        <v>1</v>
      </c>
      <c r="N38" s="57">
        <v>1</v>
      </c>
      <c r="O38" s="16">
        <f>VLOOKUP(A38,Elasti_GSC_review!$H$2:$I$89,2,0)</f>
        <v>0</v>
      </c>
      <c r="P38" s="334">
        <v>1</v>
      </c>
      <c r="Q38" s="464">
        <v>1</v>
      </c>
      <c r="R38" s="334">
        <v>1</v>
      </c>
      <c r="S38" s="334">
        <v>1</v>
      </c>
      <c r="T38" s="334">
        <v>1</v>
      </c>
      <c r="U38" s="334">
        <v>1</v>
      </c>
      <c r="V38" s="334">
        <v>1</v>
      </c>
      <c r="W38" s="16"/>
      <c r="X38" s="16"/>
      <c r="Y38" s="334">
        <v>1</v>
      </c>
      <c r="Z38" s="16"/>
      <c r="AA38" s="16"/>
      <c r="AB38" s="16"/>
      <c r="AC38" s="334">
        <v>1</v>
      </c>
      <c r="AD38" s="16"/>
      <c r="AE38" s="16"/>
      <c r="AF38" s="16"/>
      <c r="AG38" s="16" t="s">
        <v>869</v>
      </c>
    </row>
    <row r="39" spans="1:33" ht="13.5" customHeight="1" x14ac:dyDescent="0.3">
      <c r="A39" s="40" t="s">
        <v>809</v>
      </c>
      <c r="B39" s="16">
        <v>0</v>
      </c>
      <c r="C39" s="16">
        <v>0</v>
      </c>
      <c r="D39" s="16">
        <v>0</v>
      </c>
      <c r="E39" s="16">
        <v>1</v>
      </c>
      <c r="F39" s="16">
        <v>1</v>
      </c>
      <c r="G39" s="16">
        <v>0</v>
      </c>
      <c r="H39" s="16">
        <v>0</v>
      </c>
      <c r="I39" s="334">
        <v>1</v>
      </c>
      <c r="J39" s="334">
        <v>1</v>
      </c>
      <c r="K39" s="334">
        <v>1</v>
      </c>
      <c r="L39" s="334">
        <v>1</v>
      </c>
      <c r="M39" s="334">
        <v>1</v>
      </c>
      <c r="N39" s="16">
        <f>VLOOKUP(A39,Elasti_CSC_review_new!$G$2:$H$89,2,0)</f>
        <v>1</v>
      </c>
      <c r="O39" s="16">
        <f>VLOOKUP(A39,Elasti_GSC_review!$H$2:$I$89,2,0)</f>
        <v>0</v>
      </c>
      <c r="P39" s="334">
        <v>1</v>
      </c>
      <c r="Q39" s="464">
        <v>1</v>
      </c>
      <c r="R39" s="334">
        <v>1</v>
      </c>
      <c r="S39" s="334">
        <v>1</v>
      </c>
      <c r="T39" s="334">
        <v>1</v>
      </c>
      <c r="U39" s="334">
        <v>1</v>
      </c>
      <c r="V39" s="334">
        <v>1</v>
      </c>
      <c r="W39" s="16"/>
      <c r="X39" s="16"/>
      <c r="Y39" s="334">
        <v>1</v>
      </c>
      <c r="Z39" s="16"/>
      <c r="AA39" s="16"/>
      <c r="AB39" s="16"/>
      <c r="AC39" s="334">
        <v>1</v>
      </c>
      <c r="AD39" s="16"/>
      <c r="AE39" s="16"/>
      <c r="AF39" s="16"/>
      <c r="AG39" s="138" t="s">
        <v>814</v>
      </c>
    </row>
    <row r="40" spans="1:33" ht="13.5" customHeight="1" x14ac:dyDescent="0.3">
      <c r="A40" s="40" t="s">
        <v>649</v>
      </c>
      <c r="B40" s="16">
        <v>1</v>
      </c>
      <c r="C40" s="16">
        <v>1</v>
      </c>
      <c r="D40" s="16">
        <v>1</v>
      </c>
      <c r="E40" s="16">
        <v>1</v>
      </c>
      <c r="F40" s="16">
        <v>0</v>
      </c>
      <c r="G40" s="16">
        <v>0</v>
      </c>
      <c r="H40" s="16">
        <v>0</v>
      </c>
      <c r="I40" s="334">
        <v>1</v>
      </c>
      <c r="J40" s="334">
        <v>1</v>
      </c>
      <c r="K40" s="334">
        <v>0</v>
      </c>
      <c r="L40" s="334">
        <v>0</v>
      </c>
      <c r="M40" s="334">
        <v>1</v>
      </c>
      <c r="N40" s="57">
        <v>1</v>
      </c>
      <c r="O40" s="16">
        <f>VLOOKUP(A40,Elasti_GSC_review!$H$2:$I$89,2,0)</f>
        <v>0</v>
      </c>
      <c r="P40" s="334">
        <v>1</v>
      </c>
      <c r="Q40" s="464">
        <v>1</v>
      </c>
      <c r="R40" s="334">
        <v>1</v>
      </c>
      <c r="S40" s="334">
        <v>1</v>
      </c>
      <c r="T40" s="334">
        <v>1</v>
      </c>
      <c r="U40" s="334">
        <v>1</v>
      </c>
      <c r="V40" s="334">
        <v>1</v>
      </c>
      <c r="W40" s="16"/>
      <c r="X40" s="16"/>
      <c r="Y40" s="334">
        <v>1</v>
      </c>
      <c r="Z40" s="16"/>
      <c r="AA40" s="16"/>
      <c r="AB40" s="16"/>
      <c r="AC40" s="334">
        <v>1</v>
      </c>
      <c r="AD40" s="16"/>
      <c r="AE40" s="16"/>
      <c r="AF40" s="16"/>
      <c r="AG40" s="16" t="s">
        <v>870</v>
      </c>
    </row>
    <row r="41" spans="1:33" ht="13.5" customHeight="1" x14ac:dyDescent="0.3">
      <c r="A41" s="40" t="s">
        <v>1107</v>
      </c>
      <c r="B41" s="290">
        <v>0</v>
      </c>
      <c r="C41" s="290">
        <v>0</v>
      </c>
      <c r="D41" s="290">
        <v>0</v>
      </c>
      <c r="E41" s="290">
        <v>0</v>
      </c>
      <c r="F41" s="290">
        <v>0</v>
      </c>
      <c r="G41" s="290">
        <v>0</v>
      </c>
      <c r="H41" s="290">
        <v>0</v>
      </c>
      <c r="I41" s="334">
        <v>1</v>
      </c>
      <c r="J41" s="334">
        <v>1</v>
      </c>
      <c r="K41" s="334">
        <v>0</v>
      </c>
      <c r="L41" s="334">
        <v>0</v>
      </c>
      <c r="M41" s="334">
        <v>1</v>
      </c>
      <c r="N41" s="16">
        <v>1</v>
      </c>
      <c r="O41" s="16">
        <v>1</v>
      </c>
      <c r="P41" s="334">
        <v>1</v>
      </c>
      <c r="Q41" s="464">
        <v>1</v>
      </c>
      <c r="R41" s="334">
        <v>1</v>
      </c>
      <c r="S41" s="334">
        <v>1</v>
      </c>
      <c r="T41" s="334">
        <v>1</v>
      </c>
      <c r="U41" s="334">
        <v>1</v>
      </c>
      <c r="V41" s="334">
        <v>1</v>
      </c>
      <c r="W41" s="16"/>
      <c r="X41" s="16"/>
      <c r="Y41" s="334">
        <v>1</v>
      </c>
      <c r="Z41" s="16"/>
      <c r="AA41" s="16"/>
      <c r="AB41" s="16"/>
      <c r="AC41" s="334">
        <v>1</v>
      </c>
      <c r="AD41" s="16"/>
      <c r="AE41" s="16"/>
      <c r="AF41" s="16"/>
      <c r="AG41" s="138" t="s">
        <v>1644</v>
      </c>
    </row>
    <row r="42" spans="1:33" ht="13.5" customHeight="1" x14ac:dyDescent="0.3">
      <c r="A42" s="239" t="s">
        <v>100</v>
      </c>
      <c r="B42" s="16">
        <v>0</v>
      </c>
      <c r="C42" s="16">
        <v>1</v>
      </c>
      <c r="D42" s="16">
        <v>0</v>
      </c>
      <c r="E42" s="16">
        <v>0</v>
      </c>
      <c r="F42" s="16">
        <v>0</v>
      </c>
      <c r="G42" s="16">
        <v>0</v>
      </c>
      <c r="H42" s="16">
        <v>0</v>
      </c>
      <c r="I42" s="334">
        <v>1</v>
      </c>
      <c r="J42" s="334">
        <v>1</v>
      </c>
      <c r="K42" s="334">
        <v>0</v>
      </c>
      <c r="L42" s="334">
        <v>0</v>
      </c>
      <c r="M42" s="334">
        <v>1</v>
      </c>
      <c r="N42" s="16">
        <f>VLOOKUP(A42,Elasti_CSC_review_new!$G$2:$H$89,2,0)</f>
        <v>0</v>
      </c>
      <c r="O42" s="16">
        <f>VLOOKUP(A42,Elasti_GSC_review!$H$2:$I$89,2,0)</f>
        <v>0</v>
      </c>
      <c r="P42" s="334">
        <v>1</v>
      </c>
      <c r="Q42" s="464">
        <v>1</v>
      </c>
      <c r="R42" s="334">
        <v>1</v>
      </c>
      <c r="S42" s="334">
        <v>1</v>
      </c>
      <c r="T42" s="334">
        <v>1</v>
      </c>
      <c r="U42" s="334">
        <v>1</v>
      </c>
      <c r="V42" s="334">
        <v>1</v>
      </c>
      <c r="W42" s="16"/>
      <c r="X42" s="16"/>
      <c r="Y42" s="334">
        <v>1</v>
      </c>
      <c r="Z42" s="16"/>
      <c r="AA42" s="16"/>
      <c r="AB42" s="16"/>
      <c r="AC42" s="334">
        <v>1</v>
      </c>
      <c r="AD42" s="16"/>
      <c r="AE42" s="16"/>
      <c r="AF42" s="16"/>
      <c r="AG42" s="16" t="s">
        <v>871</v>
      </c>
    </row>
    <row r="43" spans="1:33" ht="13.5" customHeight="1" x14ac:dyDescent="0.3">
      <c r="A43" s="40" t="s">
        <v>119</v>
      </c>
      <c r="B43" s="16">
        <v>1</v>
      </c>
      <c r="C43" s="16">
        <v>0</v>
      </c>
      <c r="D43" s="16">
        <v>0</v>
      </c>
      <c r="E43" s="16">
        <v>1</v>
      </c>
      <c r="F43" s="16">
        <v>1</v>
      </c>
      <c r="G43" s="16">
        <v>0</v>
      </c>
      <c r="H43" s="16">
        <v>0</v>
      </c>
      <c r="I43" s="334">
        <v>1</v>
      </c>
      <c r="J43" s="334">
        <v>1</v>
      </c>
      <c r="K43" s="334">
        <v>0</v>
      </c>
      <c r="L43" s="334">
        <v>0</v>
      </c>
      <c r="M43" s="334">
        <v>1</v>
      </c>
      <c r="N43" s="16">
        <f>VLOOKUP(A43,Elasti_CSC_review_new!$G$2:$H$89,2,0)</f>
        <v>0</v>
      </c>
      <c r="O43" s="16">
        <f>VLOOKUP(A43,Elasti_GSC_review!$H$2:$I$89,2,0)</f>
        <v>0</v>
      </c>
      <c r="P43" s="334">
        <v>1</v>
      </c>
      <c r="Q43" s="464">
        <v>1</v>
      </c>
      <c r="R43" s="334">
        <v>1</v>
      </c>
      <c r="S43" s="334">
        <v>1</v>
      </c>
      <c r="T43" s="334">
        <v>1</v>
      </c>
      <c r="U43" s="334">
        <v>1</v>
      </c>
      <c r="V43" s="334">
        <v>1</v>
      </c>
      <c r="W43" s="16"/>
      <c r="X43" s="16"/>
      <c r="Y43" s="334">
        <v>1</v>
      </c>
      <c r="Z43" s="16"/>
      <c r="AA43" s="16"/>
      <c r="AB43" s="16"/>
      <c r="AC43" s="334">
        <v>1</v>
      </c>
      <c r="AD43" s="16"/>
      <c r="AE43" s="16"/>
      <c r="AF43" s="16"/>
      <c r="AG43" s="16" t="s">
        <v>872</v>
      </c>
    </row>
    <row r="44" spans="1:33" ht="13.5" customHeight="1" x14ac:dyDescent="0.3">
      <c r="A44" s="40" t="s">
        <v>122</v>
      </c>
      <c r="B44" s="16">
        <v>1</v>
      </c>
      <c r="C44" s="16">
        <v>0</v>
      </c>
      <c r="D44" s="16">
        <v>0</v>
      </c>
      <c r="E44" s="16">
        <v>1</v>
      </c>
      <c r="F44" s="16">
        <v>1</v>
      </c>
      <c r="G44" s="16">
        <v>0</v>
      </c>
      <c r="H44" s="16">
        <v>0</v>
      </c>
      <c r="I44" s="334">
        <v>1</v>
      </c>
      <c r="J44" s="334">
        <v>1</v>
      </c>
      <c r="K44" s="334">
        <v>0</v>
      </c>
      <c r="L44" s="334">
        <v>0</v>
      </c>
      <c r="M44" s="334">
        <v>1</v>
      </c>
      <c r="N44" s="16">
        <f>VLOOKUP(A44,Elasti_CSC_review_new!$G$2:$H$89,2,0)</f>
        <v>0</v>
      </c>
      <c r="O44" s="16">
        <f>VLOOKUP(A44,Elasti_GSC_review!$H$2:$I$89,2,0)</f>
        <v>0</v>
      </c>
      <c r="P44" s="334">
        <v>1</v>
      </c>
      <c r="Q44" s="464">
        <v>1</v>
      </c>
      <c r="R44" s="334">
        <v>1</v>
      </c>
      <c r="S44" s="334">
        <v>1</v>
      </c>
      <c r="T44" s="334">
        <v>1</v>
      </c>
      <c r="U44" s="334">
        <v>1</v>
      </c>
      <c r="V44" s="334">
        <v>1</v>
      </c>
      <c r="W44" s="16"/>
      <c r="X44" s="16"/>
      <c r="Y44" s="334">
        <v>1</v>
      </c>
      <c r="Z44" s="16"/>
      <c r="AA44" s="16"/>
      <c r="AB44" s="16"/>
      <c r="AC44" s="334">
        <v>1</v>
      </c>
      <c r="AD44" s="16"/>
      <c r="AE44" s="16"/>
      <c r="AF44" s="16"/>
      <c r="AG44" s="16" t="s">
        <v>872</v>
      </c>
    </row>
    <row r="45" spans="1:33" ht="13.5" customHeight="1" x14ac:dyDescent="0.3">
      <c r="A45" s="63" t="s">
        <v>157</v>
      </c>
      <c r="B45" s="63">
        <v>1</v>
      </c>
      <c r="C45" s="63">
        <v>1</v>
      </c>
      <c r="D45" s="63">
        <v>1</v>
      </c>
      <c r="E45" s="63">
        <v>1</v>
      </c>
      <c r="F45" s="63">
        <v>1</v>
      </c>
      <c r="G45" s="63">
        <v>1</v>
      </c>
      <c r="H45" s="63">
        <v>1</v>
      </c>
      <c r="I45" s="334">
        <v>1</v>
      </c>
      <c r="J45" s="334">
        <v>1</v>
      </c>
      <c r="K45" s="334">
        <v>0</v>
      </c>
      <c r="L45" s="334">
        <v>0</v>
      </c>
      <c r="M45" s="334">
        <v>1</v>
      </c>
      <c r="N45" s="16">
        <f>VLOOKUP(A45,Elasti_CSC_review_new!$G$2:$H$89,2,0)</f>
        <v>0</v>
      </c>
      <c r="O45" s="16">
        <f>VLOOKUP(A45,Elasti_GSC_review!$H$2:$I$89,2,0)</f>
        <v>1</v>
      </c>
      <c r="P45" s="334">
        <v>1</v>
      </c>
      <c r="Q45" s="464">
        <v>1</v>
      </c>
      <c r="R45" s="334">
        <v>1</v>
      </c>
      <c r="S45" s="334">
        <v>1</v>
      </c>
      <c r="T45" s="334">
        <v>1</v>
      </c>
      <c r="U45" s="334">
        <v>1</v>
      </c>
      <c r="V45" s="334">
        <v>1</v>
      </c>
      <c r="W45" s="16"/>
      <c r="X45" s="16"/>
      <c r="Y45" s="334">
        <v>1</v>
      </c>
      <c r="Z45" s="16"/>
      <c r="AA45" s="16"/>
      <c r="AB45" s="16"/>
      <c r="AC45" s="334">
        <v>1</v>
      </c>
      <c r="AD45" s="16"/>
      <c r="AE45" s="16"/>
      <c r="AF45" s="16"/>
      <c r="AG45" s="16" t="s">
        <v>1567</v>
      </c>
    </row>
    <row r="46" spans="1:33" ht="13.5" customHeight="1" x14ac:dyDescent="0.3">
      <c r="A46" s="63" t="s">
        <v>257</v>
      </c>
      <c r="B46" s="63">
        <v>1</v>
      </c>
      <c r="C46" s="63">
        <v>1</v>
      </c>
      <c r="D46" s="63">
        <v>1</v>
      </c>
      <c r="E46" s="63">
        <v>1</v>
      </c>
      <c r="F46" s="63">
        <v>1</v>
      </c>
      <c r="G46" s="63">
        <v>0</v>
      </c>
      <c r="H46" s="63">
        <v>0</v>
      </c>
      <c r="I46" s="334">
        <v>1</v>
      </c>
      <c r="J46" s="334">
        <v>1</v>
      </c>
      <c r="K46" s="334">
        <v>0</v>
      </c>
      <c r="L46" s="334">
        <v>0</v>
      </c>
      <c r="M46" s="334">
        <v>1</v>
      </c>
      <c r="N46" s="16">
        <v>0</v>
      </c>
      <c r="O46" s="16">
        <v>0</v>
      </c>
      <c r="P46" s="334">
        <v>1</v>
      </c>
      <c r="Q46" s="464">
        <v>1</v>
      </c>
      <c r="R46" s="334">
        <v>1</v>
      </c>
      <c r="S46" s="334">
        <v>1</v>
      </c>
      <c r="T46" s="334">
        <v>1</v>
      </c>
      <c r="U46" s="334">
        <v>1</v>
      </c>
      <c r="V46" s="334">
        <v>1</v>
      </c>
      <c r="W46" s="16"/>
      <c r="X46" s="16"/>
      <c r="Y46" s="334">
        <v>1</v>
      </c>
      <c r="Z46" s="16"/>
      <c r="AA46" s="16"/>
      <c r="AB46" s="16"/>
      <c r="AC46" s="334">
        <v>1</v>
      </c>
      <c r="AD46" s="16"/>
      <c r="AE46" s="16"/>
      <c r="AF46" s="16"/>
      <c r="AG46" s="16" t="s">
        <v>1567</v>
      </c>
    </row>
    <row r="47" spans="1:33" ht="13.5" customHeight="1" x14ac:dyDescent="0.3">
      <c r="A47" s="40" t="s">
        <v>650</v>
      </c>
      <c r="B47" s="16">
        <v>1</v>
      </c>
      <c r="C47" s="16">
        <v>1</v>
      </c>
      <c r="D47" s="16">
        <v>1</v>
      </c>
      <c r="E47" s="16">
        <v>1</v>
      </c>
      <c r="F47" s="16">
        <v>0</v>
      </c>
      <c r="G47" s="16">
        <v>0</v>
      </c>
      <c r="H47" s="16">
        <v>0</v>
      </c>
      <c r="I47" s="334">
        <v>1</v>
      </c>
      <c r="J47" s="334">
        <v>1</v>
      </c>
      <c r="K47" s="334">
        <v>0</v>
      </c>
      <c r="L47" s="334">
        <v>0</v>
      </c>
      <c r="M47" s="334">
        <v>1</v>
      </c>
      <c r="N47" s="16">
        <f>VLOOKUP(A47,Elasti_CSC_review_new!$G$2:$H$89,2,0)</f>
        <v>0</v>
      </c>
      <c r="O47" s="16">
        <f>VLOOKUP(A47,Elasti_GSC_review!$H$2:$I$89,2,0)</f>
        <v>0</v>
      </c>
      <c r="P47" s="334">
        <v>1</v>
      </c>
      <c r="Q47" s="464">
        <v>1</v>
      </c>
      <c r="R47" s="334">
        <v>1</v>
      </c>
      <c r="S47" s="334">
        <v>1</v>
      </c>
      <c r="T47" s="334">
        <v>1</v>
      </c>
      <c r="U47" s="334">
        <v>1</v>
      </c>
      <c r="V47" s="334">
        <v>1</v>
      </c>
      <c r="W47" s="16"/>
      <c r="X47" s="16"/>
      <c r="Y47" s="334">
        <v>1</v>
      </c>
      <c r="Z47" s="16"/>
      <c r="AA47" s="16"/>
      <c r="AB47" s="16"/>
      <c r="AC47" s="334">
        <v>1</v>
      </c>
      <c r="AD47" s="16"/>
      <c r="AE47" s="16"/>
      <c r="AF47" s="16"/>
      <c r="AG47" s="16" t="s">
        <v>873</v>
      </c>
    </row>
    <row r="48" spans="1:33" ht="13.5" customHeight="1" x14ac:dyDescent="0.3">
      <c r="A48" s="239" t="s">
        <v>651</v>
      </c>
      <c r="B48" s="16">
        <v>1</v>
      </c>
      <c r="C48" s="16">
        <v>1</v>
      </c>
      <c r="D48" s="16">
        <v>1</v>
      </c>
      <c r="E48" s="16">
        <v>1</v>
      </c>
      <c r="F48" s="16">
        <v>0</v>
      </c>
      <c r="G48" s="16">
        <v>1</v>
      </c>
      <c r="H48" s="16">
        <v>1</v>
      </c>
      <c r="I48" s="334">
        <v>1</v>
      </c>
      <c r="J48" s="334">
        <v>1</v>
      </c>
      <c r="K48" s="334">
        <v>0</v>
      </c>
      <c r="L48" s="334">
        <v>0</v>
      </c>
      <c r="M48" s="334">
        <v>1</v>
      </c>
      <c r="N48" s="16">
        <f>VLOOKUP(A48,Elasti_CSC_review_new!$G$2:$H$89,2,0)</f>
        <v>0</v>
      </c>
      <c r="O48" s="16">
        <f>VLOOKUP(A48,Elasti_GSC_review!$H$2:$I$89,2,0)</f>
        <v>1</v>
      </c>
      <c r="P48" s="334">
        <v>1</v>
      </c>
      <c r="Q48" s="464">
        <v>1</v>
      </c>
      <c r="R48" s="334">
        <v>1</v>
      </c>
      <c r="S48" s="334">
        <v>1</v>
      </c>
      <c r="T48" s="334">
        <v>1</v>
      </c>
      <c r="U48" s="334">
        <v>1</v>
      </c>
      <c r="V48" s="334">
        <v>1</v>
      </c>
      <c r="W48" s="16"/>
      <c r="X48" s="16"/>
      <c r="Y48" s="334">
        <v>1</v>
      </c>
      <c r="Z48" s="16"/>
      <c r="AA48" s="16"/>
      <c r="AB48" s="16"/>
      <c r="AC48" s="334">
        <v>1</v>
      </c>
      <c r="AD48" s="16"/>
      <c r="AE48" s="16"/>
      <c r="AF48" s="16"/>
      <c r="AG48" s="16" t="s">
        <v>874</v>
      </c>
    </row>
    <row r="49" spans="1:34" ht="13.2" customHeight="1" x14ac:dyDescent="0.3">
      <c r="A49" s="40" t="s">
        <v>144</v>
      </c>
      <c r="B49" s="16">
        <v>1</v>
      </c>
      <c r="C49" s="16">
        <v>1</v>
      </c>
      <c r="D49" s="16">
        <v>1</v>
      </c>
      <c r="E49" s="16">
        <v>1</v>
      </c>
      <c r="F49" s="16">
        <v>0</v>
      </c>
      <c r="G49" s="16">
        <v>0</v>
      </c>
      <c r="H49" s="16">
        <v>0</v>
      </c>
      <c r="I49" s="334">
        <v>1</v>
      </c>
      <c r="J49" s="334">
        <v>1</v>
      </c>
      <c r="K49" s="334">
        <v>0</v>
      </c>
      <c r="L49" s="334">
        <v>0</v>
      </c>
      <c r="M49" s="334">
        <v>1</v>
      </c>
      <c r="N49" s="16">
        <f>VLOOKUP(A49,Elasti_CSC_review_new!$G$2:$H$89,2,0)</f>
        <v>0</v>
      </c>
      <c r="O49" s="16">
        <f>VLOOKUP(A49,Elasti_GSC_review!$H$2:$I$89,2,0)</f>
        <v>0</v>
      </c>
      <c r="P49" s="334">
        <v>1</v>
      </c>
      <c r="Q49" s="464">
        <v>1</v>
      </c>
      <c r="R49" s="334">
        <v>1</v>
      </c>
      <c r="S49" s="334">
        <v>1</v>
      </c>
      <c r="T49" s="334">
        <v>1</v>
      </c>
      <c r="U49" s="334">
        <v>1</v>
      </c>
      <c r="V49" s="334">
        <v>1</v>
      </c>
      <c r="W49" s="16"/>
      <c r="X49" s="16"/>
      <c r="Y49" s="334">
        <v>1</v>
      </c>
      <c r="Z49" s="16"/>
      <c r="AA49" s="16"/>
      <c r="AB49" s="16"/>
      <c r="AC49" s="334">
        <v>1</v>
      </c>
      <c r="AD49" s="16"/>
      <c r="AE49" s="16"/>
      <c r="AF49" s="16"/>
      <c r="AG49" s="16" t="s">
        <v>875</v>
      </c>
    </row>
    <row r="50" spans="1:34" ht="13.2" customHeight="1" x14ac:dyDescent="0.3">
      <c r="A50" s="239" t="s">
        <v>2014</v>
      </c>
      <c r="B50" s="16"/>
      <c r="C50" s="16"/>
      <c r="D50" s="16"/>
      <c r="E50" s="298"/>
      <c r="F50" s="298"/>
      <c r="G50" s="298"/>
      <c r="H50" s="298"/>
      <c r="I50" s="298"/>
      <c r="J50" s="298"/>
      <c r="K50" s="298"/>
      <c r="L50" s="298"/>
      <c r="M50" s="298"/>
      <c r="N50" s="16">
        <v>0</v>
      </c>
      <c r="O50" s="16">
        <v>1</v>
      </c>
      <c r="P50" s="7">
        <v>1</v>
      </c>
      <c r="Q50" s="198">
        <v>0</v>
      </c>
      <c r="R50" s="7">
        <v>0</v>
      </c>
      <c r="S50" s="7">
        <v>0</v>
      </c>
      <c r="T50" s="7">
        <v>0</v>
      </c>
      <c r="U50" s="7">
        <v>1</v>
      </c>
      <c r="V50" s="7">
        <v>0</v>
      </c>
      <c r="W50" s="16"/>
      <c r="X50" s="16"/>
      <c r="Y50" s="7">
        <v>0</v>
      </c>
      <c r="Z50" s="16"/>
      <c r="AA50" s="16"/>
      <c r="AB50" s="16"/>
      <c r="AC50" s="7">
        <v>0</v>
      </c>
      <c r="AD50" s="16"/>
      <c r="AE50" s="16"/>
      <c r="AF50" s="16"/>
      <c r="AG50" s="16"/>
    </row>
    <row r="51" spans="1:34" ht="13.5" customHeight="1" x14ac:dyDescent="0.3">
      <c r="A51" s="239" t="s">
        <v>2592</v>
      </c>
      <c r="B51" s="16"/>
      <c r="C51" s="16"/>
      <c r="D51" s="16"/>
      <c r="E51" s="329"/>
      <c r="F51" s="329"/>
      <c r="G51" s="16">
        <v>16</v>
      </c>
      <c r="H51" s="16">
        <v>16</v>
      </c>
      <c r="I51" s="329"/>
      <c r="J51" s="329"/>
      <c r="K51" s="329"/>
      <c r="L51" s="329"/>
      <c r="M51" s="329"/>
      <c r="N51" s="329"/>
      <c r="O51" s="16">
        <v>16</v>
      </c>
      <c r="P51" s="16">
        <v>28</v>
      </c>
      <c r="Q51" s="330"/>
      <c r="R51" s="330"/>
      <c r="S51" s="330"/>
      <c r="T51" s="329"/>
      <c r="U51" s="7">
        <v>28</v>
      </c>
      <c r="V51" s="329"/>
      <c r="W51" s="16"/>
      <c r="X51" s="16"/>
      <c r="Y51" s="330"/>
      <c r="Z51" s="16"/>
      <c r="AA51" s="16"/>
      <c r="AB51" s="16"/>
      <c r="AC51" s="330"/>
      <c r="AD51" s="16"/>
      <c r="AE51" s="16"/>
      <c r="AF51" s="16"/>
      <c r="AG51" s="16" t="s">
        <v>1733</v>
      </c>
    </row>
    <row r="52" spans="1:34" ht="13.5" customHeight="1" x14ac:dyDescent="0.3">
      <c r="A52" s="18" t="s">
        <v>2519</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3">
      <c r="A53" s="3" t="s">
        <v>1547</v>
      </c>
      <c r="B53" s="290">
        <v>0</v>
      </c>
      <c r="C53" s="290">
        <v>0</v>
      </c>
      <c r="D53" s="290">
        <v>0</v>
      </c>
      <c r="E53" s="290">
        <v>0</v>
      </c>
      <c r="F53" s="290">
        <v>0</v>
      </c>
      <c r="G53" s="290">
        <v>0</v>
      </c>
      <c r="H53" s="290">
        <v>0</v>
      </c>
      <c r="I53" s="290">
        <v>0</v>
      </c>
      <c r="J53" s="290">
        <v>0</v>
      </c>
      <c r="K53" s="290">
        <v>0</v>
      </c>
      <c r="L53" s="290">
        <v>0</v>
      </c>
      <c r="M53" s="290">
        <v>0</v>
      </c>
      <c r="N53" s="290">
        <v>0</v>
      </c>
      <c r="O53" s="290">
        <v>0</v>
      </c>
      <c r="P53" s="16">
        <v>1</v>
      </c>
      <c r="Q53" s="197">
        <v>1</v>
      </c>
      <c r="R53" s="197">
        <v>1</v>
      </c>
      <c r="S53" s="198">
        <v>1</v>
      </c>
      <c r="T53" s="7">
        <v>1</v>
      </c>
      <c r="U53" s="7">
        <v>1</v>
      </c>
      <c r="V53" s="63">
        <v>1</v>
      </c>
      <c r="W53" s="16"/>
      <c r="X53" s="16"/>
      <c r="Y53" s="198">
        <v>1</v>
      </c>
      <c r="Z53" s="16"/>
      <c r="AA53" s="16"/>
      <c r="AB53" s="16"/>
      <c r="AC53" s="198">
        <v>1</v>
      </c>
      <c r="AD53" s="16"/>
      <c r="AE53" s="16"/>
      <c r="AF53" s="16"/>
      <c r="AG53" s="138" t="s">
        <v>1643</v>
      </c>
    </row>
    <row r="54" spans="1:34" ht="13.5" customHeight="1" x14ac:dyDescent="0.3">
      <c r="A54" s="3" t="s">
        <v>1663</v>
      </c>
      <c r="B54" s="290"/>
      <c r="C54" s="290"/>
      <c r="D54" s="290"/>
      <c r="E54" s="290">
        <v>0</v>
      </c>
      <c r="F54" s="290">
        <v>0</v>
      </c>
      <c r="G54" s="290">
        <v>0</v>
      </c>
      <c r="H54" s="290">
        <v>0</v>
      </c>
      <c r="I54" s="290">
        <v>0</v>
      </c>
      <c r="J54" s="290">
        <v>0</v>
      </c>
      <c r="K54" s="290">
        <v>0</v>
      </c>
      <c r="L54" s="290">
        <v>0</v>
      </c>
      <c r="M54" s="290">
        <v>0</v>
      </c>
      <c r="N54" s="290">
        <v>0</v>
      </c>
      <c r="O54" s="290">
        <v>0</v>
      </c>
      <c r="P54" s="16">
        <v>1</v>
      </c>
      <c r="Q54" s="197">
        <v>1</v>
      </c>
      <c r="R54" s="197">
        <v>1</v>
      </c>
      <c r="S54" s="198">
        <v>1</v>
      </c>
      <c r="T54" s="7">
        <v>0</v>
      </c>
      <c r="U54" s="7">
        <v>0</v>
      </c>
      <c r="V54" s="7">
        <v>1</v>
      </c>
      <c r="W54" s="16"/>
      <c r="X54" s="16"/>
      <c r="Y54" s="198">
        <v>1</v>
      </c>
      <c r="Z54" s="16"/>
      <c r="AA54" s="16"/>
      <c r="AB54" s="16"/>
      <c r="AC54" s="198">
        <v>1</v>
      </c>
      <c r="AD54" s="16"/>
      <c r="AE54" s="16"/>
      <c r="AF54" s="16"/>
      <c r="AG54" s="138" t="s">
        <v>1662</v>
      </c>
    </row>
    <row r="55" spans="1:34" ht="13.5" customHeight="1" x14ac:dyDescent="0.3">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97">
        <v>1</v>
      </c>
      <c r="R55" s="197">
        <v>1</v>
      </c>
      <c r="S55" s="198">
        <v>1</v>
      </c>
      <c r="T55" s="16">
        <v>1</v>
      </c>
      <c r="U55" s="16">
        <v>1</v>
      </c>
      <c r="V55" s="16">
        <v>1</v>
      </c>
      <c r="W55" s="16"/>
      <c r="X55" s="16"/>
      <c r="Y55" s="198">
        <v>1</v>
      </c>
      <c r="Z55" s="16"/>
      <c r="AA55" s="16"/>
      <c r="AB55" s="16"/>
      <c r="AC55" s="198">
        <v>1</v>
      </c>
      <c r="AD55" s="16"/>
      <c r="AE55" s="16"/>
      <c r="AF55" s="16"/>
      <c r="AG55" s="138" t="s">
        <v>843</v>
      </c>
    </row>
    <row r="56" spans="1:34" ht="13.5" customHeight="1" x14ac:dyDescent="0.3">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98">
        <v>1</v>
      </c>
      <c r="Z56" s="16"/>
      <c r="AA56" s="16"/>
      <c r="AB56" s="16"/>
      <c r="AC56" s="198">
        <v>1</v>
      </c>
      <c r="AD56" s="16"/>
      <c r="AE56" s="16"/>
      <c r="AF56" s="16"/>
      <c r="AG56" s="138" t="s">
        <v>1569</v>
      </c>
    </row>
    <row r="57" spans="1:34" ht="13.5" customHeight="1" x14ac:dyDescent="0.3">
      <c r="A57" s="3" t="s">
        <v>1660</v>
      </c>
      <c r="B57" s="63"/>
      <c r="C57" s="63"/>
      <c r="D57" s="63"/>
      <c r="E57" s="290">
        <v>1</v>
      </c>
      <c r="F57" s="290">
        <v>1</v>
      </c>
      <c r="G57" s="290">
        <v>1</v>
      </c>
      <c r="H57" s="290">
        <v>1</v>
      </c>
      <c r="I57" s="290">
        <v>1</v>
      </c>
      <c r="J57" s="290">
        <v>1</v>
      </c>
      <c r="K57" s="290">
        <v>1</v>
      </c>
      <c r="L57" s="290">
        <v>1</v>
      </c>
      <c r="M57" s="290">
        <v>1</v>
      </c>
      <c r="N57" s="290">
        <v>1</v>
      </c>
      <c r="O57" s="290">
        <v>1</v>
      </c>
      <c r="P57" s="16">
        <v>0</v>
      </c>
      <c r="Q57" s="197">
        <v>0</v>
      </c>
      <c r="R57" s="197">
        <v>0</v>
      </c>
      <c r="S57" s="198">
        <v>0</v>
      </c>
      <c r="T57" s="7">
        <v>0</v>
      </c>
      <c r="U57" s="7">
        <v>0</v>
      </c>
      <c r="V57" s="63">
        <v>0</v>
      </c>
      <c r="W57" s="16"/>
      <c r="X57" s="16"/>
      <c r="Y57" s="198">
        <v>0</v>
      </c>
      <c r="Z57" s="16"/>
      <c r="AA57" s="16"/>
      <c r="AB57" s="16"/>
      <c r="AC57" s="198">
        <v>0</v>
      </c>
      <c r="AD57" s="16"/>
      <c r="AE57" s="16"/>
      <c r="AF57" s="16"/>
      <c r="AG57" s="16" t="s">
        <v>1661</v>
      </c>
    </row>
    <row r="58" spans="1:34" ht="13.5" customHeight="1" x14ac:dyDescent="0.3">
      <c r="A58" s="63" t="s">
        <v>1174</v>
      </c>
      <c r="B58" s="16">
        <v>1</v>
      </c>
      <c r="C58" s="16">
        <v>1</v>
      </c>
      <c r="D58" s="16">
        <v>1</v>
      </c>
      <c r="E58" s="16">
        <v>1</v>
      </c>
      <c r="F58" s="16">
        <v>0</v>
      </c>
      <c r="G58" s="16">
        <v>0</v>
      </c>
      <c r="H58" s="16">
        <v>0</v>
      </c>
      <c r="I58" s="16">
        <v>1</v>
      </c>
      <c r="J58" s="16">
        <v>0</v>
      </c>
      <c r="K58" s="63">
        <v>1</v>
      </c>
      <c r="L58" s="63">
        <v>0</v>
      </c>
      <c r="M58" s="63">
        <v>1</v>
      </c>
      <c r="N58" s="16">
        <v>0</v>
      </c>
      <c r="O58" s="16">
        <v>0</v>
      </c>
      <c r="P58" s="16">
        <v>0</v>
      </c>
      <c r="Q58" s="197">
        <v>1</v>
      </c>
      <c r="R58" s="197">
        <v>0</v>
      </c>
      <c r="S58" s="198">
        <v>0</v>
      </c>
      <c r="T58" s="16">
        <v>0</v>
      </c>
      <c r="U58" s="16">
        <v>0</v>
      </c>
      <c r="V58" s="16">
        <v>0</v>
      </c>
      <c r="W58" s="16"/>
      <c r="X58" s="16"/>
      <c r="Y58" s="198">
        <v>0</v>
      </c>
      <c r="Z58" s="16"/>
      <c r="AA58" s="16"/>
      <c r="AB58" s="16"/>
      <c r="AC58" s="198">
        <v>0</v>
      </c>
      <c r="AD58" s="16"/>
      <c r="AE58" s="16"/>
      <c r="AF58" s="16"/>
      <c r="AG58" s="138" t="s">
        <v>1175</v>
      </c>
    </row>
    <row r="59" spans="1:34" s="318" customFormat="1" ht="13.2" customHeight="1" x14ac:dyDescent="0.3">
      <c r="A59" s="238" t="s">
        <v>1647</v>
      </c>
      <c r="B59" s="317"/>
      <c r="C59" s="317"/>
      <c r="D59" s="317"/>
      <c r="E59" s="320"/>
      <c r="F59" s="320"/>
      <c r="G59" s="320"/>
      <c r="H59" s="320"/>
      <c r="I59" s="320"/>
      <c r="J59" s="320"/>
      <c r="K59" s="320"/>
      <c r="L59" s="320"/>
      <c r="M59" s="320"/>
      <c r="N59" s="320"/>
      <c r="O59" s="320"/>
      <c r="P59" s="375">
        <v>192</v>
      </c>
      <c r="Q59" s="198">
        <v>0</v>
      </c>
      <c r="R59" s="198">
        <v>0</v>
      </c>
      <c r="S59" s="198">
        <v>0</v>
      </c>
      <c r="T59" s="377">
        <v>0</v>
      </c>
      <c r="U59" s="375">
        <v>0</v>
      </c>
      <c r="V59" s="377">
        <v>0</v>
      </c>
      <c r="W59" s="317"/>
      <c r="X59" s="317"/>
      <c r="Y59" s="198">
        <v>0</v>
      </c>
      <c r="Z59" s="317"/>
      <c r="AA59" s="317"/>
      <c r="AB59" s="317"/>
      <c r="AC59" s="198">
        <v>0</v>
      </c>
      <c r="AD59" s="317"/>
      <c r="AE59" s="317"/>
      <c r="AF59" s="317"/>
      <c r="AG59" s="319" t="s">
        <v>1672</v>
      </c>
      <c r="AH59" s="15"/>
    </row>
    <row r="60" spans="1:34" ht="13.2" customHeight="1" x14ac:dyDescent="0.3">
      <c r="A60" s="18" t="s">
        <v>2524</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48" customFormat="1" ht="13.5" customHeight="1" x14ac:dyDescent="0.3">
      <c r="A61" s="327" t="s">
        <v>395</v>
      </c>
      <c r="B61" s="197">
        <v>512</v>
      </c>
      <c r="C61" s="197">
        <v>512</v>
      </c>
      <c r="D61" s="197">
        <v>512</v>
      </c>
      <c r="E61" s="197">
        <v>512</v>
      </c>
      <c r="F61" s="197">
        <v>512</v>
      </c>
      <c r="G61" s="197">
        <v>512</v>
      </c>
      <c r="H61" s="197">
        <v>512</v>
      </c>
      <c r="I61" s="449">
        <v>384</v>
      </c>
      <c r="J61" s="449">
        <v>384</v>
      </c>
      <c r="K61" s="197">
        <v>512</v>
      </c>
      <c r="L61" s="197">
        <v>512</v>
      </c>
      <c r="M61" s="449">
        <v>384</v>
      </c>
      <c r="N61" s="197">
        <v>512</v>
      </c>
      <c r="O61" s="197">
        <v>512</v>
      </c>
      <c r="P61" s="197">
        <v>384</v>
      </c>
      <c r="Q61" s="197">
        <v>384</v>
      </c>
      <c r="R61" s="197">
        <v>384</v>
      </c>
      <c r="S61" s="198">
        <v>384</v>
      </c>
      <c r="T61" s="197">
        <v>384</v>
      </c>
      <c r="U61" s="197">
        <v>384</v>
      </c>
      <c r="V61" s="449">
        <v>384</v>
      </c>
      <c r="W61" s="197"/>
      <c r="X61" s="197"/>
      <c r="Y61" s="198">
        <v>384</v>
      </c>
      <c r="Z61" s="197"/>
      <c r="AA61" s="197"/>
      <c r="AB61" s="197"/>
      <c r="AC61" s="198">
        <v>384</v>
      </c>
      <c r="AD61" s="197"/>
      <c r="AE61" s="197"/>
      <c r="AF61" s="197"/>
      <c r="AG61" s="447" t="s">
        <v>839</v>
      </c>
    </row>
    <row r="62" spans="1:34" s="448" customFormat="1" ht="13.5" customHeight="1" x14ac:dyDescent="0.3">
      <c r="A62" s="327" t="s">
        <v>396</v>
      </c>
      <c r="B62" s="197">
        <v>32</v>
      </c>
      <c r="C62" s="197">
        <v>32</v>
      </c>
      <c r="D62" s="197">
        <v>32</v>
      </c>
      <c r="E62" s="197">
        <v>32</v>
      </c>
      <c r="F62" s="197">
        <v>32</v>
      </c>
      <c r="G62" s="197">
        <v>32</v>
      </c>
      <c r="H62" s="197">
        <v>32</v>
      </c>
      <c r="I62" s="449">
        <v>256</v>
      </c>
      <c r="J62" s="449">
        <v>256</v>
      </c>
      <c r="K62" s="197">
        <v>32</v>
      </c>
      <c r="L62" s="197">
        <v>32</v>
      </c>
      <c r="M62" s="449">
        <v>256</v>
      </c>
      <c r="N62" s="197">
        <v>32</v>
      </c>
      <c r="O62" s="197">
        <v>32</v>
      </c>
      <c r="P62" s="197">
        <v>256</v>
      </c>
      <c r="Q62" s="197">
        <v>256</v>
      </c>
      <c r="R62" s="197">
        <v>256</v>
      </c>
      <c r="S62" s="198">
        <v>256</v>
      </c>
      <c r="T62" s="197">
        <v>256</v>
      </c>
      <c r="U62" s="197">
        <v>256</v>
      </c>
      <c r="V62" s="449">
        <v>256</v>
      </c>
      <c r="W62" s="197"/>
      <c r="X62" s="197"/>
      <c r="Y62" s="198">
        <v>256</v>
      </c>
      <c r="Z62" s="197"/>
      <c r="AA62" s="197"/>
      <c r="AB62" s="197"/>
      <c r="AC62" s="198">
        <v>256</v>
      </c>
      <c r="AD62" s="197"/>
      <c r="AE62" s="197"/>
      <c r="AF62" s="197"/>
      <c r="AG62" s="447" t="s">
        <v>840</v>
      </c>
    </row>
    <row r="63" spans="1:34" s="448" customFormat="1" ht="13.5" customHeight="1" x14ac:dyDescent="0.3">
      <c r="A63" s="327" t="s">
        <v>397</v>
      </c>
      <c r="B63" s="197">
        <v>256</v>
      </c>
      <c r="C63" s="197">
        <v>256</v>
      </c>
      <c r="D63" s="197">
        <v>256</v>
      </c>
      <c r="E63" s="197">
        <v>256</v>
      </c>
      <c r="F63" s="197">
        <v>256</v>
      </c>
      <c r="G63" s="197">
        <v>256</v>
      </c>
      <c r="H63" s="197">
        <v>256</v>
      </c>
      <c r="I63" s="449">
        <v>384</v>
      </c>
      <c r="J63" s="449">
        <v>384</v>
      </c>
      <c r="K63" s="197">
        <v>256</v>
      </c>
      <c r="L63" s="197">
        <v>256</v>
      </c>
      <c r="M63" s="449">
        <v>384</v>
      </c>
      <c r="N63" s="197">
        <v>256</v>
      </c>
      <c r="O63" s="197">
        <v>256</v>
      </c>
      <c r="P63" s="197">
        <v>384</v>
      </c>
      <c r="Q63" s="197">
        <v>384</v>
      </c>
      <c r="R63" s="197">
        <v>384</v>
      </c>
      <c r="S63" s="198">
        <v>384</v>
      </c>
      <c r="T63" s="197">
        <v>384</v>
      </c>
      <c r="U63" s="197">
        <v>384</v>
      </c>
      <c r="V63" s="449">
        <v>384</v>
      </c>
      <c r="W63" s="197"/>
      <c r="X63" s="197"/>
      <c r="Y63" s="198">
        <v>384</v>
      </c>
      <c r="Z63" s="197"/>
      <c r="AA63" s="197"/>
      <c r="AB63" s="197"/>
      <c r="AC63" s="198">
        <v>384</v>
      </c>
      <c r="AD63" s="197"/>
      <c r="AE63" s="197"/>
      <c r="AF63" s="197"/>
      <c r="AG63" s="447" t="s">
        <v>1659</v>
      </c>
    </row>
    <row r="64" spans="1:34" s="448" customFormat="1" ht="13.5" customHeight="1" x14ac:dyDescent="0.3">
      <c r="A64" s="327" t="s">
        <v>398</v>
      </c>
      <c r="B64" s="197">
        <v>0</v>
      </c>
      <c r="C64" s="197">
        <v>0</v>
      </c>
      <c r="D64" s="197">
        <v>0</v>
      </c>
      <c r="E64" s="197">
        <v>256</v>
      </c>
      <c r="F64" s="197">
        <v>256</v>
      </c>
      <c r="G64" s="197">
        <v>0</v>
      </c>
      <c r="H64" s="197">
        <v>0</v>
      </c>
      <c r="I64" s="449">
        <v>256</v>
      </c>
      <c r="J64" s="449">
        <v>256</v>
      </c>
      <c r="K64" s="197">
        <v>256</v>
      </c>
      <c r="L64" s="197">
        <v>256</v>
      </c>
      <c r="M64" s="197">
        <v>256</v>
      </c>
      <c r="N64" s="197">
        <v>256</v>
      </c>
      <c r="O64" s="197">
        <v>0</v>
      </c>
      <c r="P64" s="197">
        <v>256</v>
      </c>
      <c r="Q64" s="197">
        <v>256</v>
      </c>
      <c r="R64" s="197">
        <v>256</v>
      </c>
      <c r="S64" s="198">
        <v>256</v>
      </c>
      <c r="T64" s="197">
        <v>256</v>
      </c>
      <c r="U64" s="197">
        <v>256</v>
      </c>
      <c r="V64" s="449">
        <v>256</v>
      </c>
      <c r="W64" s="197"/>
      <c r="X64" s="197"/>
      <c r="Y64" s="198">
        <v>256</v>
      </c>
      <c r="Z64" s="197"/>
      <c r="AA64" s="197"/>
      <c r="AB64" s="197"/>
      <c r="AC64" s="198">
        <v>256</v>
      </c>
      <c r="AD64" s="197"/>
      <c r="AE64" s="197"/>
      <c r="AF64" s="197"/>
      <c r="AG64" s="447" t="s">
        <v>842</v>
      </c>
    </row>
    <row r="65" spans="1:33" s="448" customFormat="1" ht="13.5" customHeight="1" x14ac:dyDescent="0.3">
      <c r="A65" s="327" t="s">
        <v>1548</v>
      </c>
      <c r="B65" s="446">
        <v>0</v>
      </c>
      <c r="C65" s="446">
        <v>0</v>
      </c>
      <c r="D65" s="446">
        <v>0</v>
      </c>
      <c r="E65" s="446">
        <v>0</v>
      </c>
      <c r="F65" s="446">
        <v>0</v>
      </c>
      <c r="G65" s="446">
        <v>0</v>
      </c>
      <c r="H65" s="446">
        <v>0</v>
      </c>
      <c r="I65" s="446">
        <v>0</v>
      </c>
      <c r="J65" s="446">
        <v>0</v>
      </c>
      <c r="K65" s="446">
        <v>0</v>
      </c>
      <c r="L65" s="446">
        <v>0</v>
      </c>
      <c r="M65" s="446">
        <v>0</v>
      </c>
      <c r="N65" s="446">
        <v>0</v>
      </c>
      <c r="O65" s="446">
        <v>0</v>
      </c>
      <c r="P65" s="197">
        <v>0</v>
      </c>
      <c r="Q65" s="197">
        <v>0</v>
      </c>
      <c r="R65" s="197">
        <v>0</v>
      </c>
      <c r="S65" s="198">
        <v>0</v>
      </c>
      <c r="T65" s="197">
        <v>0</v>
      </c>
      <c r="U65" s="197">
        <v>0</v>
      </c>
      <c r="V65" s="197">
        <v>0</v>
      </c>
      <c r="W65" s="197"/>
      <c r="X65" s="197"/>
      <c r="Y65" s="198">
        <v>0</v>
      </c>
      <c r="Z65" s="197"/>
      <c r="AA65" s="197"/>
      <c r="AB65" s="197"/>
      <c r="AC65" s="198">
        <v>0</v>
      </c>
      <c r="AD65" s="197"/>
      <c r="AE65" s="197"/>
      <c r="AF65" s="197"/>
      <c r="AG65" s="447" t="s">
        <v>1570</v>
      </c>
    </row>
    <row r="66" spans="1:33" s="448" customFormat="1" ht="13.5" customHeight="1" x14ac:dyDescent="0.3">
      <c r="A66" s="327" t="s">
        <v>1549</v>
      </c>
      <c r="B66" s="446">
        <v>0</v>
      </c>
      <c r="C66" s="446">
        <v>0</v>
      </c>
      <c r="D66" s="446">
        <v>0</v>
      </c>
      <c r="E66" s="446">
        <v>0</v>
      </c>
      <c r="F66" s="446">
        <v>0</v>
      </c>
      <c r="G66" s="446">
        <v>0</v>
      </c>
      <c r="H66" s="446">
        <v>0</v>
      </c>
      <c r="I66" s="446">
        <v>0</v>
      </c>
      <c r="J66" s="446">
        <v>0</v>
      </c>
      <c r="K66" s="446">
        <v>0</v>
      </c>
      <c r="L66" s="446">
        <v>0</v>
      </c>
      <c r="M66" s="446">
        <v>0</v>
      </c>
      <c r="N66" s="446">
        <v>0</v>
      </c>
      <c r="O66" s="446">
        <v>0</v>
      </c>
      <c r="P66" s="197">
        <v>0</v>
      </c>
      <c r="Q66" s="197">
        <v>0</v>
      </c>
      <c r="R66" s="197">
        <v>0</v>
      </c>
      <c r="S66" s="198">
        <v>0</v>
      </c>
      <c r="T66" s="197">
        <v>0</v>
      </c>
      <c r="U66" s="197">
        <v>0</v>
      </c>
      <c r="V66" s="197">
        <v>0</v>
      </c>
      <c r="W66" s="197"/>
      <c r="X66" s="197"/>
      <c r="Y66" s="198">
        <v>0</v>
      </c>
      <c r="Z66" s="197"/>
      <c r="AA66" s="197"/>
      <c r="AB66" s="197"/>
      <c r="AC66" s="198">
        <v>0</v>
      </c>
      <c r="AD66" s="197"/>
      <c r="AE66" s="197"/>
      <c r="AF66" s="197"/>
      <c r="AG66" s="447" t="s">
        <v>1571</v>
      </c>
    </row>
    <row r="67" spans="1:33" s="448" customFormat="1" ht="13.5" customHeight="1" x14ac:dyDescent="0.3">
      <c r="A67" s="327" t="s">
        <v>1550</v>
      </c>
      <c r="B67" s="446">
        <v>0</v>
      </c>
      <c r="C67" s="446">
        <v>0</v>
      </c>
      <c r="D67" s="446">
        <v>0</v>
      </c>
      <c r="E67" s="446">
        <v>0</v>
      </c>
      <c r="F67" s="446">
        <v>0</v>
      </c>
      <c r="G67" s="446">
        <v>0</v>
      </c>
      <c r="H67" s="446">
        <v>0</v>
      </c>
      <c r="I67" s="446">
        <v>0</v>
      </c>
      <c r="J67" s="446">
        <v>0</v>
      </c>
      <c r="K67" s="446">
        <v>0</v>
      </c>
      <c r="L67" s="446">
        <v>0</v>
      </c>
      <c r="M67" s="446">
        <v>0</v>
      </c>
      <c r="N67" s="446">
        <v>0</v>
      </c>
      <c r="O67" s="446">
        <v>0</v>
      </c>
      <c r="P67" s="197">
        <v>0</v>
      </c>
      <c r="Q67" s="197">
        <v>0</v>
      </c>
      <c r="R67" s="197">
        <v>0</v>
      </c>
      <c r="S67" s="198">
        <v>0</v>
      </c>
      <c r="T67" s="197">
        <v>0</v>
      </c>
      <c r="U67" s="197">
        <v>0</v>
      </c>
      <c r="V67" s="197">
        <v>0</v>
      </c>
      <c r="W67" s="197"/>
      <c r="X67" s="197"/>
      <c r="Y67" s="198">
        <v>0</v>
      </c>
      <c r="Z67" s="197"/>
      <c r="AA67" s="197"/>
      <c r="AB67" s="197"/>
      <c r="AC67" s="198">
        <v>0</v>
      </c>
      <c r="AD67" s="197"/>
      <c r="AE67" s="197"/>
      <c r="AF67" s="197"/>
      <c r="AG67" s="447" t="s">
        <v>1645</v>
      </c>
    </row>
    <row r="68" spans="1:33" s="448" customFormat="1" ht="13.5" customHeight="1" x14ac:dyDescent="0.3">
      <c r="A68" s="327" t="s">
        <v>2370</v>
      </c>
      <c r="B68" s="446">
        <v>0</v>
      </c>
      <c r="C68" s="446">
        <v>0</v>
      </c>
      <c r="D68" s="446">
        <v>0</v>
      </c>
      <c r="E68" s="446">
        <v>0</v>
      </c>
      <c r="F68" s="446">
        <v>0</v>
      </c>
      <c r="G68" s="446">
        <v>0</v>
      </c>
      <c r="H68" s="446">
        <v>0</v>
      </c>
      <c r="I68" s="446">
        <v>0</v>
      </c>
      <c r="J68" s="446">
        <v>0</v>
      </c>
      <c r="K68" s="446">
        <v>0</v>
      </c>
      <c r="L68" s="446">
        <v>0</v>
      </c>
      <c r="M68" s="446">
        <v>0</v>
      </c>
      <c r="N68" s="446">
        <v>0</v>
      </c>
      <c r="O68" s="446">
        <v>0</v>
      </c>
      <c r="P68" s="446">
        <v>0</v>
      </c>
      <c r="Q68" s="198">
        <v>384</v>
      </c>
      <c r="R68" s="198">
        <v>384</v>
      </c>
      <c r="S68" s="198">
        <v>384</v>
      </c>
      <c r="T68" s="197">
        <v>0</v>
      </c>
      <c r="U68" s="197">
        <v>0</v>
      </c>
      <c r="V68" s="197">
        <v>0</v>
      </c>
      <c r="W68" s="197"/>
      <c r="X68" s="197"/>
      <c r="Y68" s="198">
        <v>384</v>
      </c>
      <c r="Z68" s="197"/>
      <c r="AA68" s="197"/>
      <c r="AB68" s="197"/>
      <c r="AC68" s="198">
        <v>384</v>
      </c>
      <c r="AD68" s="197"/>
      <c r="AE68" s="197"/>
      <c r="AF68" s="197"/>
      <c r="AG68" s="447" t="s">
        <v>2513</v>
      </c>
    </row>
    <row r="69" spans="1:33" s="448" customFormat="1" ht="13.5" customHeight="1" x14ac:dyDescent="0.3">
      <c r="A69" s="327" t="s">
        <v>2371</v>
      </c>
      <c r="B69" s="446">
        <v>0</v>
      </c>
      <c r="C69" s="446">
        <v>0</v>
      </c>
      <c r="D69" s="446">
        <v>0</v>
      </c>
      <c r="E69" s="446">
        <v>0</v>
      </c>
      <c r="F69" s="446">
        <v>0</v>
      </c>
      <c r="G69" s="446">
        <v>0</v>
      </c>
      <c r="H69" s="446">
        <v>0</v>
      </c>
      <c r="I69" s="446">
        <v>0</v>
      </c>
      <c r="J69" s="446">
        <v>0</v>
      </c>
      <c r="K69" s="446">
        <v>0</v>
      </c>
      <c r="L69" s="446">
        <v>0</v>
      </c>
      <c r="M69" s="446">
        <v>0</v>
      </c>
      <c r="N69" s="446">
        <v>0</v>
      </c>
      <c r="O69" s="446">
        <v>0</v>
      </c>
      <c r="P69" s="446">
        <v>0</v>
      </c>
      <c r="Q69" s="198">
        <v>256</v>
      </c>
      <c r="R69" s="198">
        <v>256</v>
      </c>
      <c r="S69" s="198">
        <v>256</v>
      </c>
      <c r="T69" s="197">
        <v>0</v>
      </c>
      <c r="U69" s="197">
        <v>0</v>
      </c>
      <c r="V69" s="197">
        <v>0</v>
      </c>
      <c r="W69" s="197"/>
      <c r="X69" s="197"/>
      <c r="Y69" s="198">
        <v>256</v>
      </c>
      <c r="Z69" s="197"/>
      <c r="AA69" s="197"/>
      <c r="AB69" s="197"/>
      <c r="AC69" s="198">
        <v>256</v>
      </c>
      <c r="AD69" s="197"/>
      <c r="AE69" s="197"/>
      <c r="AF69" s="197"/>
      <c r="AG69" s="447" t="s">
        <v>2514</v>
      </c>
    </row>
    <row r="70" spans="1:33" s="448" customFormat="1" ht="13.5" customHeight="1" x14ac:dyDescent="0.3">
      <c r="A70" s="316" t="s">
        <v>2558</v>
      </c>
      <c r="B70" s="446">
        <v>0</v>
      </c>
      <c r="C70" s="446">
        <v>0</v>
      </c>
      <c r="D70" s="446">
        <v>0</v>
      </c>
      <c r="E70" s="446">
        <v>0</v>
      </c>
      <c r="F70" s="446">
        <v>0</v>
      </c>
      <c r="G70" s="446">
        <v>0</v>
      </c>
      <c r="H70" s="446">
        <v>0</v>
      </c>
      <c r="I70" s="446">
        <v>0</v>
      </c>
      <c r="J70" s="446">
        <v>0</v>
      </c>
      <c r="K70" s="446">
        <v>0</v>
      </c>
      <c r="L70" s="446">
        <v>0</v>
      </c>
      <c r="M70" s="446">
        <v>0</v>
      </c>
      <c r="N70" s="446">
        <v>0</v>
      </c>
      <c r="O70" s="446">
        <v>0</v>
      </c>
      <c r="P70" s="446">
        <v>0</v>
      </c>
      <c r="Q70" s="197">
        <v>0</v>
      </c>
      <c r="R70" s="197">
        <v>0</v>
      </c>
      <c r="S70" s="238">
        <v>384</v>
      </c>
      <c r="T70" s="197">
        <v>0</v>
      </c>
      <c r="U70" s="197">
        <v>0</v>
      </c>
      <c r="V70" s="197">
        <v>0</v>
      </c>
      <c r="W70" s="197"/>
      <c r="X70" s="197"/>
      <c r="Y70" s="238">
        <v>384</v>
      </c>
      <c r="Z70" s="197"/>
      <c r="AA70" s="197"/>
      <c r="AB70" s="197"/>
      <c r="AC70" s="238">
        <v>384</v>
      </c>
      <c r="AD70" s="197"/>
      <c r="AE70" s="197"/>
      <c r="AF70" s="197"/>
      <c r="AG70" s="447" t="s">
        <v>2561</v>
      </c>
    </row>
    <row r="71" spans="1:33" s="448" customFormat="1" ht="13.5" customHeight="1" x14ac:dyDescent="0.3">
      <c r="A71" s="316" t="s">
        <v>2560</v>
      </c>
      <c r="B71" s="446">
        <v>0</v>
      </c>
      <c r="C71" s="446">
        <v>0</v>
      </c>
      <c r="D71" s="446">
        <v>0</v>
      </c>
      <c r="E71" s="446">
        <v>0</v>
      </c>
      <c r="F71" s="446">
        <v>0</v>
      </c>
      <c r="G71" s="446">
        <v>0</v>
      </c>
      <c r="H71" s="446">
        <v>0</v>
      </c>
      <c r="I71" s="446">
        <v>0</v>
      </c>
      <c r="J71" s="446">
        <v>0</v>
      </c>
      <c r="K71" s="446">
        <v>0</v>
      </c>
      <c r="L71" s="446">
        <v>0</v>
      </c>
      <c r="M71" s="446">
        <v>0</v>
      </c>
      <c r="N71" s="446">
        <v>0</v>
      </c>
      <c r="O71" s="446">
        <v>0</v>
      </c>
      <c r="P71" s="446">
        <v>0</v>
      </c>
      <c r="Q71" s="197">
        <v>0</v>
      </c>
      <c r="R71" s="197">
        <v>0</v>
      </c>
      <c r="S71" s="238">
        <v>384</v>
      </c>
      <c r="T71" s="197">
        <v>0</v>
      </c>
      <c r="U71" s="197">
        <v>0</v>
      </c>
      <c r="V71" s="197">
        <v>0</v>
      </c>
      <c r="W71" s="197"/>
      <c r="X71" s="197"/>
      <c r="Y71" s="238">
        <v>384</v>
      </c>
      <c r="Z71" s="197"/>
      <c r="AA71" s="197"/>
      <c r="AB71" s="197"/>
      <c r="AC71" s="238">
        <v>384</v>
      </c>
      <c r="AD71" s="197"/>
      <c r="AE71" s="197"/>
      <c r="AF71" s="197"/>
      <c r="AG71" s="447" t="s">
        <v>2562</v>
      </c>
    </row>
    <row r="72" spans="1:33" s="448" customFormat="1" ht="13.5" customHeight="1" x14ac:dyDescent="0.3">
      <c r="A72" s="316" t="s">
        <v>2563</v>
      </c>
      <c r="B72" s="446">
        <v>0</v>
      </c>
      <c r="C72" s="446">
        <v>0</v>
      </c>
      <c r="D72" s="446">
        <v>0</v>
      </c>
      <c r="E72" s="446">
        <v>0</v>
      </c>
      <c r="F72" s="446">
        <v>0</v>
      </c>
      <c r="G72" s="446">
        <v>0</v>
      </c>
      <c r="H72" s="446">
        <v>0</v>
      </c>
      <c r="I72" s="446">
        <v>0</v>
      </c>
      <c r="J72" s="446">
        <v>0</v>
      </c>
      <c r="K72" s="446">
        <v>0</v>
      </c>
      <c r="L72" s="446">
        <v>0</v>
      </c>
      <c r="M72" s="446">
        <v>0</v>
      </c>
      <c r="N72" s="446">
        <v>0</v>
      </c>
      <c r="O72" s="446">
        <v>0</v>
      </c>
      <c r="P72" s="446">
        <v>0</v>
      </c>
      <c r="Q72" s="197">
        <v>0</v>
      </c>
      <c r="R72" s="197">
        <v>0</v>
      </c>
      <c r="S72" s="238">
        <v>384</v>
      </c>
      <c r="T72" s="197">
        <v>0</v>
      </c>
      <c r="U72" s="197">
        <v>0</v>
      </c>
      <c r="V72" s="197">
        <v>0</v>
      </c>
      <c r="W72" s="197"/>
      <c r="X72" s="197"/>
      <c r="Y72" s="238">
        <v>384</v>
      </c>
      <c r="Z72" s="197"/>
      <c r="AA72" s="197"/>
      <c r="AB72" s="197"/>
      <c r="AC72" s="238">
        <v>384</v>
      </c>
      <c r="AD72" s="197"/>
      <c r="AE72" s="197"/>
      <c r="AF72" s="197"/>
      <c r="AG72" s="447" t="s">
        <v>2567</v>
      </c>
    </row>
    <row r="73" spans="1:33" s="448" customFormat="1" ht="13.5" customHeight="1" x14ac:dyDescent="0.3">
      <c r="A73" s="316" t="s">
        <v>2565</v>
      </c>
      <c r="B73" s="446">
        <v>0</v>
      </c>
      <c r="C73" s="446">
        <v>0</v>
      </c>
      <c r="D73" s="446">
        <v>0</v>
      </c>
      <c r="E73" s="446">
        <v>0</v>
      </c>
      <c r="F73" s="446">
        <v>0</v>
      </c>
      <c r="G73" s="446">
        <v>0</v>
      </c>
      <c r="H73" s="446">
        <v>0</v>
      </c>
      <c r="I73" s="446">
        <v>0</v>
      </c>
      <c r="J73" s="446">
        <v>0</v>
      </c>
      <c r="K73" s="446">
        <v>0</v>
      </c>
      <c r="L73" s="446">
        <v>0</v>
      </c>
      <c r="M73" s="446">
        <v>0</v>
      </c>
      <c r="N73" s="446">
        <v>0</v>
      </c>
      <c r="O73" s="446">
        <v>0</v>
      </c>
      <c r="P73" s="446">
        <v>0</v>
      </c>
      <c r="Q73" s="197">
        <v>0</v>
      </c>
      <c r="R73" s="197">
        <v>0</v>
      </c>
      <c r="S73" s="238">
        <v>384</v>
      </c>
      <c r="T73" s="197">
        <v>0</v>
      </c>
      <c r="U73" s="197">
        <v>0</v>
      </c>
      <c r="V73" s="197">
        <v>0</v>
      </c>
      <c r="W73" s="197"/>
      <c r="X73" s="197"/>
      <c r="Y73" s="238">
        <v>384</v>
      </c>
      <c r="Z73" s="197"/>
      <c r="AA73" s="197"/>
      <c r="AB73" s="197"/>
      <c r="AC73" s="238">
        <v>384</v>
      </c>
      <c r="AD73" s="197"/>
      <c r="AE73" s="197"/>
      <c r="AF73" s="197"/>
      <c r="AG73" s="447" t="s">
        <v>2568</v>
      </c>
    </row>
    <row r="74" spans="1:33" s="448" customFormat="1" ht="13.5" customHeight="1" x14ac:dyDescent="0.3">
      <c r="A74" s="316" t="s">
        <v>2580</v>
      </c>
      <c r="B74" s="446">
        <v>0</v>
      </c>
      <c r="C74" s="446">
        <v>0</v>
      </c>
      <c r="D74" s="446">
        <v>0</v>
      </c>
      <c r="E74" s="446">
        <v>0</v>
      </c>
      <c r="F74" s="446">
        <v>0</v>
      </c>
      <c r="G74" s="446">
        <v>0</v>
      </c>
      <c r="H74" s="446">
        <v>0</v>
      </c>
      <c r="I74" s="446">
        <v>0</v>
      </c>
      <c r="J74" s="446">
        <v>0</v>
      </c>
      <c r="K74" s="446">
        <v>0</v>
      </c>
      <c r="L74" s="446">
        <v>0</v>
      </c>
      <c r="M74" s="446">
        <v>0</v>
      </c>
      <c r="N74" s="446">
        <v>0</v>
      </c>
      <c r="O74" s="446">
        <v>0</v>
      </c>
      <c r="P74" s="446">
        <v>0</v>
      </c>
      <c r="Q74" s="197">
        <v>0</v>
      </c>
      <c r="R74" s="197">
        <v>0</v>
      </c>
      <c r="S74" s="238">
        <v>128</v>
      </c>
      <c r="T74" s="197">
        <v>0</v>
      </c>
      <c r="U74" s="197">
        <v>0</v>
      </c>
      <c r="V74" s="197">
        <v>0</v>
      </c>
      <c r="W74" s="197"/>
      <c r="X74" s="197"/>
      <c r="Y74" s="238">
        <v>128</v>
      </c>
      <c r="Z74" s="197"/>
      <c r="AA74" s="197"/>
      <c r="AB74" s="197"/>
      <c r="AC74" s="238">
        <v>128</v>
      </c>
      <c r="AD74" s="197"/>
      <c r="AE74" s="197"/>
      <c r="AF74" s="197"/>
      <c r="AG74" s="447" t="s">
        <v>2582</v>
      </c>
    </row>
    <row r="75" spans="1:33" s="448" customFormat="1" ht="13.5" customHeight="1" x14ac:dyDescent="0.3">
      <c r="A75" s="316" t="s">
        <v>2581</v>
      </c>
      <c r="B75" s="446">
        <v>0</v>
      </c>
      <c r="C75" s="446">
        <v>0</v>
      </c>
      <c r="D75" s="446">
        <v>0</v>
      </c>
      <c r="E75" s="446">
        <v>0</v>
      </c>
      <c r="F75" s="446">
        <v>0</v>
      </c>
      <c r="G75" s="446">
        <v>0</v>
      </c>
      <c r="H75" s="446">
        <v>0</v>
      </c>
      <c r="I75" s="446">
        <v>0</v>
      </c>
      <c r="J75" s="446">
        <v>0</v>
      </c>
      <c r="K75" s="446">
        <v>0</v>
      </c>
      <c r="L75" s="446">
        <v>0</v>
      </c>
      <c r="M75" s="446">
        <v>0</v>
      </c>
      <c r="N75" s="446">
        <v>0</v>
      </c>
      <c r="O75" s="446">
        <v>0</v>
      </c>
      <c r="P75" s="446">
        <v>0</v>
      </c>
      <c r="Q75" s="197">
        <v>0</v>
      </c>
      <c r="R75" s="197">
        <v>0</v>
      </c>
      <c r="S75" s="238">
        <v>128</v>
      </c>
      <c r="T75" s="197">
        <v>0</v>
      </c>
      <c r="U75" s="197">
        <v>0</v>
      </c>
      <c r="V75" s="197">
        <v>0</v>
      </c>
      <c r="W75" s="197"/>
      <c r="X75" s="197"/>
      <c r="Y75" s="238">
        <v>128</v>
      </c>
      <c r="Z75" s="197"/>
      <c r="AA75" s="197"/>
      <c r="AB75" s="197"/>
      <c r="AC75" s="238">
        <v>128</v>
      </c>
      <c r="AD75" s="197"/>
      <c r="AE75" s="197"/>
      <c r="AF75" s="197"/>
      <c r="AG75" s="447" t="s">
        <v>2583</v>
      </c>
    </row>
    <row r="76" spans="1:33" s="448" customFormat="1" ht="13.2" customHeight="1" x14ac:dyDescent="0.3">
      <c r="A76" s="327" t="s">
        <v>422</v>
      </c>
      <c r="B76" s="197">
        <v>0</v>
      </c>
      <c r="C76" s="197">
        <v>0</v>
      </c>
      <c r="D76" s="197">
        <v>0</v>
      </c>
      <c r="E76" s="197">
        <v>0</v>
      </c>
      <c r="F76" s="197">
        <v>0</v>
      </c>
      <c r="G76" s="197">
        <v>1</v>
      </c>
      <c r="H76" s="197">
        <v>0</v>
      </c>
      <c r="I76" s="197">
        <v>1</v>
      </c>
      <c r="J76" s="197">
        <v>1</v>
      </c>
      <c r="K76" s="197">
        <v>1</v>
      </c>
      <c r="L76" s="197">
        <v>1</v>
      </c>
      <c r="M76" s="197">
        <v>1</v>
      </c>
      <c r="N76" s="197">
        <v>0</v>
      </c>
      <c r="O76" s="197">
        <v>1</v>
      </c>
      <c r="P76" s="197">
        <v>1</v>
      </c>
      <c r="Q76" s="197">
        <v>0</v>
      </c>
      <c r="R76" s="197">
        <v>0</v>
      </c>
      <c r="S76" s="198">
        <v>0</v>
      </c>
      <c r="T76" s="197">
        <v>0</v>
      </c>
      <c r="U76" s="197">
        <v>1</v>
      </c>
      <c r="V76" s="197">
        <v>0</v>
      </c>
      <c r="W76" s="197"/>
      <c r="X76" s="197"/>
      <c r="Y76" s="198">
        <v>0</v>
      </c>
      <c r="Z76" s="197"/>
      <c r="AA76" s="197"/>
      <c r="AB76" s="197"/>
      <c r="AC76" s="198">
        <v>0</v>
      </c>
      <c r="AD76" s="197"/>
      <c r="AE76" s="197"/>
      <c r="AF76" s="197"/>
      <c r="AG76" s="447" t="s">
        <v>834</v>
      </c>
    </row>
    <row r="77" spans="1:33" s="448" customFormat="1" ht="13.2" customHeight="1" x14ac:dyDescent="0.3">
      <c r="A77" s="327" t="s">
        <v>1730</v>
      </c>
      <c r="B77" s="197"/>
      <c r="C77" s="197"/>
      <c r="D77" s="197"/>
      <c r="E77" s="198" t="e">
        <f>IF(E79=1, SUM(E61+E65+E67+E68+E70+E71+E72+E73)/8, SUM(E61+E62+E65+E66+E67+E68+E69+E70+#REF!+E71+#REF!+E72+E74+E73+E75)/8)</f>
        <v>#REF!</v>
      </c>
      <c r="F77" s="198" t="e">
        <f>IF(F79=1, SUM(F61+F65+F67+F68+F70+F71+F72+F73)/8, SUM(F61+F62+F65+F66+F67+F68+F69+F70+#REF!+F71+#REF!+F72+F74+F73+F75)/8)</f>
        <v>#REF!</v>
      </c>
      <c r="G77" s="198" t="e">
        <f>IF(G79=1, SUM(G61+G65+G67+G68+G70+G71+G72+G73)/8, SUM(G61+G62+G65+G66+G67+G68+G69+G70+#REF!+G71+#REF!+G72+G74+G73+G75)/8)</f>
        <v>#REF!</v>
      </c>
      <c r="H77" s="198" t="e">
        <f>IF(H79=1, SUM(H61+H65+H67+H68+H70+H71+H72+H73)/8, SUM(H61+H62+H65+H66+H67+H68+H69+H70+#REF!+H71+#REF!+H72+H74+H73+H75)/8)</f>
        <v>#REF!</v>
      </c>
      <c r="I77" s="198" t="e">
        <f>IF(I79=1, SUM(I61+I65+I67+I68+I70+I71+I72+I73)/8, SUM(I61+I62+I65+I66+I67+I68+I69+I70+#REF!+I71+#REF!+I72+I74+I73+I75)/8)</f>
        <v>#REF!</v>
      </c>
      <c r="J77" s="198" t="e">
        <f>IF(J79=1, SUM(J61+J65+J67+J68+J70+J71+J72+J73)/8, SUM(J61+J62+J65+J66+J67+J68+J69+J70+#REF!+J71+#REF!+J72+J74+J73+J75)/8)</f>
        <v>#REF!</v>
      </c>
      <c r="K77" s="198" t="e">
        <f>IF(K79=1, SUM(K61+K65+K67+K68+K70+K71+K72+K73)/8, SUM(K61+K62+K65+K66+K67+K68+K69+K70+#REF!+K71+#REF!+K72+K74+K73+K75)/8)</f>
        <v>#REF!</v>
      </c>
      <c r="L77" s="198" t="e">
        <f>IF(L79=1, SUM(L61+L65+L67+L68+L70+L71+L72+L73)/8, SUM(L61+L62+L65+L66+L67+L68+L69+L70+#REF!+L71+#REF!+L72+L74+L73+L75)/8)</f>
        <v>#REF!</v>
      </c>
      <c r="M77" s="198" t="e">
        <f>IF(M79=1, SUM(M61+M65+M67+M68+M70+M71+M72+M73)/8, SUM(M61+M62+M65+M66+M67+M68+M69+M70+#REF!+M71+#REF!+M72+M74+M73+M75)/8)</f>
        <v>#REF!</v>
      </c>
      <c r="N77" s="198" t="e">
        <f>IF(N79=1, SUM(N61+N65+N67+N68+N70+N71+N72+N73)/8, SUM(N61+N62+N65+N66+N67+N68+N69+N70+#REF!+N71+#REF!+N72+N74+N73+N75)/8)</f>
        <v>#REF!</v>
      </c>
      <c r="O77" s="198" t="e">
        <f>IF(O79=1, SUM(O61+O65+O67+O68+O70+O71+O72+O73)/8, SUM(O61+O62+O65+O66+O67+O68+O69+O70+#REF!+O71+#REF!+O72+O74+O73+O75)/8)</f>
        <v>#REF!</v>
      </c>
      <c r="P77" s="198" t="e">
        <f>IF(P79=1, SUM(P61+P65+P67+P68+P70+P71+P72+P73)/8, SUM(P61+P62+P65+P66+P67+P68+P69+P70+#REF!+P71+#REF!+P72+P74+P73+P75)/8)</f>
        <v>#REF!</v>
      </c>
      <c r="Q77" s="198">
        <f>IF(Q79=1, SUM(Q61+Q65+Q67+Q68+Q70+Q71+Q72+Q73)/8, SUM(Q61+Q62+Q65+Q66+Q67+Q68+Q69+Q70+#REF!+Q71+#REF!+Q72+Q74+Q73+Q75)/8)</f>
        <v>96</v>
      </c>
      <c r="R77" s="198">
        <f>IF(R79=1, SUM(R61+R65+R67+R68+R70+R71+R72+R73)/8, SUM(R61+R62+R65+R66+R67+R68+R69+R70+#REF!+R71+#REF!+R72+R74+R73+R75)/8)</f>
        <v>96</v>
      </c>
      <c r="S77" s="198">
        <f>IF(S79=1, SUM(S61+S65+S67+S68+S70+S71+S72+S73)/8, SUM(S61+S62+S65+S66+S67+S68+S69+S70+#REF!+S71+#REF!+S72+S74+S73+S75)/8)</f>
        <v>288</v>
      </c>
      <c r="T77" s="198" t="e">
        <f>IF(T79=1, SUM(T61+T65+T67+T68+T70+T71+T72+T73)/8, SUM(T61+T62+T65+T66+T67+T68+T69+T70+#REF!+T71+#REF!+T72+T74+T73+T75)/8)</f>
        <v>#REF!</v>
      </c>
      <c r="U77" s="198" t="e">
        <f>IF(U79=1, SUM(U61+U65+U67+U68+U70+U71+U72+U73)/8, SUM(U61+U62+U65+U66+U67+U68+U69+U70+#REF!+U71+#REF!+U72+U74+U73+U75)/8)</f>
        <v>#REF!</v>
      </c>
      <c r="V77" s="198" t="e">
        <f>IF(V79=1, SUM(V61+V65+V67+V68+V70+V71+V72+V73)/8, SUM(V61+V62+V65+V66+V67+V68+V69+V70+#REF!+V71+#REF!+V72+V74+V73+V75)/8)</f>
        <v>#REF!</v>
      </c>
      <c r="W77" s="197"/>
      <c r="X77" s="197"/>
      <c r="Y77" s="198">
        <f>IF(Y79=1, SUM(Y61+Y65+Y67+Y68+Y70+Y71+Y72+Y73)/8, SUM(Y61+Y62+Y65+Y66+Y67+Y68+Y69+Y70+#REF!+Y71+#REF!+Y72+Y74+Y73+Y75)/8)</f>
        <v>288</v>
      </c>
      <c r="Z77" s="197"/>
      <c r="AA77" s="197"/>
      <c r="AB77" s="197"/>
      <c r="AC77" s="198">
        <f>IF(AC79=1, SUM(AC61+AC65+AC67+AC68+AC70+AC71+AC72+AC73)/8, SUM(AC61+AC62+AC65+AC66+AC67+AC68+AC69+AC70+#REF!+AC71+#REF!+AC72+AC74+AC73+AC75)/8)</f>
        <v>288</v>
      </c>
      <c r="AD77" s="197"/>
      <c r="AE77" s="197"/>
      <c r="AF77" s="197"/>
      <c r="AG77" s="447" t="s">
        <v>1736</v>
      </c>
    </row>
    <row r="78" spans="1:33" s="448" customFormat="1" ht="13.2" customHeight="1" x14ac:dyDescent="0.3">
      <c r="A78" s="327" t="s">
        <v>1731</v>
      </c>
      <c r="B78" s="197"/>
      <c r="C78" s="197"/>
      <c r="D78" s="197"/>
      <c r="E78" s="198">
        <f t="shared" ref="E78:V78" si="0">SUM(E61:E75)/8</f>
        <v>132</v>
      </c>
      <c r="F78" s="198">
        <f t="shared" si="0"/>
        <v>132</v>
      </c>
      <c r="G78" s="198">
        <f t="shared" si="0"/>
        <v>100</v>
      </c>
      <c r="H78" s="198">
        <f t="shared" si="0"/>
        <v>100</v>
      </c>
      <c r="I78" s="198">
        <f t="shared" si="0"/>
        <v>160</v>
      </c>
      <c r="J78" s="198">
        <f t="shared" si="0"/>
        <v>160</v>
      </c>
      <c r="K78" s="198">
        <f t="shared" si="0"/>
        <v>132</v>
      </c>
      <c r="L78" s="198">
        <f t="shared" si="0"/>
        <v>132</v>
      </c>
      <c r="M78" s="198">
        <f t="shared" si="0"/>
        <v>160</v>
      </c>
      <c r="N78" s="198">
        <f t="shared" si="0"/>
        <v>132</v>
      </c>
      <c r="O78" s="198">
        <f t="shared" si="0"/>
        <v>100</v>
      </c>
      <c r="P78" s="198">
        <f t="shared" si="0"/>
        <v>160</v>
      </c>
      <c r="Q78" s="198">
        <f t="shared" si="0"/>
        <v>240</v>
      </c>
      <c r="R78" s="198">
        <f t="shared" si="0"/>
        <v>240</v>
      </c>
      <c r="S78" s="198">
        <f t="shared" si="0"/>
        <v>464</v>
      </c>
      <c r="T78" s="198">
        <f t="shared" si="0"/>
        <v>160</v>
      </c>
      <c r="U78" s="198">
        <f t="shared" si="0"/>
        <v>160</v>
      </c>
      <c r="V78" s="198">
        <f t="shared" si="0"/>
        <v>160</v>
      </c>
      <c r="W78" s="197"/>
      <c r="X78" s="197"/>
      <c r="Y78" s="198">
        <f t="shared" ref="Y78" si="1">SUM(Y61:Y75)/8</f>
        <v>464</v>
      </c>
      <c r="Z78" s="197"/>
      <c r="AA78" s="197"/>
      <c r="AB78" s="197"/>
      <c r="AC78" s="198">
        <f t="shared" ref="AC78" si="2">SUM(AC61:AC75)/8</f>
        <v>464</v>
      </c>
      <c r="AD78" s="197"/>
      <c r="AE78" s="197"/>
      <c r="AF78" s="197"/>
      <c r="AG78" s="447" t="s">
        <v>1737</v>
      </c>
    </row>
    <row r="79" spans="1:33" s="448" customFormat="1" ht="13.2" customHeight="1" x14ac:dyDescent="0.3">
      <c r="A79" s="327" t="s">
        <v>1854</v>
      </c>
      <c r="B79" s="197"/>
      <c r="C79" s="197"/>
      <c r="D79" s="197"/>
      <c r="E79" s="197">
        <v>0</v>
      </c>
      <c r="F79" s="197">
        <v>0</v>
      </c>
      <c r="G79" s="197">
        <v>0</v>
      </c>
      <c r="H79" s="197">
        <v>0</v>
      </c>
      <c r="I79" s="197">
        <v>0</v>
      </c>
      <c r="J79" s="197">
        <v>0</v>
      </c>
      <c r="K79" s="197"/>
      <c r="L79" s="197"/>
      <c r="M79" s="197">
        <v>0</v>
      </c>
      <c r="N79" s="197">
        <v>0</v>
      </c>
      <c r="O79" s="197">
        <v>0</v>
      </c>
      <c r="P79" s="197">
        <v>0</v>
      </c>
      <c r="Q79" s="197">
        <v>1</v>
      </c>
      <c r="R79" s="197">
        <v>1</v>
      </c>
      <c r="S79" s="198">
        <v>1</v>
      </c>
      <c r="T79" s="197">
        <v>0</v>
      </c>
      <c r="U79" s="197">
        <v>0</v>
      </c>
      <c r="V79" s="197">
        <v>0</v>
      </c>
      <c r="W79" s="197"/>
      <c r="X79" s="197"/>
      <c r="Y79" s="198">
        <v>1</v>
      </c>
      <c r="Z79" s="197"/>
      <c r="AA79" s="197"/>
      <c r="AB79" s="197"/>
      <c r="AC79" s="198">
        <v>1</v>
      </c>
      <c r="AD79" s="197"/>
      <c r="AE79" s="197"/>
      <c r="AF79" s="197"/>
      <c r="AG79" s="447" t="s">
        <v>1855</v>
      </c>
    </row>
    <row r="80" spans="1:33" s="448" customFormat="1" ht="13.2" customHeight="1" x14ac:dyDescent="0.3">
      <c r="A80" s="327" t="s">
        <v>2521</v>
      </c>
      <c r="B80" s="199"/>
      <c r="C80" s="199"/>
      <c r="D80" s="199"/>
      <c r="E80" s="199"/>
      <c r="F80" s="199"/>
      <c r="G80" s="199"/>
      <c r="H80" s="199"/>
      <c r="I80" s="199"/>
      <c r="J80" s="199"/>
      <c r="K80" s="199"/>
      <c r="L80" s="199"/>
      <c r="M80" s="199"/>
      <c r="N80" s="199"/>
      <c r="O80" s="199"/>
      <c r="P80" s="199"/>
      <c r="Q80" s="197">
        <v>0</v>
      </c>
      <c r="R80" s="198">
        <f>SUM(R68)</f>
        <v>384</v>
      </c>
      <c r="S80" s="198">
        <f>SUM(S61:S76)</f>
        <v>3712</v>
      </c>
      <c r="T80" s="197"/>
      <c r="U80" s="197"/>
      <c r="V80" s="197"/>
      <c r="W80" s="197"/>
      <c r="X80" s="197"/>
      <c r="Y80" s="198">
        <f>SUM(Y61:Y76)</f>
        <v>3712</v>
      </c>
      <c r="Z80" s="197"/>
      <c r="AA80" s="197"/>
      <c r="AB80" s="197"/>
      <c r="AC80" s="198">
        <f>SUM(AC61:AC76)</f>
        <v>3712</v>
      </c>
      <c r="AD80" s="197"/>
      <c r="AE80" s="197"/>
      <c r="AF80" s="197"/>
      <c r="AG80" s="447" t="s">
        <v>2516</v>
      </c>
    </row>
    <row r="81" spans="1:33" s="448" customFormat="1" ht="13.2" customHeight="1" x14ac:dyDescent="0.3">
      <c r="A81" s="327" t="s">
        <v>2522</v>
      </c>
      <c r="B81" s="199"/>
      <c r="C81" s="199"/>
      <c r="D81" s="199"/>
      <c r="E81" s="199"/>
      <c r="F81" s="199"/>
      <c r="G81" s="199"/>
      <c r="H81" s="199"/>
      <c r="I81" s="199"/>
      <c r="J81" s="199"/>
      <c r="K81" s="199"/>
      <c r="L81" s="199"/>
      <c r="M81" s="199"/>
      <c r="N81" s="199"/>
      <c r="O81" s="199"/>
      <c r="P81" s="199"/>
      <c r="Q81" s="198">
        <f>SUM(Q68)</f>
        <v>384</v>
      </c>
      <c r="R81" s="198">
        <v>0</v>
      </c>
      <c r="S81" s="198">
        <v>0</v>
      </c>
      <c r="T81" s="197"/>
      <c r="U81" s="197"/>
      <c r="V81" s="197"/>
      <c r="W81" s="197"/>
      <c r="X81" s="197"/>
      <c r="Y81" s="198">
        <v>0</v>
      </c>
      <c r="Z81" s="197"/>
      <c r="AA81" s="197"/>
      <c r="AB81" s="197"/>
      <c r="AC81" s="198">
        <v>0</v>
      </c>
      <c r="AD81" s="197"/>
      <c r="AE81" s="197"/>
      <c r="AF81" s="197"/>
      <c r="AG81" s="447" t="s">
        <v>2517</v>
      </c>
    </row>
    <row r="82" spans="1:33" s="448" customFormat="1" ht="13.2" customHeight="1" x14ac:dyDescent="0.3">
      <c r="A82" s="327" t="s">
        <v>2681</v>
      </c>
      <c r="B82" s="199"/>
      <c r="C82" s="199"/>
      <c r="D82" s="199"/>
      <c r="E82" s="199"/>
      <c r="F82" s="199"/>
      <c r="G82" s="199"/>
      <c r="H82" s="199"/>
      <c r="I82" s="199"/>
      <c r="J82" s="199"/>
      <c r="K82" s="199"/>
      <c r="L82" s="199"/>
      <c r="M82" s="199"/>
      <c r="N82" s="199"/>
      <c r="O82" s="199"/>
      <c r="P82" s="199"/>
      <c r="Q82" s="199"/>
      <c r="R82" s="199"/>
      <c r="S82" s="199"/>
      <c r="T82" s="199"/>
      <c r="U82" s="199"/>
      <c r="V82" s="199"/>
      <c r="W82" s="197">
        <v>1</v>
      </c>
      <c r="X82" s="197">
        <v>1</v>
      </c>
      <c r="Y82" s="197">
        <v>1</v>
      </c>
      <c r="Z82" s="197"/>
      <c r="AA82" s="197"/>
      <c r="AB82" s="197">
        <v>1</v>
      </c>
      <c r="AC82" s="197">
        <v>1</v>
      </c>
      <c r="AD82" s="197"/>
      <c r="AE82" s="197"/>
      <c r="AF82" s="197"/>
      <c r="AG82" s="447"/>
    </row>
    <row r="83" spans="1:33" ht="13.2" customHeight="1" x14ac:dyDescent="0.3">
      <c r="A83" s="18" t="s">
        <v>2523</v>
      </c>
      <c r="B83" s="18"/>
      <c r="C83" s="18"/>
      <c r="D83" s="18"/>
      <c r="E83" s="18"/>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c r="AE83" s="18"/>
      <c r="AF83" s="18"/>
      <c r="AG83" s="18"/>
    </row>
    <row r="84" spans="1:33" ht="13.5" customHeight="1" x14ac:dyDescent="0.3">
      <c r="A84" s="41" t="s">
        <v>16</v>
      </c>
      <c r="B84" s="16">
        <v>768</v>
      </c>
      <c r="C84" s="16">
        <v>768</v>
      </c>
      <c r="D84" s="16">
        <v>768</v>
      </c>
      <c r="E84" s="16">
        <v>768</v>
      </c>
      <c r="F84" s="16">
        <v>768</v>
      </c>
      <c r="G84" s="16">
        <v>768</v>
      </c>
      <c r="H84" s="16">
        <v>768</v>
      </c>
      <c r="I84" s="16">
        <v>768</v>
      </c>
      <c r="J84" s="16">
        <v>768</v>
      </c>
      <c r="K84" s="16">
        <v>768</v>
      </c>
      <c r="L84" s="16">
        <v>768</v>
      </c>
      <c r="M84" s="16">
        <v>768</v>
      </c>
      <c r="N84" s="16">
        <v>768</v>
      </c>
      <c r="O84" s="16">
        <v>768</v>
      </c>
      <c r="P84" s="16">
        <v>768</v>
      </c>
      <c r="Q84" s="16">
        <v>768</v>
      </c>
      <c r="R84" s="16">
        <v>768</v>
      </c>
      <c r="S84" s="7">
        <v>768</v>
      </c>
      <c r="T84" s="16">
        <v>768</v>
      </c>
      <c r="U84" s="16">
        <v>768</v>
      </c>
      <c r="V84" s="16">
        <v>0</v>
      </c>
      <c r="W84" s="16"/>
      <c r="X84" s="16"/>
      <c r="Y84" s="7">
        <v>768</v>
      </c>
      <c r="Z84" s="16"/>
      <c r="AA84" s="16"/>
      <c r="AB84" s="16"/>
      <c r="AC84" s="7">
        <v>768</v>
      </c>
      <c r="AD84" s="16"/>
      <c r="AE84" s="16"/>
      <c r="AF84" s="16"/>
      <c r="AG84" s="138" t="s">
        <v>835</v>
      </c>
    </row>
    <row r="85" spans="1:33" ht="13.5" customHeight="1" x14ac:dyDescent="0.3">
      <c r="A85" s="41" t="s">
        <v>1689</v>
      </c>
      <c r="B85" s="290">
        <v>0</v>
      </c>
      <c r="C85" s="290">
        <v>0</v>
      </c>
      <c r="D85" s="290">
        <v>0</v>
      </c>
      <c r="E85" s="290">
        <v>0</v>
      </c>
      <c r="F85" s="290">
        <v>0</v>
      </c>
      <c r="G85" s="290">
        <v>0</v>
      </c>
      <c r="H85" s="290">
        <v>0</v>
      </c>
      <c r="I85" s="252">
        <v>768</v>
      </c>
      <c r="J85" s="252">
        <v>768</v>
      </c>
      <c r="K85" s="290">
        <v>0</v>
      </c>
      <c r="L85" s="290">
        <v>0</v>
      </c>
      <c r="M85" s="252">
        <v>768</v>
      </c>
      <c r="N85" s="290">
        <v>0</v>
      </c>
      <c r="O85" s="290">
        <v>0</v>
      </c>
      <c r="P85" s="290">
        <v>0</v>
      </c>
      <c r="Q85" s="16">
        <v>768</v>
      </c>
      <c r="R85" s="16">
        <v>768</v>
      </c>
      <c r="S85" s="16">
        <v>0</v>
      </c>
      <c r="T85" s="16">
        <v>0</v>
      </c>
      <c r="U85" s="16">
        <v>0</v>
      </c>
      <c r="V85" s="16">
        <v>0</v>
      </c>
      <c r="W85" s="16"/>
      <c r="X85" s="16"/>
      <c r="Y85" s="16">
        <v>0</v>
      </c>
      <c r="Z85" s="16"/>
      <c r="AA85" s="16"/>
      <c r="AB85" s="16"/>
      <c r="AC85" s="16">
        <v>0</v>
      </c>
      <c r="AD85" s="16"/>
      <c r="AE85" s="16"/>
      <c r="AF85" s="16"/>
      <c r="AG85" s="138" t="s">
        <v>1690</v>
      </c>
    </row>
    <row r="86" spans="1:33" ht="13.5" customHeight="1" x14ac:dyDescent="0.3">
      <c r="A86" s="41" t="s">
        <v>1653</v>
      </c>
      <c r="B86" s="290">
        <v>0</v>
      </c>
      <c r="C86" s="290">
        <v>0</v>
      </c>
      <c r="D86" s="290">
        <v>0</v>
      </c>
      <c r="E86" s="290">
        <v>0</v>
      </c>
      <c r="F86" s="290">
        <v>0</v>
      </c>
      <c r="G86" s="290">
        <v>0</v>
      </c>
      <c r="H86" s="290">
        <v>0</v>
      </c>
      <c r="I86" s="290">
        <v>0</v>
      </c>
      <c r="J86" s="290">
        <v>0</v>
      </c>
      <c r="K86" s="290">
        <v>0</v>
      </c>
      <c r="L86" s="290">
        <v>0</v>
      </c>
      <c r="M86" s="290">
        <v>0</v>
      </c>
      <c r="N86" s="290">
        <v>0</v>
      </c>
      <c r="O86" s="290">
        <v>0</v>
      </c>
      <c r="P86" s="290">
        <v>0</v>
      </c>
      <c r="Q86" s="16">
        <v>0</v>
      </c>
      <c r="R86" s="16">
        <v>0</v>
      </c>
      <c r="S86" s="16">
        <v>0</v>
      </c>
      <c r="T86" s="16">
        <v>0</v>
      </c>
      <c r="U86" s="16">
        <v>0</v>
      </c>
      <c r="V86" s="16">
        <v>0</v>
      </c>
      <c r="W86" s="16"/>
      <c r="X86" s="16"/>
      <c r="Y86" s="16">
        <v>0</v>
      </c>
      <c r="Z86" s="16"/>
      <c r="AA86" s="16"/>
      <c r="AB86" s="16"/>
      <c r="AC86" s="16">
        <v>0</v>
      </c>
      <c r="AD86" s="16"/>
      <c r="AE86" s="16"/>
      <c r="AF86" s="16"/>
      <c r="AG86" s="138" t="s">
        <v>1654</v>
      </c>
    </row>
    <row r="87" spans="1:33" ht="13.5" customHeight="1" x14ac:dyDescent="0.3">
      <c r="A87" s="41" t="s">
        <v>1691</v>
      </c>
      <c r="B87" s="290">
        <v>0</v>
      </c>
      <c r="C87" s="290">
        <v>0</v>
      </c>
      <c r="D87" s="290">
        <v>0</v>
      </c>
      <c r="E87" s="290">
        <v>0</v>
      </c>
      <c r="F87" s="290">
        <v>0</v>
      </c>
      <c r="G87" s="290">
        <v>0</v>
      </c>
      <c r="H87" s="290">
        <v>0</v>
      </c>
      <c r="I87" s="290">
        <v>0</v>
      </c>
      <c r="J87" s="290">
        <v>0</v>
      </c>
      <c r="K87" s="290">
        <v>0</v>
      </c>
      <c r="L87" s="290">
        <v>0</v>
      </c>
      <c r="M87" s="290">
        <v>0</v>
      </c>
      <c r="N87" s="290">
        <v>0</v>
      </c>
      <c r="O87" s="290">
        <v>0</v>
      </c>
      <c r="P87" s="290">
        <v>0</v>
      </c>
      <c r="Q87" s="16">
        <v>0</v>
      </c>
      <c r="R87" s="16">
        <v>0</v>
      </c>
      <c r="S87" s="16">
        <v>0</v>
      </c>
      <c r="T87" s="16">
        <v>0</v>
      </c>
      <c r="U87" s="16">
        <v>0</v>
      </c>
      <c r="V87" s="16">
        <v>0</v>
      </c>
      <c r="W87" s="16"/>
      <c r="X87" s="16"/>
      <c r="Y87" s="16">
        <v>0</v>
      </c>
      <c r="Z87" s="16"/>
      <c r="AA87" s="16"/>
      <c r="AB87" s="16"/>
      <c r="AC87" s="16">
        <v>0</v>
      </c>
      <c r="AD87" s="16"/>
      <c r="AE87" s="16"/>
      <c r="AF87" s="16"/>
      <c r="AG87" s="138" t="s">
        <v>1692</v>
      </c>
    </row>
    <row r="88" spans="1:33" ht="13.5" customHeight="1" x14ac:dyDescent="0.3">
      <c r="A88" s="445" t="s">
        <v>2505</v>
      </c>
      <c r="B88" s="290">
        <v>0</v>
      </c>
      <c r="C88" s="290">
        <v>0</v>
      </c>
      <c r="D88" s="290">
        <v>0</v>
      </c>
      <c r="E88" s="290">
        <v>0</v>
      </c>
      <c r="F88" s="290">
        <v>0</v>
      </c>
      <c r="G88" s="290">
        <v>0</v>
      </c>
      <c r="H88" s="290">
        <v>0</v>
      </c>
      <c r="I88" s="290">
        <v>0</v>
      </c>
      <c r="J88" s="290">
        <v>0</v>
      </c>
      <c r="K88" s="290">
        <v>0</v>
      </c>
      <c r="L88" s="290">
        <v>0</v>
      </c>
      <c r="M88" s="290">
        <v>0</v>
      </c>
      <c r="N88" s="290">
        <v>0</v>
      </c>
      <c r="O88" s="290">
        <v>0</v>
      </c>
      <c r="P88" s="290">
        <v>0</v>
      </c>
      <c r="Q88" s="16">
        <v>768</v>
      </c>
      <c r="R88" s="16">
        <v>768</v>
      </c>
      <c r="S88" s="197">
        <v>768</v>
      </c>
      <c r="T88" s="16">
        <v>0</v>
      </c>
      <c r="U88" s="16">
        <v>0</v>
      </c>
      <c r="V88" s="16">
        <v>0</v>
      </c>
      <c r="W88" s="16"/>
      <c r="X88" s="16"/>
      <c r="Y88" s="197">
        <v>768</v>
      </c>
      <c r="Z88" s="16"/>
      <c r="AA88" s="16"/>
      <c r="AB88" s="16"/>
      <c r="AC88" s="197">
        <v>768</v>
      </c>
      <c r="AD88" s="16"/>
      <c r="AE88" s="16"/>
      <c r="AF88" s="16"/>
      <c r="AG88" s="138" t="s">
        <v>2511</v>
      </c>
    </row>
    <row r="89" spans="1:33" ht="13.5" customHeight="1" x14ac:dyDescent="0.3">
      <c r="A89" s="445" t="s">
        <v>2506</v>
      </c>
      <c r="B89" s="290">
        <v>0</v>
      </c>
      <c r="C89" s="290">
        <v>0</v>
      </c>
      <c r="D89" s="290">
        <v>0</v>
      </c>
      <c r="E89" s="290">
        <v>0</v>
      </c>
      <c r="F89" s="290">
        <v>0</v>
      </c>
      <c r="G89" s="290">
        <v>0</v>
      </c>
      <c r="H89" s="290">
        <v>0</v>
      </c>
      <c r="I89" s="290">
        <v>0</v>
      </c>
      <c r="J89" s="290">
        <v>0</v>
      </c>
      <c r="K89" s="290">
        <v>0</v>
      </c>
      <c r="L89" s="290">
        <v>0</v>
      </c>
      <c r="M89" s="290">
        <v>0</v>
      </c>
      <c r="N89" s="290">
        <v>0</v>
      </c>
      <c r="O89" s="290">
        <v>0</v>
      </c>
      <c r="P89" s="290">
        <v>0</v>
      </c>
      <c r="Q89" s="16">
        <v>320</v>
      </c>
      <c r="R89" s="16">
        <v>320</v>
      </c>
      <c r="S89" s="197">
        <v>320</v>
      </c>
      <c r="T89" s="16">
        <v>0</v>
      </c>
      <c r="U89" s="16">
        <v>0</v>
      </c>
      <c r="V89" s="16">
        <v>0</v>
      </c>
      <c r="W89" s="16"/>
      <c r="X89" s="16"/>
      <c r="Y89" s="197">
        <v>320</v>
      </c>
      <c r="Z89" s="16"/>
      <c r="AA89" s="16"/>
      <c r="AB89" s="16"/>
      <c r="AC89" s="197">
        <v>320</v>
      </c>
      <c r="AD89" s="16"/>
      <c r="AE89" s="16"/>
      <c r="AF89" s="16"/>
      <c r="AG89" s="138" t="s">
        <v>2512</v>
      </c>
    </row>
    <row r="90" spans="1:33" s="448" customFormat="1" ht="13.2" customHeight="1" x14ac:dyDescent="0.3">
      <c r="A90" s="445" t="s">
        <v>399</v>
      </c>
      <c r="B90" s="197">
        <v>32</v>
      </c>
      <c r="C90" s="197">
        <v>32</v>
      </c>
      <c r="D90" s="197">
        <v>32</v>
      </c>
      <c r="E90" s="197">
        <v>0</v>
      </c>
      <c r="F90" s="197">
        <v>160</v>
      </c>
      <c r="G90" s="197">
        <v>192</v>
      </c>
      <c r="H90" s="197">
        <v>192</v>
      </c>
      <c r="I90" s="197">
        <v>160</v>
      </c>
      <c r="J90" s="197">
        <v>160</v>
      </c>
      <c r="K90" s="197">
        <v>160</v>
      </c>
      <c r="L90" s="197">
        <v>160</v>
      </c>
      <c r="M90" s="197">
        <v>0</v>
      </c>
      <c r="N90" s="197">
        <v>160</v>
      </c>
      <c r="O90" s="197">
        <v>192</v>
      </c>
      <c r="P90" s="197">
        <v>160</v>
      </c>
      <c r="Q90" s="197">
        <v>0</v>
      </c>
      <c r="R90" s="197">
        <v>160</v>
      </c>
      <c r="S90" s="198">
        <v>160</v>
      </c>
      <c r="T90" s="197">
        <v>160</v>
      </c>
      <c r="U90" s="197">
        <v>192</v>
      </c>
      <c r="V90" s="197">
        <v>160</v>
      </c>
      <c r="W90" s="197"/>
      <c r="X90" s="197"/>
      <c r="Y90" s="198">
        <v>160</v>
      </c>
      <c r="Z90" s="197"/>
      <c r="AA90" s="197"/>
      <c r="AB90" s="197"/>
      <c r="AC90" s="198">
        <v>160</v>
      </c>
      <c r="AD90" s="197"/>
      <c r="AE90" s="197"/>
      <c r="AF90" s="197"/>
      <c r="AG90" s="197" t="s">
        <v>836</v>
      </c>
    </row>
    <row r="91" spans="1:33" ht="13.2" customHeight="1" x14ac:dyDescent="0.3">
      <c r="A91" s="41" t="s">
        <v>1882</v>
      </c>
      <c r="B91" s="195">
        <v>0</v>
      </c>
      <c r="C91" s="195">
        <v>0</v>
      </c>
      <c r="D91" s="195">
        <v>0</v>
      </c>
      <c r="E91" s="16">
        <v>4</v>
      </c>
      <c r="F91" s="16">
        <v>0</v>
      </c>
      <c r="G91" s="16">
        <v>0</v>
      </c>
      <c r="H91" s="16">
        <v>0</v>
      </c>
      <c r="I91" s="16">
        <v>0</v>
      </c>
      <c r="J91" s="16">
        <v>0</v>
      </c>
      <c r="K91" s="16">
        <v>0</v>
      </c>
      <c r="L91" s="16">
        <v>0</v>
      </c>
      <c r="M91" s="16">
        <v>4</v>
      </c>
      <c r="N91" s="16">
        <v>0</v>
      </c>
      <c r="O91" s="16">
        <v>0</v>
      </c>
      <c r="P91" s="16">
        <v>0</v>
      </c>
      <c r="Q91" s="197">
        <v>4</v>
      </c>
      <c r="R91" s="16">
        <v>0</v>
      </c>
      <c r="S91" s="7">
        <v>0</v>
      </c>
      <c r="T91" s="16">
        <v>0</v>
      </c>
      <c r="U91" s="16">
        <v>0</v>
      </c>
      <c r="V91" s="16">
        <v>0</v>
      </c>
      <c r="W91" s="16"/>
      <c r="X91" s="16"/>
      <c r="Y91" s="7">
        <v>0</v>
      </c>
      <c r="Z91" s="16"/>
      <c r="AA91" s="16"/>
      <c r="AB91" s="16"/>
      <c r="AC91" s="7">
        <v>0</v>
      </c>
      <c r="AD91" s="16"/>
      <c r="AE91" s="16"/>
      <c r="AF91" s="16"/>
      <c r="AG91" s="138" t="s">
        <v>1883</v>
      </c>
    </row>
    <row r="92" spans="1:33" ht="13.2" customHeight="1" x14ac:dyDescent="0.3">
      <c r="A92" s="41" t="s">
        <v>1884</v>
      </c>
      <c r="B92" s="195">
        <v>0</v>
      </c>
      <c r="C92" s="195">
        <v>0</v>
      </c>
      <c r="D92" s="195">
        <v>0</v>
      </c>
      <c r="E92" s="16">
        <v>56</v>
      </c>
      <c r="F92" s="16">
        <v>0</v>
      </c>
      <c r="G92" s="16">
        <v>0</v>
      </c>
      <c r="H92" s="16">
        <v>0</v>
      </c>
      <c r="I92" s="16">
        <v>0</v>
      </c>
      <c r="J92" s="16">
        <v>0</v>
      </c>
      <c r="K92" s="16">
        <v>0</v>
      </c>
      <c r="L92" s="16">
        <v>0</v>
      </c>
      <c r="M92" s="16">
        <v>56</v>
      </c>
      <c r="N92" s="16">
        <v>0</v>
      </c>
      <c r="O92" s="16">
        <v>0</v>
      </c>
      <c r="P92" s="16">
        <v>0</v>
      </c>
      <c r="Q92" s="197">
        <v>56</v>
      </c>
      <c r="R92" s="16">
        <v>0</v>
      </c>
      <c r="S92" s="7">
        <v>0</v>
      </c>
      <c r="T92" s="16">
        <v>0</v>
      </c>
      <c r="U92" s="16">
        <v>0</v>
      </c>
      <c r="V92" s="16">
        <v>0</v>
      </c>
      <c r="W92" s="16"/>
      <c r="X92" s="16"/>
      <c r="Y92" s="7">
        <v>0</v>
      </c>
      <c r="Z92" s="16"/>
      <c r="AA92" s="16"/>
      <c r="AB92" s="16"/>
      <c r="AC92" s="7">
        <v>0</v>
      </c>
      <c r="AD92" s="16"/>
      <c r="AE92" s="16"/>
      <c r="AF92" s="16"/>
      <c r="AG92" s="138" t="s">
        <v>1885</v>
      </c>
    </row>
    <row r="93" spans="1:33" ht="13.2" customHeight="1" x14ac:dyDescent="0.3">
      <c r="A93" s="41" t="s">
        <v>1886</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c r="X93" s="16"/>
      <c r="Y93" s="7">
        <v>0</v>
      </c>
      <c r="Z93" s="16"/>
      <c r="AA93" s="16"/>
      <c r="AB93" s="16"/>
      <c r="AC93" s="7">
        <v>0</v>
      </c>
      <c r="AD93" s="16"/>
      <c r="AE93" s="16"/>
      <c r="AF93" s="16"/>
      <c r="AG93" s="138" t="s">
        <v>1887</v>
      </c>
    </row>
    <row r="94" spans="1:33" ht="13.2" customHeight="1" x14ac:dyDescent="0.3">
      <c r="A94" s="41" t="s">
        <v>1888</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7">
        <v>0</v>
      </c>
      <c r="Z94" s="16"/>
      <c r="AA94" s="16"/>
      <c r="AB94" s="16"/>
      <c r="AC94" s="7">
        <v>0</v>
      </c>
      <c r="AD94" s="16"/>
      <c r="AE94" s="16"/>
      <c r="AF94" s="16"/>
      <c r="AG94" s="138" t="s">
        <v>1889</v>
      </c>
    </row>
    <row r="95" spans="1:33" ht="13.2" customHeight="1" x14ac:dyDescent="0.3">
      <c r="A95" s="41" t="s">
        <v>1890</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7">
        <v>0</v>
      </c>
      <c r="Z95" s="16"/>
      <c r="AA95" s="16"/>
      <c r="AB95" s="16"/>
      <c r="AC95" s="7">
        <v>0</v>
      </c>
      <c r="AD95" s="16"/>
      <c r="AE95" s="16"/>
      <c r="AF95" s="16"/>
      <c r="AG95" s="138" t="s">
        <v>1891</v>
      </c>
    </row>
    <row r="96" spans="1:33" ht="13.2" customHeight="1" x14ac:dyDescent="0.3">
      <c r="A96" s="41" t="s">
        <v>1892</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c r="X96" s="16"/>
      <c r="Y96" s="7">
        <v>0</v>
      </c>
      <c r="Z96" s="16"/>
      <c r="AA96" s="16"/>
      <c r="AB96" s="16"/>
      <c r="AC96" s="7">
        <v>0</v>
      </c>
      <c r="AD96" s="16"/>
      <c r="AE96" s="16"/>
      <c r="AF96" s="16"/>
      <c r="AG96" s="138" t="s">
        <v>1893</v>
      </c>
    </row>
    <row r="97" spans="1:33" ht="13.2" customHeight="1" x14ac:dyDescent="0.3">
      <c r="A97" s="41" t="s">
        <v>1894</v>
      </c>
      <c r="B97" s="195">
        <v>0</v>
      </c>
      <c r="C97" s="195">
        <v>0</v>
      </c>
      <c r="D97" s="195">
        <v>0</v>
      </c>
      <c r="E97" s="16">
        <v>8</v>
      </c>
      <c r="F97" s="16">
        <v>0</v>
      </c>
      <c r="G97" s="16">
        <v>0</v>
      </c>
      <c r="H97" s="16">
        <v>0</v>
      </c>
      <c r="I97" s="16">
        <v>0</v>
      </c>
      <c r="J97" s="16">
        <v>0</v>
      </c>
      <c r="K97" s="16">
        <v>0</v>
      </c>
      <c r="L97" s="16">
        <v>0</v>
      </c>
      <c r="M97" s="16">
        <v>8</v>
      </c>
      <c r="N97" s="16">
        <v>0</v>
      </c>
      <c r="O97" s="16">
        <v>0</v>
      </c>
      <c r="P97" s="16">
        <v>0</v>
      </c>
      <c r="Q97" s="197">
        <v>8</v>
      </c>
      <c r="R97" s="16">
        <v>0</v>
      </c>
      <c r="S97" s="7">
        <v>0</v>
      </c>
      <c r="T97" s="16">
        <v>0</v>
      </c>
      <c r="U97" s="16">
        <v>0</v>
      </c>
      <c r="V97" s="16">
        <v>0</v>
      </c>
      <c r="W97" s="16"/>
      <c r="X97" s="16"/>
      <c r="Y97" s="7">
        <v>0</v>
      </c>
      <c r="Z97" s="16"/>
      <c r="AA97" s="16"/>
      <c r="AB97" s="16"/>
      <c r="AC97" s="7">
        <v>0</v>
      </c>
      <c r="AD97" s="16"/>
      <c r="AE97" s="16"/>
      <c r="AF97" s="16"/>
      <c r="AG97" s="138" t="s">
        <v>1895</v>
      </c>
    </row>
    <row r="98" spans="1:33" ht="13.2" customHeight="1" x14ac:dyDescent="0.3">
      <c r="A98" s="41" t="s">
        <v>1896</v>
      </c>
      <c r="B98" s="195">
        <v>0</v>
      </c>
      <c r="C98" s="195">
        <v>0</v>
      </c>
      <c r="D98" s="195">
        <v>0</v>
      </c>
      <c r="E98" s="16">
        <v>2</v>
      </c>
      <c r="F98" s="16">
        <v>0</v>
      </c>
      <c r="G98" s="16">
        <v>0</v>
      </c>
      <c r="H98" s="16">
        <v>0</v>
      </c>
      <c r="I98" s="16">
        <v>0</v>
      </c>
      <c r="J98" s="16">
        <v>0</v>
      </c>
      <c r="K98" s="16">
        <v>0</v>
      </c>
      <c r="L98" s="16">
        <v>0</v>
      </c>
      <c r="M98" s="16">
        <v>2</v>
      </c>
      <c r="N98" s="16">
        <v>0</v>
      </c>
      <c r="O98" s="16">
        <v>0</v>
      </c>
      <c r="P98" s="16">
        <v>0</v>
      </c>
      <c r="Q98" s="197">
        <v>2</v>
      </c>
      <c r="R98" s="16">
        <v>0</v>
      </c>
      <c r="S98" s="7">
        <v>0</v>
      </c>
      <c r="T98" s="16">
        <v>0</v>
      </c>
      <c r="U98" s="16">
        <v>0</v>
      </c>
      <c r="V98" s="16">
        <v>0</v>
      </c>
      <c r="W98" s="16"/>
      <c r="X98" s="16"/>
      <c r="Y98" s="7">
        <v>0</v>
      </c>
      <c r="Z98" s="16"/>
      <c r="AA98" s="16"/>
      <c r="AB98" s="16"/>
      <c r="AC98" s="7">
        <v>0</v>
      </c>
      <c r="AD98" s="16"/>
      <c r="AE98" s="16"/>
      <c r="AF98" s="16"/>
      <c r="AG98" s="138" t="s">
        <v>1897</v>
      </c>
    </row>
    <row r="99" spans="1:33" ht="13.2" customHeight="1" x14ac:dyDescent="0.3">
      <c r="A99" s="445" t="s">
        <v>1898</v>
      </c>
      <c r="B99" s="195">
        <v>0</v>
      </c>
      <c r="C99" s="195">
        <v>0</v>
      </c>
      <c r="D99" s="195">
        <v>0</v>
      </c>
      <c r="E99" s="16">
        <v>1</v>
      </c>
      <c r="F99" s="16">
        <v>0</v>
      </c>
      <c r="G99" s="16">
        <v>0</v>
      </c>
      <c r="H99" s="16">
        <v>0</v>
      </c>
      <c r="I99" s="16">
        <v>0</v>
      </c>
      <c r="J99" s="16">
        <v>0</v>
      </c>
      <c r="K99" s="16">
        <v>0</v>
      </c>
      <c r="L99" s="16">
        <v>0</v>
      </c>
      <c r="M99" s="57" t="s">
        <v>2350</v>
      </c>
      <c r="N99" s="16">
        <v>0</v>
      </c>
      <c r="O99" s="16">
        <v>0</v>
      </c>
      <c r="P99" s="16">
        <v>0</v>
      </c>
      <c r="Q99" s="57" t="s">
        <v>2350</v>
      </c>
      <c r="R99" s="16">
        <v>0</v>
      </c>
      <c r="S99" s="7">
        <v>0</v>
      </c>
      <c r="T99" s="16">
        <v>0</v>
      </c>
      <c r="U99" s="16">
        <v>0</v>
      </c>
      <c r="V99" s="16">
        <v>0</v>
      </c>
      <c r="W99" s="16"/>
      <c r="X99" s="16"/>
      <c r="Y99" s="7">
        <v>0</v>
      </c>
      <c r="Z99" s="16"/>
      <c r="AA99" s="16"/>
      <c r="AB99" s="16"/>
      <c r="AC99" s="7">
        <v>0</v>
      </c>
      <c r="AD99" s="16"/>
      <c r="AE99" s="16"/>
      <c r="AF99" s="16"/>
      <c r="AG99" s="138" t="s">
        <v>1899</v>
      </c>
    </row>
    <row r="100" spans="1:33" ht="13.2" customHeight="1" x14ac:dyDescent="0.3">
      <c r="A100" s="445" t="s">
        <v>1900</v>
      </c>
      <c r="B100" s="195">
        <v>0</v>
      </c>
      <c r="C100" s="195">
        <v>0</v>
      </c>
      <c r="D100" s="195">
        <v>0</v>
      </c>
      <c r="E100" s="16">
        <v>1</v>
      </c>
      <c r="F100" s="16">
        <v>0</v>
      </c>
      <c r="G100" s="16">
        <v>0</v>
      </c>
      <c r="H100" s="16">
        <v>0</v>
      </c>
      <c r="I100" s="16">
        <v>0</v>
      </c>
      <c r="J100" s="16">
        <v>0</v>
      </c>
      <c r="K100" s="16">
        <v>0</v>
      </c>
      <c r="L100" s="16">
        <v>0</v>
      </c>
      <c r="M100" s="57" t="s">
        <v>2350</v>
      </c>
      <c r="N100" s="16">
        <v>0</v>
      </c>
      <c r="O100" s="16">
        <v>0</v>
      </c>
      <c r="P100" s="16">
        <v>0</v>
      </c>
      <c r="Q100" s="57" t="s">
        <v>2350</v>
      </c>
      <c r="R100" s="16">
        <v>0</v>
      </c>
      <c r="S100" s="7">
        <v>0</v>
      </c>
      <c r="T100" s="16">
        <v>0</v>
      </c>
      <c r="U100" s="16">
        <v>0</v>
      </c>
      <c r="V100" s="16">
        <v>0</v>
      </c>
      <c r="W100" s="16"/>
      <c r="X100" s="16"/>
      <c r="Y100" s="7">
        <v>0</v>
      </c>
      <c r="Z100" s="16"/>
      <c r="AA100" s="16"/>
      <c r="AB100" s="16"/>
      <c r="AC100" s="7">
        <v>0</v>
      </c>
      <c r="AD100" s="16"/>
      <c r="AE100" s="16"/>
      <c r="AF100" s="16"/>
      <c r="AG100" s="138" t="s">
        <v>1901</v>
      </c>
    </row>
    <row r="101" spans="1:33" s="448" customFormat="1" ht="13.2" customHeight="1" x14ac:dyDescent="0.3">
      <c r="A101" s="445" t="s">
        <v>2343</v>
      </c>
      <c r="B101" s="199"/>
      <c r="C101" s="199"/>
      <c r="D101" s="199"/>
      <c r="E101" s="16">
        <v>0</v>
      </c>
      <c r="F101" s="16">
        <v>0</v>
      </c>
      <c r="G101" s="16">
        <v>0</v>
      </c>
      <c r="H101" s="16">
        <v>0</v>
      </c>
      <c r="I101" s="16">
        <v>0</v>
      </c>
      <c r="J101" s="16">
        <v>0</v>
      </c>
      <c r="K101" s="16">
        <v>0</v>
      </c>
      <c r="L101" s="16">
        <v>0</v>
      </c>
      <c r="M101" s="16">
        <v>1</v>
      </c>
      <c r="N101" s="16">
        <v>0</v>
      </c>
      <c r="O101" s="16">
        <v>0</v>
      </c>
      <c r="P101" s="16">
        <v>0</v>
      </c>
      <c r="Q101" s="16">
        <v>1</v>
      </c>
      <c r="R101" s="16">
        <v>0</v>
      </c>
      <c r="S101" s="16">
        <v>0</v>
      </c>
      <c r="T101" s="16">
        <v>0</v>
      </c>
      <c r="U101" s="16">
        <v>0</v>
      </c>
      <c r="V101" s="16">
        <v>0</v>
      </c>
      <c r="W101" s="16"/>
      <c r="X101" s="16"/>
      <c r="Y101" s="16">
        <v>0</v>
      </c>
      <c r="Z101" s="16"/>
      <c r="AA101" s="16"/>
      <c r="AB101" s="16"/>
      <c r="AC101" s="16">
        <v>0</v>
      </c>
      <c r="AD101" s="16"/>
      <c r="AE101" s="16"/>
      <c r="AF101" s="16"/>
      <c r="AG101" s="16" t="s">
        <v>2351</v>
      </c>
    </row>
    <row r="102" spans="1:33" s="448" customFormat="1" ht="13.2" customHeight="1" x14ac:dyDescent="0.3">
      <c r="A102" s="445" t="s">
        <v>2347</v>
      </c>
      <c r="B102" s="199"/>
      <c r="C102" s="199"/>
      <c r="D102" s="199"/>
      <c r="E102" s="16">
        <v>0</v>
      </c>
      <c r="F102" s="16">
        <v>0</v>
      </c>
      <c r="G102" s="16">
        <v>0</v>
      </c>
      <c r="H102" s="16">
        <v>0</v>
      </c>
      <c r="I102" s="16">
        <v>0</v>
      </c>
      <c r="J102" s="16">
        <v>0</v>
      </c>
      <c r="K102" s="16">
        <v>0</v>
      </c>
      <c r="L102" s="16">
        <v>0</v>
      </c>
      <c r="M102" s="16">
        <v>1</v>
      </c>
      <c r="N102" s="16">
        <v>0</v>
      </c>
      <c r="O102" s="16">
        <v>0</v>
      </c>
      <c r="P102" s="16">
        <v>0</v>
      </c>
      <c r="Q102" s="16">
        <v>1</v>
      </c>
      <c r="R102" s="16">
        <v>0</v>
      </c>
      <c r="S102" s="16">
        <v>0</v>
      </c>
      <c r="T102" s="16">
        <v>0</v>
      </c>
      <c r="U102" s="16">
        <v>0</v>
      </c>
      <c r="V102" s="16">
        <v>0</v>
      </c>
      <c r="W102" s="16"/>
      <c r="X102" s="16"/>
      <c r="Y102" s="16">
        <v>0</v>
      </c>
      <c r="Z102" s="16"/>
      <c r="AA102" s="16"/>
      <c r="AB102" s="16"/>
      <c r="AC102" s="16">
        <v>0</v>
      </c>
      <c r="AD102" s="16"/>
      <c r="AE102" s="16"/>
      <c r="AF102" s="16"/>
      <c r="AG102" s="16" t="s">
        <v>2352</v>
      </c>
    </row>
    <row r="103" spans="1:33" s="448" customFormat="1" ht="13.2" customHeight="1" x14ac:dyDescent="0.3">
      <c r="A103" s="445" t="s">
        <v>1902</v>
      </c>
      <c r="B103" s="199">
        <v>0</v>
      </c>
      <c r="C103" s="199">
        <v>0</v>
      </c>
      <c r="D103" s="199">
        <v>0</v>
      </c>
      <c r="E103" s="198">
        <v>72</v>
      </c>
      <c r="F103" s="197">
        <v>0</v>
      </c>
      <c r="G103" s="197">
        <v>0</v>
      </c>
      <c r="H103" s="197">
        <v>0</v>
      </c>
      <c r="I103" s="197">
        <v>0</v>
      </c>
      <c r="J103" s="197">
        <v>0</v>
      </c>
      <c r="K103" s="197">
        <v>0</v>
      </c>
      <c r="L103" s="197">
        <v>0</v>
      </c>
      <c r="M103" s="198">
        <v>72</v>
      </c>
      <c r="N103" s="197">
        <v>0</v>
      </c>
      <c r="O103" s="197">
        <v>0</v>
      </c>
      <c r="P103" s="197">
        <v>0</v>
      </c>
      <c r="Q103" s="198">
        <v>72</v>
      </c>
      <c r="R103" s="197">
        <v>0</v>
      </c>
      <c r="S103" s="198">
        <v>0</v>
      </c>
      <c r="T103" s="197">
        <v>0</v>
      </c>
      <c r="U103" s="197">
        <v>0</v>
      </c>
      <c r="V103" s="197">
        <v>0</v>
      </c>
      <c r="W103" s="197"/>
      <c r="X103" s="197"/>
      <c r="Y103" s="198">
        <v>0</v>
      </c>
      <c r="Z103" s="197"/>
      <c r="AA103" s="197"/>
      <c r="AB103" s="197"/>
      <c r="AC103" s="198">
        <v>0</v>
      </c>
      <c r="AD103" s="197"/>
      <c r="AE103" s="197"/>
      <c r="AF103" s="197"/>
      <c r="AG103" s="447" t="s">
        <v>1903</v>
      </c>
    </row>
    <row r="104" spans="1:33" s="448" customFormat="1" ht="13.5" customHeight="1" x14ac:dyDescent="0.3">
      <c r="A104" s="445" t="s">
        <v>22</v>
      </c>
      <c r="B104" s="197">
        <v>32</v>
      </c>
      <c r="C104" s="197">
        <v>32</v>
      </c>
      <c r="D104" s="197">
        <v>32</v>
      </c>
      <c r="E104" s="197">
        <v>32</v>
      </c>
      <c r="F104" s="197">
        <v>32</v>
      </c>
      <c r="G104" s="197">
        <v>32</v>
      </c>
      <c r="H104" s="197">
        <v>32</v>
      </c>
      <c r="I104" s="197">
        <v>32</v>
      </c>
      <c r="J104" s="197">
        <v>32</v>
      </c>
      <c r="K104" s="197">
        <v>32</v>
      </c>
      <c r="L104" s="197">
        <v>32</v>
      </c>
      <c r="M104" s="197">
        <v>32</v>
      </c>
      <c r="N104" s="197">
        <v>32</v>
      </c>
      <c r="O104" s="197">
        <v>32</v>
      </c>
      <c r="P104" s="197">
        <v>32</v>
      </c>
      <c r="Q104" s="197">
        <v>32</v>
      </c>
      <c r="R104" s="197">
        <v>32</v>
      </c>
      <c r="S104" s="198">
        <v>32</v>
      </c>
      <c r="T104" s="197">
        <v>32</v>
      </c>
      <c r="U104" s="197">
        <v>32</v>
      </c>
      <c r="V104" s="197">
        <v>32</v>
      </c>
      <c r="W104" s="197"/>
      <c r="X104" s="197"/>
      <c r="Y104" s="198">
        <v>32</v>
      </c>
      <c r="Z104" s="197"/>
      <c r="AA104" s="197"/>
      <c r="AB104" s="197"/>
      <c r="AC104" s="198">
        <v>32</v>
      </c>
      <c r="AD104" s="197"/>
      <c r="AE104" s="197"/>
      <c r="AF104" s="197"/>
      <c r="AG104" s="197" t="s">
        <v>838</v>
      </c>
    </row>
    <row r="105" spans="1:33" s="448" customFormat="1" ht="13.2" customHeight="1" x14ac:dyDescent="0.3">
      <c r="A105" s="445" t="s">
        <v>884</v>
      </c>
      <c r="B105" s="197">
        <v>0</v>
      </c>
      <c r="C105" s="197">
        <v>0</v>
      </c>
      <c r="D105" s="197">
        <v>0</v>
      </c>
      <c r="E105" s="197">
        <v>320</v>
      </c>
      <c r="F105" s="197">
        <v>320</v>
      </c>
      <c r="G105" s="197">
        <v>0</v>
      </c>
      <c r="H105" s="197">
        <v>0</v>
      </c>
      <c r="I105" s="197">
        <v>320</v>
      </c>
      <c r="J105" s="197">
        <v>320</v>
      </c>
      <c r="K105" s="197">
        <v>320</v>
      </c>
      <c r="L105" s="197">
        <v>320</v>
      </c>
      <c r="M105" s="197">
        <v>320</v>
      </c>
      <c r="N105" s="197">
        <v>320</v>
      </c>
      <c r="O105" s="197">
        <v>0</v>
      </c>
      <c r="P105" s="197">
        <v>320</v>
      </c>
      <c r="Q105" s="197">
        <v>320</v>
      </c>
      <c r="R105" s="197">
        <v>320</v>
      </c>
      <c r="S105" s="198">
        <v>320</v>
      </c>
      <c r="T105" s="197">
        <v>320</v>
      </c>
      <c r="U105" s="197">
        <v>320</v>
      </c>
      <c r="V105" s="197">
        <v>0</v>
      </c>
      <c r="W105" s="197"/>
      <c r="X105" s="197"/>
      <c r="Y105" s="198">
        <v>320</v>
      </c>
      <c r="Z105" s="197"/>
      <c r="AA105" s="197"/>
      <c r="AB105" s="197"/>
      <c r="AC105" s="198">
        <v>320</v>
      </c>
      <c r="AD105" s="197"/>
      <c r="AE105" s="197"/>
      <c r="AF105" s="197"/>
      <c r="AG105" s="447" t="s">
        <v>883</v>
      </c>
    </row>
    <row r="106" spans="1:33" s="448" customFormat="1" ht="13.2" customHeight="1" x14ac:dyDescent="0.3">
      <c r="A106" s="445" t="s">
        <v>2412</v>
      </c>
      <c r="B106" s="197"/>
      <c r="C106" s="197"/>
      <c r="D106" s="197"/>
      <c r="E106" s="197">
        <v>0</v>
      </c>
      <c r="F106" s="197">
        <v>0</v>
      </c>
      <c r="G106" s="197">
        <v>0</v>
      </c>
      <c r="H106" s="197">
        <v>0</v>
      </c>
      <c r="I106" s="197">
        <v>0</v>
      </c>
      <c r="J106" s="197">
        <v>0</v>
      </c>
      <c r="K106" s="197">
        <v>0</v>
      </c>
      <c r="L106" s="197">
        <v>0</v>
      </c>
      <c r="M106" s="197">
        <v>0</v>
      </c>
      <c r="N106" s="197">
        <v>0</v>
      </c>
      <c r="O106" s="197">
        <v>0</v>
      </c>
      <c r="P106" s="197">
        <v>0</v>
      </c>
      <c r="Q106" s="197">
        <v>0</v>
      </c>
      <c r="R106" s="197">
        <v>0</v>
      </c>
      <c r="S106" s="198">
        <v>0</v>
      </c>
      <c r="T106" s="198">
        <v>0</v>
      </c>
      <c r="U106" s="198">
        <v>0</v>
      </c>
      <c r="V106" s="198">
        <v>0</v>
      </c>
      <c r="W106" s="197"/>
      <c r="X106" s="197"/>
      <c r="Y106" s="198">
        <v>0</v>
      </c>
      <c r="Z106" s="197"/>
      <c r="AA106" s="197"/>
      <c r="AB106" s="197"/>
      <c r="AC106" s="198">
        <v>0</v>
      </c>
      <c r="AD106" s="197"/>
      <c r="AE106" s="197"/>
      <c r="AF106" s="197"/>
      <c r="AG106" s="447"/>
    </row>
    <row r="107" spans="1:33" s="448" customFormat="1" ht="13.2" customHeight="1" x14ac:dyDescent="0.3">
      <c r="A107" s="327" t="s">
        <v>2102</v>
      </c>
      <c r="B107" s="446">
        <v>0</v>
      </c>
      <c r="C107" s="446">
        <v>0</v>
      </c>
      <c r="D107" s="446">
        <v>0</v>
      </c>
      <c r="E107" s="446">
        <v>0</v>
      </c>
      <c r="F107" s="446">
        <v>0</v>
      </c>
      <c r="G107" s="446">
        <v>0</v>
      </c>
      <c r="H107" s="446">
        <v>0</v>
      </c>
      <c r="I107" s="446">
        <v>0</v>
      </c>
      <c r="J107" s="446">
        <v>0</v>
      </c>
      <c r="K107" s="446">
        <v>0</v>
      </c>
      <c r="L107" s="446">
        <v>0</v>
      </c>
      <c r="M107" s="446">
        <v>0</v>
      </c>
      <c r="N107" s="446">
        <v>0</v>
      </c>
      <c r="O107" s="446">
        <v>0</v>
      </c>
      <c r="P107" s="446">
        <v>0</v>
      </c>
      <c r="Q107" s="197">
        <v>0</v>
      </c>
      <c r="R107" s="197">
        <v>0</v>
      </c>
      <c r="S107" s="198">
        <v>512</v>
      </c>
      <c r="T107" s="197">
        <v>0</v>
      </c>
      <c r="U107" s="197">
        <v>0</v>
      </c>
      <c r="V107" s="197">
        <v>0</v>
      </c>
      <c r="W107" s="197"/>
      <c r="X107" s="197"/>
      <c r="Y107" s="198">
        <v>512</v>
      </c>
      <c r="Z107" s="197"/>
      <c r="AA107" s="197"/>
      <c r="AB107" s="197"/>
      <c r="AC107" s="198">
        <v>512</v>
      </c>
      <c r="AD107" s="197"/>
      <c r="AE107" s="197"/>
      <c r="AF107" s="197"/>
      <c r="AG107" s="447" t="s">
        <v>2392</v>
      </c>
    </row>
    <row r="108" spans="1:33" ht="13.2" customHeight="1" x14ac:dyDescent="0.3">
      <c r="A108" s="453" t="s">
        <v>1732</v>
      </c>
      <c r="B108" s="79"/>
      <c r="C108" s="79"/>
      <c r="D108" s="79"/>
      <c r="E108" s="79">
        <f t="shared" ref="E108" si="3">(SUM(E84:E107)-SUM(E84,E104))/8</f>
        <v>60</v>
      </c>
      <c r="F108" s="79">
        <f t="shared" ref="F108" si="4">(SUM(F84:F107)-SUM(F84,F104))/8</f>
        <v>60</v>
      </c>
      <c r="G108" s="79">
        <f t="shared" ref="G108" si="5">(SUM(G84:G107)-SUM(G84,G104))/8</f>
        <v>24</v>
      </c>
      <c r="H108" s="79">
        <f t="shared" ref="H108" si="6">(SUM(H84:H107)-SUM(H84,H104))/8</f>
        <v>24</v>
      </c>
      <c r="I108" s="79">
        <f t="shared" ref="I108" si="7">(SUM(I84:I107)-SUM(I84,I104))/8</f>
        <v>156</v>
      </c>
      <c r="J108" s="79">
        <f t="shared" ref="J108" si="8">(SUM(J84:J107)-SUM(J84,J104))/8</f>
        <v>156</v>
      </c>
      <c r="K108" s="79">
        <f t="shared" ref="K108" si="9">(SUM(K84:K107)-SUM(K84,K104))/8</f>
        <v>60</v>
      </c>
      <c r="L108" s="79">
        <f t="shared" ref="L108" si="10">(SUM(L84:L107)-SUM(L84,L104))/8</f>
        <v>60</v>
      </c>
      <c r="M108" s="79">
        <f t="shared" ref="M108" si="11">(SUM(M84:M107)-SUM(M84,M104))/8</f>
        <v>156</v>
      </c>
      <c r="N108" s="79">
        <f t="shared" ref="N108" si="12">(SUM(N84:N107)-SUM(N84,N104))/8</f>
        <v>60</v>
      </c>
      <c r="O108" s="79">
        <f t="shared" ref="O108" si="13">(SUM(O84:O107)-SUM(O84,O104))/8</f>
        <v>24</v>
      </c>
      <c r="P108" s="79">
        <f t="shared" ref="P108" si="14">(SUM(P84:P107)-SUM(P84,P104))/8</f>
        <v>60</v>
      </c>
      <c r="Q108" s="79">
        <f t="shared" ref="Q108" si="15">(SUM(Q84:Q107)-SUM(Q84,Q104))/8</f>
        <v>292</v>
      </c>
      <c r="R108" s="79">
        <f t="shared" ref="R108" si="16">(SUM(R84:R107)-SUM(R84,R104))/8</f>
        <v>292</v>
      </c>
      <c r="S108" s="450">
        <f>(SUM(S84:S107)-SUM(S84,S104))/8</f>
        <v>260</v>
      </c>
      <c r="T108" s="79">
        <f t="shared" ref="T108:V108" si="17">(SUM(T84:T107)-SUM(T84,T104))/8</f>
        <v>60</v>
      </c>
      <c r="U108" s="79">
        <f t="shared" si="17"/>
        <v>64</v>
      </c>
      <c r="V108" s="79">
        <f t="shared" si="17"/>
        <v>20</v>
      </c>
      <c r="W108" s="79"/>
      <c r="X108" s="79"/>
      <c r="Y108" s="450">
        <f>(SUM(Y84:Y107)-SUM(Y84,Y104))/8</f>
        <v>260</v>
      </c>
      <c r="Z108" s="79"/>
      <c r="AA108" s="79"/>
      <c r="AB108" s="79"/>
      <c r="AC108" s="450">
        <f>(SUM(AC84:AC107)-SUM(AC84,AC104))/8</f>
        <v>260</v>
      </c>
      <c r="AD108" s="79"/>
      <c r="AE108" s="79"/>
      <c r="AF108" s="79"/>
      <c r="AG108" s="451" t="s">
        <v>1738</v>
      </c>
    </row>
    <row r="109" spans="1:33" s="16" customFormat="1" ht="13.2" customHeight="1" x14ac:dyDescent="0.3">
      <c r="A109" s="313" t="s">
        <v>1486</v>
      </c>
      <c r="B109" s="7">
        <v>0</v>
      </c>
      <c r="C109" s="7">
        <v>0</v>
      </c>
      <c r="D109" s="7">
        <v>0</v>
      </c>
      <c r="E109" s="7">
        <v>0</v>
      </c>
      <c r="F109" s="7">
        <v>0</v>
      </c>
      <c r="G109" s="7">
        <v>1</v>
      </c>
      <c r="H109" s="7">
        <v>1</v>
      </c>
      <c r="I109" s="7">
        <v>0</v>
      </c>
      <c r="J109" s="7">
        <v>0</v>
      </c>
      <c r="K109" s="7">
        <v>0</v>
      </c>
      <c r="L109" s="7">
        <v>0</v>
      </c>
      <c r="M109" s="7">
        <v>0</v>
      </c>
      <c r="N109" s="7">
        <v>0</v>
      </c>
      <c r="O109" s="7">
        <v>1</v>
      </c>
      <c r="P109" s="7">
        <v>0</v>
      </c>
      <c r="Q109" s="16">
        <v>0</v>
      </c>
      <c r="R109" s="16">
        <v>0</v>
      </c>
      <c r="S109" s="7">
        <v>0</v>
      </c>
      <c r="T109" s="7">
        <v>0</v>
      </c>
      <c r="U109" s="7">
        <v>0</v>
      </c>
      <c r="V109" s="7">
        <v>0</v>
      </c>
      <c r="Y109" s="7">
        <v>0</v>
      </c>
      <c r="AC109" s="7">
        <v>0</v>
      </c>
      <c r="AG109" s="129" t="s">
        <v>1542</v>
      </c>
    </row>
    <row r="110" spans="1:33" s="16" customFormat="1" ht="13.2" customHeight="1" x14ac:dyDescent="0.3">
      <c r="A110" s="313" t="s">
        <v>2520</v>
      </c>
      <c r="B110" s="422"/>
      <c r="C110" s="422"/>
      <c r="D110" s="422"/>
      <c r="E110" s="422"/>
      <c r="F110" s="422"/>
      <c r="G110" s="422"/>
      <c r="H110" s="422"/>
      <c r="I110" s="422"/>
      <c r="J110" s="422"/>
      <c r="K110" s="422"/>
      <c r="L110" s="422"/>
      <c r="M110" s="422"/>
      <c r="N110" s="422"/>
      <c r="O110" s="422"/>
      <c r="P110" s="422"/>
      <c r="Q110" s="16">
        <v>0</v>
      </c>
      <c r="R110" s="16">
        <v>0</v>
      </c>
      <c r="S110" s="16">
        <v>0</v>
      </c>
      <c r="T110" s="7"/>
      <c r="U110" s="7"/>
      <c r="V110" s="7"/>
      <c r="Y110" s="16">
        <v>0</v>
      </c>
      <c r="AC110" s="16">
        <v>0</v>
      </c>
      <c r="AG110" s="138" t="s">
        <v>2515</v>
      </c>
    </row>
    <row r="112" spans="1:33" ht="13.5" customHeight="1" x14ac:dyDescent="0.3">
      <c r="A112" s="452" t="s">
        <v>1445</v>
      </c>
      <c r="B112" s="452"/>
      <c r="C112" s="452"/>
      <c r="D112" s="452"/>
      <c r="E112" s="452"/>
      <c r="F112" s="452"/>
      <c r="G112" s="452"/>
      <c r="H112" s="452"/>
      <c r="I112" s="452"/>
      <c r="J112" s="452"/>
      <c r="K112" s="452"/>
      <c r="L112" s="452"/>
      <c r="M112" s="452"/>
      <c r="N112" s="452"/>
      <c r="O112" s="452"/>
      <c r="P112" s="452"/>
      <c r="Q112" s="452"/>
      <c r="R112" s="452"/>
      <c r="S112" s="452"/>
      <c r="T112" s="452"/>
      <c r="U112" s="452"/>
      <c r="V112" s="452"/>
      <c r="W112" s="452"/>
      <c r="X112" s="452"/>
      <c r="Y112" s="452"/>
      <c r="Z112" s="452"/>
      <c r="AA112" s="452"/>
      <c r="AB112" s="452"/>
      <c r="AC112" s="452"/>
      <c r="AD112" s="452"/>
      <c r="AE112" s="452"/>
      <c r="AF112" s="452"/>
      <c r="AG112" s="452"/>
    </row>
    <row r="113" spans="1:33" x14ac:dyDescent="0.3"/>
    <row r="114" spans="1:33" ht="13.5" customHeight="1" x14ac:dyDescent="0.3">
      <c r="A114" s="63" t="s">
        <v>2061</v>
      </c>
      <c r="B114" s="290"/>
      <c r="C114" s="290"/>
      <c r="D114" s="290"/>
      <c r="E114" s="290"/>
      <c r="F114" s="290"/>
      <c r="G114" s="290"/>
      <c r="H114" s="16" t="s">
        <v>1176</v>
      </c>
      <c r="I114" s="63" t="s">
        <v>1379</v>
      </c>
      <c r="J114" s="63" t="s">
        <v>1523</v>
      </c>
      <c r="K114" s="63" t="s">
        <v>1379</v>
      </c>
      <c r="L114" s="63" t="s">
        <v>1523</v>
      </c>
      <c r="M114" s="63" t="s">
        <v>1379</v>
      </c>
      <c r="N114" s="16" t="s">
        <v>1485</v>
      </c>
      <c r="O114" s="16" t="s">
        <v>1176</v>
      </c>
      <c r="P114" s="16" t="s">
        <v>48</v>
      </c>
      <c r="Q114" s="197" t="s">
        <v>1523</v>
      </c>
      <c r="R114" s="197" t="s">
        <v>1379</v>
      </c>
      <c r="S114" s="198" t="s">
        <v>1379</v>
      </c>
      <c r="T114" s="16" t="s">
        <v>1485</v>
      </c>
      <c r="U114" s="16" t="s">
        <v>48</v>
      </c>
      <c r="V114" s="16" t="s">
        <v>48</v>
      </c>
      <c r="W114" s="16"/>
      <c r="X114" s="16"/>
      <c r="Y114" s="198" t="s">
        <v>1379</v>
      </c>
      <c r="Z114" s="16"/>
      <c r="AA114" s="16"/>
      <c r="AB114" s="16"/>
      <c r="AC114" s="198" t="s">
        <v>1379</v>
      </c>
      <c r="AD114" s="16"/>
      <c r="AE114" s="16"/>
      <c r="AF114" s="16"/>
      <c r="AG114" s="138" t="s">
        <v>1447</v>
      </c>
    </row>
    <row r="116" spans="1:33" s="318" customFormat="1" ht="13.5" customHeight="1" x14ac:dyDescent="0.3">
      <c r="A116" s="331" t="s">
        <v>1735</v>
      </c>
      <c r="B116" s="331"/>
      <c r="C116" s="331"/>
      <c r="D116" s="331"/>
      <c r="E116" s="331">
        <f t="shared" ref="E116:R116" si="18">(E108+100+E78+E51)*8</f>
        <v>2336</v>
      </c>
      <c r="F116" s="331">
        <f t="shared" si="18"/>
        <v>2336</v>
      </c>
      <c r="G116" s="333">
        <f t="shared" si="18"/>
        <v>1920</v>
      </c>
      <c r="H116" s="331">
        <f t="shared" si="18"/>
        <v>1920</v>
      </c>
      <c r="I116" s="331">
        <f t="shared" si="18"/>
        <v>3328</v>
      </c>
      <c r="J116" s="331">
        <f t="shared" si="18"/>
        <v>3328</v>
      </c>
      <c r="K116" s="331">
        <f t="shared" si="18"/>
        <v>2336</v>
      </c>
      <c r="L116" s="331">
        <f t="shared" si="18"/>
        <v>2336</v>
      </c>
      <c r="M116" s="331">
        <f t="shared" si="18"/>
        <v>3328</v>
      </c>
      <c r="N116" s="331">
        <f t="shared" si="18"/>
        <v>2336</v>
      </c>
      <c r="O116" s="333">
        <f t="shared" si="18"/>
        <v>1920</v>
      </c>
      <c r="P116" s="333">
        <f t="shared" si="18"/>
        <v>2784</v>
      </c>
      <c r="Q116" s="331">
        <f t="shared" si="18"/>
        <v>5056</v>
      </c>
      <c r="R116" s="331">
        <f t="shared" si="18"/>
        <v>5056</v>
      </c>
      <c r="S116" s="331"/>
      <c r="T116" s="331">
        <f>(T108+100+T78+T51)*8</f>
        <v>2560</v>
      </c>
      <c r="U116" s="331">
        <f>(U108+100+U78+U51)*8</f>
        <v>2816</v>
      </c>
      <c r="V116" s="331">
        <f>(V108+100+V78+V51)*8</f>
        <v>2240</v>
      </c>
      <c r="W116" s="331"/>
      <c r="X116" s="331"/>
      <c r="Y116" s="331"/>
      <c r="Z116" s="331"/>
      <c r="AA116" s="331"/>
      <c r="AB116" s="331"/>
      <c r="AC116" s="331"/>
      <c r="AD116" s="331"/>
      <c r="AE116" s="331"/>
      <c r="AF116" s="331"/>
      <c r="AG116" s="332" t="s">
        <v>1734</v>
      </c>
    </row>
    <row r="118" spans="1:33" x14ac:dyDescent="0.3">
      <c r="A118" s="381" t="s">
        <v>2056</v>
      </c>
    </row>
    <row r="120" spans="1:33" ht="13.5" customHeight="1" x14ac:dyDescent="0.3">
      <c r="A120" s="313" t="s">
        <v>2058</v>
      </c>
      <c r="B120" s="16"/>
      <c r="C120" s="16"/>
      <c r="D120" s="16"/>
      <c r="E120" s="16" t="s">
        <v>1250</v>
      </c>
      <c r="F120" s="16" t="s">
        <v>1250</v>
      </c>
      <c r="G120" s="16" t="s">
        <v>1250</v>
      </c>
      <c r="H120" s="16" t="s">
        <v>1250</v>
      </c>
      <c r="I120" s="16" t="s">
        <v>1250</v>
      </c>
      <c r="J120" s="16" t="s">
        <v>1250</v>
      </c>
      <c r="K120" s="16" t="s">
        <v>1250</v>
      </c>
      <c r="L120" s="16" t="s">
        <v>1250</v>
      </c>
      <c r="M120" s="16" t="s">
        <v>1250</v>
      </c>
      <c r="N120" s="16" t="s">
        <v>1250</v>
      </c>
      <c r="O120" s="16" t="s">
        <v>1250</v>
      </c>
      <c r="P120" s="16" t="s">
        <v>1250</v>
      </c>
      <c r="Q120" s="16" t="s">
        <v>1250</v>
      </c>
      <c r="R120" s="16" t="s">
        <v>1250</v>
      </c>
      <c r="S120" s="16" t="s">
        <v>1379</v>
      </c>
      <c r="T120" s="16" t="s">
        <v>1250</v>
      </c>
      <c r="U120" s="16" t="s">
        <v>1250</v>
      </c>
      <c r="V120" s="16" t="s">
        <v>1250</v>
      </c>
      <c r="W120" s="16"/>
      <c r="X120" s="16"/>
      <c r="Y120" s="16" t="s">
        <v>1379</v>
      </c>
      <c r="Z120" s="16"/>
      <c r="AA120" s="16"/>
      <c r="AB120" s="16"/>
      <c r="AC120" s="16" t="s">
        <v>1379</v>
      </c>
      <c r="AD120" s="16"/>
      <c r="AE120" s="16"/>
    </row>
    <row r="121" spans="1:33" ht="12.75" customHeight="1" x14ac:dyDescent="0.3">
      <c r="A121" s="313" t="s">
        <v>2059</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6" t="s">
        <v>1250</v>
      </c>
      <c r="Q121" s="16" t="s">
        <v>1250</v>
      </c>
      <c r="R121" s="16" t="s">
        <v>1250</v>
      </c>
      <c r="S121" s="16" t="s">
        <v>1250</v>
      </c>
      <c r="T121" s="16" t="s">
        <v>1250</v>
      </c>
      <c r="U121" s="16" t="s">
        <v>1250</v>
      </c>
      <c r="V121" s="16" t="s">
        <v>1250</v>
      </c>
      <c r="W121" s="16"/>
      <c r="X121" s="16"/>
      <c r="Y121" s="16" t="s">
        <v>1250</v>
      </c>
      <c r="Z121" s="16"/>
      <c r="AA121" s="16"/>
      <c r="AB121" s="16"/>
      <c r="AC121" s="16" t="s">
        <v>1250</v>
      </c>
      <c r="AD121" s="16"/>
      <c r="AE121" s="16"/>
    </row>
    <row r="122" spans="1:33" ht="13.5" customHeight="1" x14ac:dyDescent="0.3">
      <c r="A122" s="313" t="s">
        <v>2060</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16" t="s">
        <v>1379</v>
      </c>
      <c r="T122" s="16" t="s">
        <v>1250</v>
      </c>
      <c r="U122" s="16" t="s">
        <v>1250</v>
      </c>
      <c r="V122" s="16" t="s">
        <v>1250</v>
      </c>
      <c r="W122" s="16"/>
      <c r="X122" s="16"/>
      <c r="Y122" s="16" t="s">
        <v>1379</v>
      </c>
      <c r="Z122" s="16"/>
      <c r="AA122" s="16"/>
      <c r="AB122" s="16"/>
      <c r="AC122" s="16" t="s">
        <v>1379</v>
      </c>
      <c r="AD122" s="16"/>
      <c r="AE122" s="16"/>
    </row>
    <row r="123" spans="1:33" ht="13.5" customHeight="1" x14ac:dyDescent="0.3">
      <c r="A123" s="239" t="s">
        <v>2369</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97" t="s">
        <v>1250</v>
      </c>
      <c r="Q123" s="197" t="s">
        <v>1523</v>
      </c>
      <c r="R123" s="197" t="s">
        <v>1379</v>
      </c>
      <c r="S123" s="197" t="s">
        <v>1379</v>
      </c>
      <c r="T123" s="16" t="s">
        <v>1250</v>
      </c>
      <c r="U123" s="16" t="s">
        <v>1250</v>
      </c>
      <c r="V123" s="16" t="s">
        <v>1250</v>
      </c>
      <c r="W123" s="16"/>
      <c r="X123" s="16"/>
      <c r="Y123" s="197" t="s">
        <v>1379</v>
      </c>
      <c r="Z123" s="16"/>
      <c r="AA123" s="16"/>
      <c r="AB123" s="16"/>
      <c r="AC123" s="197" t="s">
        <v>1379</v>
      </c>
      <c r="AD123" s="16"/>
      <c r="AE123" s="16"/>
    </row>
    <row r="125" spans="1:33" ht="15.6" x14ac:dyDescent="0.3">
      <c r="A125" s="251" t="s">
        <v>1741</v>
      </c>
    </row>
    <row r="126" spans="1:33" x14ac:dyDescent="0.3"/>
    <row r="127" spans="1:33" ht="28.8" x14ac:dyDescent="0.3">
      <c r="A127" s="63" t="s">
        <v>1752</v>
      </c>
      <c r="B127" s="16"/>
      <c r="C127" s="16"/>
      <c r="D127" s="16"/>
      <c r="E127" s="7">
        <v>0</v>
      </c>
      <c r="F127" s="7">
        <v>0</v>
      </c>
      <c r="G127" s="7">
        <v>0</v>
      </c>
      <c r="H127" s="7">
        <v>0</v>
      </c>
      <c r="I127" s="329">
        <v>1</v>
      </c>
      <c r="J127" s="329">
        <v>1</v>
      </c>
      <c r="K127" s="329">
        <v>1</v>
      </c>
      <c r="L127" s="329">
        <v>1</v>
      </c>
      <c r="M127" s="329">
        <v>1</v>
      </c>
      <c r="N127" s="329">
        <v>1</v>
      </c>
      <c r="O127" s="329">
        <v>1</v>
      </c>
      <c r="P127" s="329">
        <v>1</v>
      </c>
      <c r="Q127" s="329">
        <v>1</v>
      </c>
      <c r="R127" s="329">
        <v>1</v>
      </c>
      <c r="S127" s="329">
        <v>1</v>
      </c>
      <c r="T127" s="329">
        <v>1</v>
      </c>
      <c r="U127" s="329">
        <v>1</v>
      </c>
      <c r="V127" s="329">
        <v>1</v>
      </c>
      <c r="W127" s="16"/>
      <c r="X127" s="16"/>
      <c r="Y127" s="329">
        <v>1</v>
      </c>
      <c r="Z127" s="16"/>
      <c r="AA127" s="16"/>
      <c r="AB127" s="16"/>
      <c r="AC127" s="329">
        <v>1</v>
      </c>
      <c r="AD127" s="16"/>
      <c r="AE127" s="16"/>
      <c r="AF127" s="16"/>
      <c r="AG127" s="138" t="s">
        <v>1746</v>
      </c>
    </row>
    <row r="128" spans="1:33" x14ac:dyDescent="0.3"/>
    <row r="129" spans="1:33" x14ac:dyDescent="0.3">
      <c r="A129" s="63" t="s">
        <v>1754</v>
      </c>
      <c r="B129" s="16"/>
      <c r="C129" s="16"/>
      <c r="D129" s="16"/>
      <c r="E129" s="7">
        <v>0</v>
      </c>
      <c r="F129" s="7">
        <v>0</v>
      </c>
      <c r="G129" s="7">
        <v>0</v>
      </c>
      <c r="H129" s="7">
        <v>0</v>
      </c>
      <c r="I129" s="7">
        <v>0</v>
      </c>
      <c r="J129" s="7">
        <v>0</v>
      </c>
      <c r="K129" s="7">
        <v>0</v>
      </c>
      <c r="L129" s="7">
        <v>0</v>
      </c>
      <c r="M129" s="7">
        <v>0</v>
      </c>
      <c r="N129" s="7">
        <v>0</v>
      </c>
      <c r="O129" s="7">
        <v>0</v>
      </c>
      <c r="P129" s="329">
        <v>1</v>
      </c>
      <c r="Q129" s="329">
        <v>1</v>
      </c>
      <c r="R129" s="329">
        <v>1</v>
      </c>
      <c r="S129" s="329">
        <v>1</v>
      </c>
      <c r="T129" s="7">
        <v>1</v>
      </c>
      <c r="U129" s="7">
        <v>1</v>
      </c>
      <c r="V129" s="7">
        <v>1</v>
      </c>
      <c r="W129" s="16"/>
      <c r="X129" s="16"/>
      <c r="Y129" s="329">
        <v>1</v>
      </c>
      <c r="Z129" s="16"/>
      <c r="AA129" s="16"/>
      <c r="AB129" s="16"/>
      <c r="AC129" s="329">
        <v>1</v>
      </c>
      <c r="AD129" s="16"/>
      <c r="AE129" s="16"/>
      <c r="AF129" s="16"/>
      <c r="AG129" s="138" t="s">
        <v>1755</v>
      </c>
    </row>
    <row r="130" spans="1:33" x14ac:dyDescent="0.3">
      <c r="A130" s="57" t="s">
        <v>2090</v>
      </c>
      <c r="B130" s="16"/>
      <c r="C130" s="16"/>
      <c r="D130" s="16"/>
      <c r="E130" s="329">
        <v>0</v>
      </c>
      <c r="F130" s="329">
        <v>0</v>
      </c>
      <c r="G130" s="329">
        <v>0</v>
      </c>
      <c r="H130" s="329">
        <v>0</v>
      </c>
      <c r="I130" s="329">
        <v>0</v>
      </c>
      <c r="J130" s="329">
        <v>0</v>
      </c>
      <c r="K130" s="329">
        <v>0</v>
      </c>
      <c r="L130" s="329">
        <v>0</v>
      </c>
      <c r="M130" s="329">
        <v>0</v>
      </c>
      <c r="N130" s="329">
        <v>0</v>
      </c>
      <c r="O130" s="329">
        <v>0</v>
      </c>
      <c r="P130" s="329">
        <v>0</v>
      </c>
      <c r="Q130" s="7">
        <v>1</v>
      </c>
      <c r="R130" s="7">
        <v>1</v>
      </c>
      <c r="S130" s="7">
        <v>1</v>
      </c>
      <c r="T130" s="7">
        <v>1</v>
      </c>
      <c r="U130" s="7">
        <v>1</v>
      </c>
      <c r="V130" s="7">
        <v>1</v>
      </c>
      <c r="W130" s="16"/>
      <c r="X130" s="16"/>
      <c r="Y130" s="7">
        <v>1</v>
      </c>
      <c r="Z130" s="16"/>
      <c r="AA130" s="16"/>
      <c r="AB130" s="16"/>
      <c r="AC130" s="7">
        <v>1</v>
      </c>
      <c r="AD130" s="16"/>
      <c r="AE130" s="16"/>
      <c r="AF130" s="16"/>
      <c r="AG130" s="138" t="s">
        <v>2091</v>
      </c>
    </row>
    <row r="131" spans="1:33" customFormat="1" x14ac:dyDescent="0.3">
      <c r="A131" s="379" t="s">
        <v>1757</v>
      </c>
      <c r="E131" s="329">
        <v>0</v>
      </c>
      <c r="F131" s="329">
        <v>0</v>
      </c>
      <c r="G131" s="329">
        <v>0</v>
      </c>
      <c r="H131" s="379">
        <v>1</v>
      </c>
      <c r="I131" s="379">
        <v>1</v>
      </c>
      <c r="J131" s="379">
        <v>1</v>
      </c>
      <c r="K131" s="379">
        <v>1</v>
      </c>
      <c r="L131" s="379">
        <v>1</v>
      </c>
      <c r="M131" s="379">
        <v>1</v>
      </c>
      <c r="N131" s="379">
        <v>1</v>
      </c>
      <c r="O131" s="379">
        <v>1</v>
      </c>
      <c r="P131" s="379">
        <v>1</v>
      </c>
      <c r="Q131" s="379">
        <v>1</v>
      </c>
      <c r="R131" s="379">
        <v>1</v>
      </c>
      <c r="S131" s="379">
        <v>1</v>
      </c>
      <c r="T131" s="379">
        <v>1</v>
      </c>
      <c r="U131" s="379">
        <v>1</v>
      </c>
      <c r="V131" s="379">
        <v>1</v>
      </c>
      <c r="Y131" s="379">
        <v>1</v>
      </c>
      <c r="AB131" s="15"/>
      <c r="AC131" s="379">
        <v>1</v>
      </c>
      <c r="AG131" s="138" t="s">
        <v>2035</v>
      </c>
    </row>
    <row r="132" spans="1:33" x14ac:dyDescent="0.3">
      <c r="A132" s="16" t="s">
        <v>1749</v>
      </c>
      <c r="B132" s="16"/>
      <c r="C132" s="16"/>
      <c r="D132" s="16"/>
      <c r="E132" s="329">
        <v>0</v>
      </c>
      <c r="F132" s="329">
        <v>0</v>
      </c>
      <c r="G132" s="329">
        <v>0</v>
      </c>
      <c r="H132" s="329">
        <v>0</v>
      </c>
      <c r="I132" s="329">
        <v>0</v>
      </c>
      <c r="J132" s="329">
        <v>0</v>
      </c>
      <c r="K132" s="329">
        <v>0</v>
      </c>
      <c r="L132" s="329">
        <v>0</v>
      </c>
      <c r="M132" s="329">
        <v>0</v>
      </c>
      <c r="N132" s="7">
        <v>1</v>
      </c>
      <c r="O132" s="7">
        <v>1</v>
      </c>
      <c r="P132" s="7">
        <v>1</v>
      </c>
      <c r="Q132" s="7">
        <v>1</v>
      </c>
      <c r="R132" s="7">
        <v>1</v>
      </c>
      <c r="S132" s="7">
        <v>1</v>
      </c>
      <c r="T132" s="7">
        <v>1</v>
      </c>
      <c r="U132" s="7">
        <v>1</v>
      </c>
      <c r="V132" s="7">
        <v>1</v>
      </c>
      <c r="W132" s="16"/>
      <c r="X132" s="16"/>
      <c r="Y132" s="7">
        <v>1</v>
      </c>
      <c r="Z132" s="16"/>
      <c r="AA132" s="16"/>
      <c r="AB132" s="16"/>
      <c r="AC132" s="7">
        <v>1</v>
      </c>
      <c r="AD132" s="16"/>
      <c r="AE132" s="16"/>
      <c r="AF132" s="16"/>
      <c r="AG132" s="138" t="s">
        <v>1756</v>
      </c>
    </row>
    <row r="133" spans="1:33" x14ac:dyDescent="0.3">
      <c r="A133" s="16" t="s">
        <v>1750</v>
      </c>
      <c r="B133" s="16"/>
      <c r="C133" s="16"/>
      <c r="D133" s="16"/>
      <c r="E133" s="329">
        <v>0</v>
      </c>
      <c r="F133" s="329">
        <v>0</v>
      </c>
      <c r="G133" s="329">
        <v>0</v>
      </c>
      <c r="H133" s="329">
        <v>0</v>
      </c>
      <c r="I133" s="329">
        <v>0</v>
      </c>
      <c r="J133" s="329">
        <v>0</v>
      </c>
      <c r="K133" s="329">
        <v>0</v>
      </c>
      <c r="L133" s="329">
        <v>0</v>
      </c>
      <c r="M133" s="329">
        <v>0</v>
      </c>
      <c r="N133" s="329">
        <v>0</v>
      </c>
      <c r="O133" s="329">
        <v>0</v>
      </c>
      <c r="P133" s="7">
        <v>1</v>
      </c>
      <c r="Q133" s="7">
        <v>1</v>
      </c>
      <c r="R133" s="7">
        <v>1</v>
      </c>
      <c r="S133" s="7">
        <v>1</v>
      </c>
      <c r="T133" s="7">
        <v>1</v>
      </c>
      <c r="U133" s="7">
        <v>1</v>
      </c>
      <c r="V133" s="7">
        <v>1</v>
      </c>
      <c r="W133" s="16"/>
      <c r="X133" s="16"/>
      <c r="Y133" s="7">
        <v>1</v>
      </c>
      <c r="Z133" s="16"/>
      <c r="AA133" s="16"/>
      <c r="AB133" s="16"/>
      <c r="AC133" s="7">
        <v>1</v>
      </c>
      <c r="AD133" s="16"/>
      <c r="AE133" s="16"/>
      <c r="AF133" s="16"/>
      <c r="AG133" s="138" t="s">
        <v>1755</v>
      </c>
    </row>
    <row r="134" spans="1:33" x14ac:dyDescent="0.3">
      <c r="A134" s="57" t="s">
        <v>2088</v>
      </c>
      <c r="B134" s="16"/>
      <c r="C134" s="16"/>
      <c r="D134" s="16"/>
      <c r="E134" s="329">
        <v>0</v>
      </c>
      <c r="F134" s="329">
        <v>0</v>
      </c>
      <c r="G134" s="329">
        <v>0</v>
      </c>
      <c r="H134" s="329">
        <v>0</v>
      </c>
      <c r="I134" s="329">
        <v>0</v>
      </c>
      <c r="J134" s="329">
        <v>0</v>
      </c>
      <c r="K134" s="329">
        <v>0</v>
      </c>
      <c r="L134" s="329">
        <v>0</v>
      </c>
      <c r="M134" s="329">
        <v>0</v>
      </c>
      <c r="N134" s="329">
        <v>0</v>
      </c>
      <c r="O134" s="329">
        <v>0</v>
      </c>
      <c r="P134" s="329">
        <v>0</v>
      </c>
      <c r="Q134" s="7">
        <v>1</v>
      </c>
      <c r="R134" s="7">
        <v>1</v>
      </c>
      <c r="S134" s="7">
        <v>1</v>
      </c>
      <c r="T134" s="7">
        <v>1</v>
      </c>
      <c r="U134" s="7">
        <v>1</v>
      </c>
      <c r="V134" s="7">
        <v>1</v>
      </c>
      <c r="W134" s="16"/>
      <c r="X134" s="16"/>
      <c r="Y134" s="7">
        <v>1</v>
      </c>
      <c r="Z134" s="16"/>
      <c r="AA134" s="16"/>
      <c r="AB134" s="16"/>
      <c r="AC134" s="7">
        <v>1</v>
      </c>
      <c r="AD134" s="16"/>
      <c r="AE134" s="16"/>
      <c r="AF134" s="16"/>
      <c r="AG134" s="138" t="s">
        <v>2089</v>
      </c>
    </row>
    <row r="136" spans="1:33" ht="15.6" x14ac:dyDescent="0.3">
      <c r="A136" s="251" t="s">
        <v>1177</v>
      </c>
    </row>
    <row r="137" spans="1:33" ht="57.6" x14ac:dyDescent="0.3">
      <c r="A137" s="239" t="s">
        <v>70</v>
      </c>
      <c r="B137" s="16">
        <v>1</v>
      </c>
      <c r="C137" s="16">
        <v>1</v>
      </c>
      <c r="D137" s="16">
        <v>1</v>
      </c>
      <c r="E137" s="16">
        <v>0</v>
      </c>
      <c r="F137" s="16">
        <v>1</v>
      </c>
      <c r="G137" s="16">
        <v>0</v>
      </c>
      <c r="H137" s="16">
        <v>0</v>
      </c>
      <c r="I137" s="16">
        <v>0</v>
      </c>
      <c r="J137" s="16">
        <v>1</v>
      </c>
      <c r="K137" s="16">
        <v>0</v>
      </c>
      <c r="L137" s="16">
        <v>1</v>
      </c>
      <c r="M137" s="16">
        <v>0</v>
      </c>
      <c r="N137" s="63">
        <v>0</v>
      </c>
      <c r="O137" s="16">
        <v>0</v>
      </c>
      <c r="P137" s="16">
        <v>0</v>
      </c>
      <c r="Q137" s="57">
        <v>1</v>
      </c>
      <c r="R137" s="57">
        <v>1</v>
      </c>
      <c r="S137" s="57">
        <v>1</v>
      </c>
      <c r="T137" s="16">
        <v>0</v>
      </c>
      <c r="U137" s="16">
        <v>0</v>
      </c>
      <c r="V137" s="16">
        <v>0</v>
      </c>
      <c r="W137" s="16"/>
      <c r="X137" s="16"/>
      <c r="Y137" s="57">
        <v>1</v>
      </c>
      <c r="Z137" s="16"/>
      <c r="AA137" s="16"/>
      <c r="AB137" s="16"/>
      <c r="AC137" s="57">
        <v>1</v>
      </c>
      <c r="AD137" s="16"/>
      <c r="AE137" s="16"/>
      <c r="AF137" s="16"/>
      <c r="AG137" s="138" t="s">
        <v>817</v>
      </c>
    </row>
    <row r="138" spans="1:33" ht="63" customHeight="1" x14ac:dyDescent="0.3">
      <c r="A138" s="252" t="s">
        <v>2659</v>
      </c>
      <c r="B138" s="63">
        <v>1</v>
      </c>
      <c r="C138" s="63">
        <v>1</v>
      </c>
      <c r="D138" s="63">
        <v>1</v>
      </c>
      <c r="E138" s="63">
        <v>0</v>
      </c>
      <c r="F138" s="63">
        <v>0</v>
      </c>
      <c r="G138" s="63">
        <v>0</v>
      </c>
      <c r="H138" s="63">
        <v>0</v>
      </c>
      <c r="I138" s="63">
        <v>0</v>
      </c>
      <c r="J138" s="63">
        <v>0</v>
      </c>
      <c r="K138" s="63">
        <v>0</v>
      </c>
      <c r="L138" s="63">
        <v>1</v>
      </c>
      <c r="M138" s="63">
        <v>0</v>
      </c>
      <c r="N138" s="63">
        <v>0</v>
      </c>
      <c r="O138" s="16">
        <v>0</v>
      </c>
      <c r="P138" s="155">
        <v>0</v>
      </c>
      <c r="Q138" s="197">
        <v>1</v>
      </c>
      <c r="R138" s="197">
        <v>1</v>
      </c>
      <c r="S138" s="197">
        <v>0</v>
      </c>
      <c r="T138" s="459">
        <v>0</v>
      </c>
      <c r="U138" s="7">
        <v>0</v>
      </c>
      <c r="V138" s="7">
        <v>0</v>
      </c>
      <c r="W138" s="16"/>
      <c r="X138" s="16"/>
      <c r="Y138" s="197">
        <v>0</v>
      </c>
      <c r="Z138" s="16"/>
      <c r="AA138" s="16"/>
      <c r="AB138" s="16"/>
      <c r="AC138" s="197">
        <v>0</v>
      </c>
      <c r="AD138" s="16"/>
      <c r="AE138" s="16"/>
      <c r="AF138" s="16"/>
      <c r="AG138" s="138" t="s">
        <v>1179</v>
      </c>
    </row>
    <row r="139" spans="1:33" ht="63.6" customHeight="1" x14ac:dyDescent="0.3">
      <c r="A139" s="40" t="s">
        <v>2660</v>
      </c>
      <c r="B139" s="16">
        <v>1</v>
      </c>
      <c r="C139" s="16">
        <v>1</v>
      </c>
      <c r="D139" s="16">
        <v>1</v>
      </c>
      <c r="E139" s="16">
        <v>0</v>
      </c>
      <c r="F139" s="16">
        <v>1</v>
      </c>
      <c r="G139" s="16">
        <v>1</v>
      </c>
      <c r="H139" s="16">
        <v>1</v>
      </c>
      <c r="I139" s="16">
        <v>1</v>
      </c>
      <c r="J139" s="16">
        <v>1</v>
      </c>
      <c r="K139" s="16">
        <v>0</v>
      </c>
      <c r="L139" s="16">
        <v>0</v>
      </c>
      <c r="M139" s="16">
        <v>0</v>
      </c>
      <c r="N139" s="16">
        <v>1</v>
      </c>
      <c r="O139" s="16">
        <v>1</v>
      </c>
      <c r="P139" s="16">
        <v>1</v>
      </c>
      <c r="Q139" s="57">
        <v>1</v>
      </c>
      <c r="R139" s="16">
        <v>0</v>
      </c>
      <c r="S139" s="16">
        <v>0</v>
      </c>
      <c r="T139" s="16">
        <v>1</v>
      </c>
      <c r="U139" s="16">
        <v>1</v>
      </c>
      <c r="V139" s="16">
        <v>1</v>
      </c>
      <c r="W139" s="16"/>
      <c r="X139" s="16"/>
      <c r="Y139" s="16">
        <v>0</v>
      </c>
      <c r="Z139" s="16"/>
      <c r="AA139" s="16"/>
      <c r="AB139" s="16"/>
      <c r="AC139" s="16">
        <v>0</v>
      </c>
      <c r="AD139" s="16"/>
      <c r="AE139" s="16"/>
      <c r="AF139" s="16"/>
      <c r="AG139" s="138" t="s">
        <v>2658</v>
      </c>
    </row>
    <row r="140" spans="1:33" ht="13.5" customHeight="1" x14ac:dyDescent="0.3">
      <c r="A140" s="40" t="s">
        <v>394</v>
      </c>
      <c r="B140" s="16">
        <v>13</v>
      </c>
      <c r="C140" s="16">
        <v>15</v>
      </c>
      <c r="D140" s="16">
        <v>15</v>
      </c>
      <c r="E140" s="16">
        <v>13</v>
      </c>
      <c r="F140" s="57">
        <v>4</v>
      </c>
      <c r="G140" s="16">
        <v>5</v>
      </c>
      <c r="H140" s="16">
        <v>5</v>
      </c>
      <c r="I140" s="16">
        <v>15</v>
      </c>
      <c r="J140" s="16">
        <v>5</v>
      </c>
      <c r="K140" s="16">
        <v>7</v>
      </c>
      <c r="L140" s="16">
        <v>5</v>
      </c>
      <c r="M140" s="16">
        <v>7</v>
      </c>
      <c r="N140" s="16">
        <v>12</v>
      </c>
      <c r="O140" s="16">
        <v>5</v>
      </c>
      <c r="P140" s="456">
        <v>5</v>
      </c>
      <c r="Q140" s="197">
        <v>13</v>
      </c>
      <c r="R140" s="197">
        <v>7</v>
      </c>
      <c r="S140" s="197">
        <v>5</v>
      </c>
      <c r="T140" s="68">
        <v>12</v>
      </c>
      <c r="U140" s="57">
        <v>4</v>
      </c>
      <c r="V140" s="63">
        <v>5</v>
      </c>
      <c r="W140" s="16"/>
      <c r="X140" s="16"/>
      <c r="Y140" s="197">
        <v>5</v>
      </c>
      <c r="Z140" s="16"/>
      <c r="AA140" s="16"/>
      <c r="AB140" s="16"/>
      <c r="AC140" s="197">
        <v>5</v>
      </c>
      <c r="AD140" s="16"/>
      <c r="AE140" s="16"/>
      <c r="AF140" s="16"/>
      <c r="AG140" s="138" t="s">
        <v>2355</v>
      </c>
    </row>
    <row r="141" spans="1:33" x14ac:dyDescent="0.3">
      <c r="Q141" s="197"/>
      <c r="R141" s="197"/>
      <c r="S141" s="197"/>
      <c r="Y141" s="197"/>
      <c r="AC141" s="197"/>
    </row>
    <row r="142" spans="1:33" ht="13.5" customHeight="1" x14ac:dyDescent="0.3">
      <c r="A142" s="239" t="s">
        <v>1151</v>
      </c>
      <c r="B142" s="16">
        <v>0</v>
      </c>
      <c r="C142" s="16">
        <v>0</v>
      </c>
      <c r="D142" s="16">
        <v>0</v>
      </c>
      <c r="E142" s="16">
        <v>1</v>
      </c>
      <c r="F142" s="16">
        <v>0</v>
      </c>
      <c r="G142" s="16">
        <v>0</v>
      </c>
      <c r="H142" s="16">
        <v>0</v>
      </c>
      <c r="I142" s="16">
        <v>1</v>
      </c>
      <c r="J142" s="57">
        <v>0</v>
      </c>
      <c r="K142" s="57">
        <v>0</v>
      </c>
      <c r="L142" s="57">
        <v>0</v>
      </c>
      <c r="M142" s="57">
        <v>0</v>
      </c>
      <c r="N142" s="16">
        <v>0</v>
      </c>
      <c r="O142" s="16">
        <v>0</v>
      </c>
      <c r="P142" s="155">
        <v>0</v>
      </c>
      <c r="Q142" s="197">
        <v>0</v>
      </c>
      <c r="R142" s="197">
        <v>0</v>
      </c>
      <c r="S142" s="197">
        <v>0</v>
      </c>
      <c r="T142" s="68">
        <v>0</v>
      </c>
      <c r="U142" s="16">
        <v>0</v>
      </c>
      <c r="V142" s="16">
        <v>0</v>
      </c>
      <c r="W142" s="16"/>
      <c r="X142" s="16"/>
      <c r="Y142" s="197">
        <v>0</v>
      </c>
      <c r="Z142" s="16"/>
      <c r="AA142" s="16"/>
      <c r="AB142" s="16"/>
      <c r="AC142" s="197">
        <v>0</v>
      </c>
      <c r="AD142" s="16"/>
      <c r="AE142" s="16"/>
      <c r="AF142" s="16"/>
      <c r="AG142" s="138" t="s">
        <v>1152</v>
      </c>
    </row>
    <row r="143" spans="1:33" ht="13.5" customHeight="1" x14ac:dyDescent="0.3">
      <c r="A143" s="125" t="s">
        <v>536</v>
      </c>
      <c r="B143" s="16">
        <v>0</v>
      </c>
      <c r="C143" s="16">
        <v>0</v>
      </c>
      <c r="D143" s="16">
        <v>0</v>
      </c>
      <c r="E143" s="16">
        <v>0</v>
      </c>
      <c r="F143" s="16">
        <v>0</v>
      </c>
      <c r="G143" s="16">
        <v>1</v>
      </c>
      <c r="H143" s="16">
        <v>1</v>
      </c>
      <c r="I143" s="16">
        <v>0</v>
      </c>
      <c r="J143" s="16">
        <v>0</v>
      </c>
      <c r="K143" s="16">
        <v>0</v>
      </c>
      <c r="L143" s="16">
        <v>0</v>
      </c>
      <c r="M143" s="16">
        <v>0</v>
      </c>
      <c r="N143" s="16">
        <v>0</v>
      </c>
      <c r="O143" s="16">
        <v>1</v>
      </c>
      <c r="P143" s="155">
        <v>1</v>
      </c>
      <c r="Q143" s="197">
        <v>0</v>
      </c>
      <c r="R143" s="197">
        <v>0</v>
      </c>
      <c r="S143" s="197">
        <v>0</v>
      </c>
      <c r="T143" s="68">
        <v>0</v>
      </c>
      <c r="U143" s="16">
        <v>1</v>
      </c>
      <c r="V143" s="16">
        <v>0</v>
      </c>
      <c r="W143" s="16"/>
      <c r="X143" s="16"/>
      <c r="Y143" s="197">
        <v>0</v>
      </c>
      <c r="Z143" s="16"/>
      <c r="AA143" s="16"/>
      <c r="AB143" s="16"/>
      <c r="AC143" s="197">
        <v>0</v>
      </c>
      <c r="AD143" s="16"/>
      <c r="AE143" s="16"/>
      <c r="AF143" s="16"/>
      <c r="AG143" s="138" t="s">
        <v>820</v>
      </c>
    </row>
    <row r="144" spans="1:33" ht="13.5" customHeight="1" x14ac:dyDescent="0.3">
      <c r="A144" s="239" t="s">
        <v>827</v>
      </c>
      <c r="B144" s="16">
        <v>0</v>
      </c>
      <c r="C144" s="16">
        <v>0</v>
      </c>
      <c r="D144" s="16">
        <v>0</v>
      </c>
      <c r="E144" s="16">
        <v>0</v>
      </c>
      <c r="F144" s="16">
        <v>0</v>
      </c>
      <c r="G144" s="16">
        <v>0</v>
      </c>
      <c r="H144" s="16">
        <v>0</v>
      </c>
      <c r="I144" s="16">
        <v>0</v>
      </c>
      <c r="J144" s="16">
        <v>0</v>
      </c>
      <c r="K144" s="16">
        <v>0</v>
      </c>
      <c r="L144" s="16">
        <v>0</v>
      </c>
      <c r="M144" s="16">
        <v>0</v>
      </c>
      <c r="N144" s="63">
        <v>0</v>
      </c>
      <c r="O144" s="63">
        <v>0</v>
      </c>
      <c r="P144" s="457">
        <v>0</v>
      </c>
      <c r="Q144" s="197">
        <v>0</v>
      </c>
      <c r="R144" s="197">
        <v>0</v>
      </c>
      <c r="S144" s="197">
        <v>0</v>
      </c>
      <c r="T144" s="459">
        <v>0</v>
      </c>
      <c r="U144" s="7">
        <v>0</v>
      </c>
      <c r="V144" s="7">
        <v>0</v>
      </c>
      <c r="W144" s="16"/>
      <c r="X144" s="16"/>
      <c r="Y144" s="197">
        <v>0</v>
      </c>
      <c r="Z144" s="16"/>
      <c r="AA144" s="16"/>
      <c r="AB144" s="16"/>
      <c r="AC144" s="197">
        <v>0</v>
      </c>
      <c r="AD144" s="16"/>
      <c r="AE144" s="16"/>
      <c r="AF144" s="16"/>
      <c r="AG144" s="138" t="s">
        <v>826</v>
      </c>
    </row>
    <row r="145" spans="1:33" ht="13.5" customHeight="1" x14ac:dyDescent="0.3">
      <c r="A145" s="313" t="s">
        <v>1544</v>
      </c>
      <c r="B145" s="290">
        <v>0</v>
      </c>
      <c r="C145" s="290">
        <v>0</v>
      </c>
      <c r="D145" s="290">
        <v>0</v>
      </c>
      <c r="E145" s="290">
        <v>0</v>
      </c>
      <c r="F145" s="290">
        <v>0</v>
      </c>
      <c r="G145" s="290">
        <v>0</v>
      </c>
      <c r="H145" s="290">
        <v>0</v>
      </c>
      <c r="I145" s="290">
        <v>0</v>
      </c>
      <c r="J145" s="290">
        <v>0</v>
      </c>
      <c r="K145" s="290">
        <v>0</v>
      </c>
      <c r="L145" s="290">
        <v>0</v>
      </c>
      <c r="M145" s="290">
        <v>0</v>
      </c>
      <c r="N145" s="290">
        <v>0</v>
      </c>
      <c r="O145" s="290">
        <v>0</v>
      </c>
      <c r="P145" s="456">
        <v>1</v>
      </c>
      <c r="Q145" s="197">
        <v>1</v>
      </c>
      <c r="R145" s="197">
        <v>1</v>
      </c>
      <c r="S145" s="197">
        <v>1</v>
      </c>
      <c r="T145" s="460">
        <v>1</v>
      </c>
      <c r="U145" s="238">
        <v>1</v>
      </c>
      <c r="V145" s="252">
        <v>1</v>
      </c>
      <c r="W145" s="16"/>
      <c r="X145" s="16"/>
      <c r="Y145" s="197">
        <v>1</v>
      </c>
      <c r="Z145" s="16"/>
      <c r="AA145" s="16"/>
      <c r="AB145" s="16"/>
      <c r="AC145" s="197">
        <v>1</v>
      </c>
      <c r="AD145" s="16"/>
      <c r="AE145" s="16"/>
      <c r="AF145" s="16"/>
      <c r="AG145" s="138" t="s">
        <v>1641</v>
      </c>
    </row>
    <row r="146" spans="1:33" ht="13.5" customHeight="1" x14ac:dyDescent="0.3">
      <c r="A146" s="239" t="s">
        <v>2446</v>
      </c>
      <c r="B146" s="290"/>
      <c r="C146" s="290"/>
      <c r="D146" s="290"/>
      <c r="E146" s="290">
        <v>0</v>
      </c>
      <c r="F146" s="290">
        <v>0</v>
      </c>
      <c r="G146" s="290">
        <v>0</v>
      </c>
      <c r="H146" s="290">
        <v>0</v>
      </c>
      <c r="I146" s="290">
        <v>0</v>
      </c>
      <c r="J146" s="290">
        <v>0</v>
      </c>
      <c r="K146" s="290">
        <v>0</v>
      </c>
      <c r="L146" s="290">
        <v>0</v>
      </c>
      <c r="M146" s="290">
        <v>0</v>
      </c>
      <c r="N146" s="290">
        <v>0</v>
      </c>
      <c r="O146" s="290">
        <v>0</v>
      </c>
      <c r="P146" s="456">
        <v>0</v>
      </c>
      <c r="Q146" s="197">
        <v>1</v>
      </c>
      <c r="R146" s="197">
        <v>1</v>
      </c>
      <c r="S146" s="197">
        <v>1</v>
      </c>
      <c r="T146" s="460">
        <v>1</v>
      </c>
      <c r="U146" s="238">
        <v>1</v>
      </c>
      <c r="V146" s="252">
        <v>0</v>
      </c>
      <c r="W146" s="16"/>
      <c r="X146" s="16"/>
      <c r="Y146" s="197">
        <v>1</v>
      </c>
      <c r="Z146" s="16"/>
      <c r="AA146" s="16"/>
      <c r="AB146" s="16"/>
      <c r="AC146" s="197">
        <v>1</v>
      </c>
      <c r="AD146" s="16"/>
      <c r="AE146" s="16"/>
      <c r="AF146" s="16"/>
      <c r="AG146" s="138" t="s">
        <v>2447</v>
      </c>
    </row>
    <row r="147" spans="1:33" ht="13.5" customHeight="1" x14ac:dyDescent="0.3">
      <c r="A147" s="125" t="s">
        <v>214</v>
      </c>
      <c r="B147" s="16">
        <v>0</v>
      </c>
      <c r="C147" s="16">
        <v>0</v>
      </c>
      <c r="D147" s="16">
        <v>0</v>
      </c>
      <c r="E147" s="16">
        <v>0</v>
      </c>
      <c r="F147" s="16">
        <v>0</v>
      </c>
      <c r="G147" s="16">
        <v>0</v>
      </c>
      <c r="H147" s="16">
        <v>0</v>
      </c>
      <c r="I147" s="16">
        <v>0</v>
      </c>
      <c r="J147" s="16">
        <v>0</v>
      </c>
      <c r="K147" s="16">
        <v>0</v>
      </c>
      <c r="L147" s="16">
        <v>0</v>
      </c>
      <c r="M147" s="16">
        <v>0</v>
      </c>
      <c r="N147" s="16">
        <v>0</v>
      </c>
      <c r="O147" s="16">
        <v>0</v>
      </c>
      <c r="P147" s="155">
        <v>0</v>
      </c>
      <c r="Q147" s="197">
        <v>0</v>
      </c>
      <c r="R147" s="197">
        <v>0</v>
      </c>
      <c r="S147" s="197">
        <v>0</v>
      </c>
      <c r="T147" s="68">
        <v>0</v>
      </c>
      <c r="U147" s="16">
        <v>0</v>
      </c>
      <c r="V147" s="16">
        <v>0</v>
      </c>
      <c r="W147" s="16"/>
      <c r="X147" s="16"/>
      <c r="Y147" s="197">
        <v>0</v>
      </c>
      <c r="Z147" s="16"/>
      <c r="AA147" s="16"/>
      <c r="AB147" s="16"/>
      <c r="AC147" s="197">
        <v>0</v>
      </c>
      <c r="AD147" s="16"/>
      <c r="AE147" s="16"/>
      <c r="AF147" s="16"/>
      <c r="AG147" s="138" t="s">
        <v>821</v>
      </c>
    </row>
    <row r="148" spans="1:33" ht="13.5" customHeight="1" x14ac:dyDescent="0.3">
      <c r="A148" s="297" t="s">
        <v>1448</v>
      </c>
      <c r="B148" s="298">
        <v>0</v>
      </c>
      <c r="C148" s="298">
        <v>0</v>
      </c>
      <c r="D148" s="298">
        <v>0</v>
      </c>
      <c r="E148" s="298">
        <v>0</v>
      </c>
      <c r="F148" s="298">
        <v>0</v>
      </c>
      <c r="G148" s="298">
        <v>0</v>
      </c>
      <c r="H148" s="7">
        <v>0</v>
      </c>
      <c r="I148" s="7">
        <v>0</v>
      </c>
      <c r="J148" s="7">
        <v>0</v>
      </c>
      <c r="K148" s="7">
        <v>0</v>
      </c>
      <c r="L148" s="7">
        <v>0</v>
      </c>
      <c r="M148" s="7">
        <v>0</v>
      </c>
      <c r="N148" s="7">
        <v>0</v>
      </c>
      <c r="O148" s="7">
        <v>0</v>
      </c>
      <c r="P148" s="458">
        <v>0</v>
      </c>
      <c r="Q148" s="197">
        <v>0</v>
      </c>
      <c r="R148" s="197">
        <v>0</v>
      </c>
      <c r="S148" s="197">
        <v>0</v>
      </c>
      <c r="T148" s="459">
        <v>0</v>
      </c>
      <c r="U148" s="7">
        <v>0</v>
      </c>
      <c r="V148" s="7">
        <v>0</v>
      </c>
      <c r="W148" s="16"/>
      <c r="X148" s="16"/>
      <c r="Y148" s="197">
        <v>0</v>
      </c>
      <c r="Z148" s="16"/>
      <c r="AA148" s="16"/>
      <c r="AB148" s="16"/>
      <c r="AC148" s="197">
        <v>0</v>
      </c>
      <c r="AD148" s="16"/>
      <c r="AE148" s="16"/>
      <c r="AF148" s="16"/>
      <c r="AG148" s="138" t="s">
        <v>1449</v>
      </c>
    </row>
    <row r="149" spans="1:33" ht="13.5" customHeight="1" x14ac:dyDescent="0.3">
      <c r="A149" s="63" t="s">
        <v>1180</v>
      </c>
      <c r="B149" s="16">
        <v>1</v>
      </c>
      <c r="C149" s="16">
        <v>1</v>
      </c>
      <c r="D149" s="16">
        <v>1</v>
      </c>
      <c r="E149" s="16">
        <v>1</v>
      </c>
      <c r="F149" s="16">
        <v>1</v>
      </c>
      <c r="G149" s="16">
        <v>1</v>
      </c>
      <c r="H149" s="16">
        <v>1</v>
      </c>
      <c r="I149" s="16">
        <v>0</v>
      </c>
      <c r="J149" s="16">
        <v>0</v>
      </c>
      <c r="K149" s="16">
        <v>0</v>
      </c>
      <c r="L149" s="16">
        <v>0</v>
      </c>
      <c r="M149" s="16">
        <v>0</v>
      </c>
      <c r="N149" s="63">
        <v>0</v>
      </c>
      <c r="O149" s="63">
        <v>0</v>
      </c>
      <c r="P149" s="457">
        <v>0</v>
      </c>
      <c r="Q149" s="197">
        <v>0</v>
      </c>
      <c r="R149" s="197">
        <v>0</v>
      </c>
      <c r="S149" s="197">
        <v>0</v>
      </c>
      <c r="T149" s="459">
        <v>0</v>
      </c>
      <c r="U149" s="7">
        <v>0</v>
      </c>
      <c r="V149" s="7">
        <v>0</v>
      </c>
      <c r="W149" s="16"/>
      <c r="X149" s="16"/>
      <c r="Y149" s="197">
        <v>0</v>
      </c>
      <c r="Z149" s="16"/>
      <c r="AA149" s="16"/>
      <c r="AB149" s="16"/>
      <c r="AC149" s="197">
        <v>0</v>
      </c>
      <c r="AD149" s="16"/>
      <c r="AE149" s="16"/>
      <c r="AF149" s="16"/>
      <c r="AG149" s="16" t="s">
        <v>1568</v>
      </c>
    </row>
    <row r="150" spans="1:33" ht="13.5" customHeight="1" x14ac:dyDescent="0.3">
      <c r="A150" s="40" t="s">
        <v>360</v>
      </c>
      <c r="B150" s="16">
        <v>0</v>
      </c>
      <c r="C150" s="16">
        <v>0</v>
      </c>
      <c r="D150" s="16">
        <v>0</v>
      </c>
      <c r="E150" s="16">
        <v>0</v>
      </c>
      <c r="F150" s="16">
        <v>0</v>
      </c>
      <c r="G150" s="16">
        <v>0</v>
      </c>
      <c r="H150" s="16">
        <v>0</v>
      </c>
      <c r="I150" s="16">
        <v>0</v>
      </c>
      <c r="J150" s="16">
        <v>0</v>
      </c>
      <c r="K150" s="16">
        <v>0</v>
      </c>
      <c r="L150" s="16">
        <v>0</v>
      </c>
      <c r="M150" s="16">
        <v>0</v>
      </c>
      <c r="N150" s="16">
        <v>0</v>
      </c>
      <c r="O150" s="16">
        <v>0</v>
      </c>
      <c r="P150" s="155">
        <v>0</v>
      </c>
      <c r="Q150" s="197">
        <v>0</v>
      </c>
      <c r="R150" s="197">
        <v>0</v>
      </c>
      <c r="S150" s="197">
        <v>0</v>
      </c>
      <c r="T150" s="68">
        <v>0</v>
      </c>
      <c r="U150" s="16">
        <v>0</v>
      </c>
      <c r="V150" s="16">
        <v>0</v>
      </c>
      <c r="W150" s="16"/>
      <c r="X150" s="16"/>
      <c r="Y150" s="197">
        <v>0</v>
      </c>
      <c r="Z150" s="16"/>
      <c r="AA150" s="16"/>
      <c r="AB150" s="16"/>
      <c r="AC150" s="197">
        <v>0</v>
      </c>
      <c r="AD150" s="16"/>
      <c r="AE150" s="16"/>
      <c r="AF150" s="16"/>
      <c r="AG150" s="138" t="s">
        <v>822</v>
      </c>
    </row>
    <row r="151" spans="1:33" ht="13.5" customHeight="1" x14ac:dyDescent="0.3">
      <c r="A151" s="63" t="s">
        <v>1181</v>
      </c>
      <c r="B151" s="16">
        <v>1</v>
      </c>
      <c r="C151" s="16">
        <v>0</v>
      </c>
      <c r="D151" s="16">
        <v>0</v>
      </c>
      <c r="E151" s="16">
        <v>1</v>
      </c>
      <c r="F151" s="16">
        <v>1</v>
      </c>
      <c r="G151" s="16">
        <v>1</v>
      </c>
      <c r="H151" s="16">
        <v>1</v>
      </c>
      <c r="I151" s="16">
        <v>1</v>
      </c>
      <c r="J151" s="16">
        <v>1</v>
      </c>
      <c r="K151" s="16">
        <v>1</v>
      </c>
      <c r="L151" s="16">
        <v>1</v>
      </c>
      <c r="M151" s="16">
        <v>1</v>
      </c>
      <c r="N151" s="63">
        <v>1</v>
      </c>
      <c r="O151" s="63">
        <v>1</v>
      </c>
      <c r="P151" s="457">
        <v>1</v>
      </c>
      <c r="Q151" s="197">
        <v>1</v>
      </c>
      <c r="R151" s="197">
        <v>1</v>
      </c>
      <c r="S151" s="197">
        <v>1</v>
      </c>
      <c r="T151" s="459">
        <v>1</v>
      </c>
      <c r="U151" s="7">
        <v>1</v>
      </c>
      <c r="V151" s="7">
        <v>1</v>
      </c>
      <c r="W151" s="16"/>
      <c r="X151" s="16"/>
      <c r="Y151" s="197">
        <v>1</v>
      </c>
      <c r="Z151" s="16"/>
      <c r="AA151" s="16"/>
      <c r="AB151" s="16"/>
      <c r="AC151" s="197">
        <v>1</v>
      </c>
      <c r="AD151" s="16"/>
      <c r="AE151" s="16"/>
      <c r="AF151" s="16"/>
      <c r="AG151" s="138" t="s">
        <v>815</v>
      </c>
    </row>
    <row r="152" spans="1:33" ht="13.5" customHeight="1" x14ac:dyDescent="0.3">
      <c r="A152" s="40" t="s">
        <v>1680</v>
      </c>
      <c r="B152" s="16"/>
      <c r="C152" s="16"/>
      <c r="D152" s="16"/>
      <c r="E152" s="290">
        <v>0</v>
      </c>
      <c r="F152" s="290">
        <v>0</v>
      </c>
      <c r="G152" s="290">
        <v>0</v>
      </c>
      <c r="H152" s="290">
        <v>0</v>
      </c>
      <c r="I152" s="290">
        <v>0</v>
      </c>
      <c r="J152" s="290">
        <v>0</v>
      </c>
      <c r="K152" s="290">
        <v>0</v>
      </c>
      <c r="L152" s="290">
        <v>0</v>
      </c>
      <c r="M152" s="290">
        <v>0</v>
      </c>
      <c r="N152" s="290">
        <v>0</v>
      </c>
      <c r="O152" s="290">
        <v>0</v>
      </c>
      <c r="P152" s="458">
        <v>48</v>
      </c>
      <c r="Q152" s="197">
        <v>48</v>
      </c>
      <c r="R152" s="197">
        <v>48</v>
      </c>
      <c r="S152" s="197">
        <v>48</v>
      </c>
      <c r="T152" s="461">
        <v>48</v>
      </c>
      <c r="U152" s="376">
        <v>48</v>
      </c>
      <c r="V152" s="252">
        <v>48</v>
      </c>
      <c r="W152" s="16"/>
      <c r="X152" s="16"/>
      <c r="Y152" s="197">
        <v>48</v>
      </c>
      <c r="Z152" s="16"/>
      <c r="AA152" s="16"/>
      <c r="AB152" s="16"/>
      <c r="AC152" s="197">
        <v>48</v>
      </c>
      <c r="AD152" s="16"/>
      <c r="AE152" s="16"/>
      <c r="AF152" s="16"/>
      <c r="AG152" s="138" t="s">
        <v>1681</v>
      </c>
    </row>
    <row r="153" spans="1:33" ht="13.5" customHeight="1" x14ac:dyDescent="0.3">
      <c r="A153" s="63" t="s">
        <v>1182</v>
      </c>
      <c r="B153" s="16">
        <v>0</v>
      </c>
      <c r="C153" s="16">
        <v>0</v>
      </c>
      <c r="D153" s="16">
        <v>0</v>
      </c>
      <c r="E153" s="16">
        <v>0</v>
      </c>
      <c r="F153" s="16">
        <v>0</v>
      </c>
      <c r="G153" s="16">
        <v>0</v>
      </c>
      <c r="H153" s="16">
        <v>0</v>
      </c>
      <c r="I153" s="16">
        <v>0</v>
      </c>
      <c r="J153" s="16">
        <v>0</v>
      </c>
      <c r="K153" s="16">
        <v>0</v>
      </c>
      <c r="L153" s="16">
        <v>0</v>
      </c>
      <c r="M153" s="16">
        <v>0</v>
      </c>
      <c r="N153" s="16">
        <v>0</v>
      </c>
      <c r="O153" s="16">
        <v>0</v>
      </c>
      <c r="P153" s="155">
        <v>0</v>
      </c>
      <c r="Q153" s="197">
        <v>0</v>
      </c>
      <c r="R153" s="197">
        <v>0</v>
      </c>
      <c r="S153" s="197">
        <v>0</v>
      </c>
      <c r="T153" s="68">
        <v>0</v>
      </c>
      <c r="U153" s="16">
        <v>0</v>
      </c>
      <c r="V153" s="16">
        <v>0</v>
      </c>
      <c r="W153" s="16"/>
      <c r="X153" s="16"/>
      <c r="Y153" s="197">
        <v>0</v>
      </c>
      <c r="Z153" s="16"/>
      <c r="AA153" s="16"/>
      <c r="AB153" s="16"/>
      <c r="AC153" s="197">
        <v>0</v>
      </c>
      <c r="AD153" s="16"/>
      <c r="AE153" s="16"/>
      <c r="AF153" s="16"/>
      <c r="AG153" s="138" t="s">
        <v>816</v>
      </c>
    </row>
    <row r="154" spans="1:33" ht="13.5" customHeight="1" x14ac:dyDescent="0.3">
      <c r="A154" s="40" t="s">
        <v>390</v>
      </c>
      <c r="B154" s="16">
        <v>0</v>
      </c>
      <c r="C154" s="16">
        <v>0</v>
      </c>
      <c r="D154" s="16">
        <v>0</v>
      </c>
      <c r="E154" s="16">
        <v>0</v>
      </c>
      <c r="F154" s="16">
        <v>0</v>
      </c>
      <c r="G154" s="16">
        <v>0</v>
      </c>
      <c r="H154" s="16">
        <v>0</v>
      </c>
      <c r="I154" s="16">
        <v>0</v>
      </c>
      <c r="J154" s="16">
        <v>0</v>
      </c>
      <c r="K154" s="16">
        <v>0</v>
      </c>
      <c r="L154" s="16">
        <v>0</v>
      </c>
      <c r="M154" s="16">
        <v>0</v>
      </c>
      <c r="N154" s="16">
        <v>0</v>
      </c>
      <c r="O154" s="16">
        <v>0</v>
      </c>
      <c r="P154" s="155">
        <v>0</v>
      </c>
      <c r="Q154" s="197">
        <v>0</v>
      </c>
      <c r="R154" s="197">
        <v>0</v>
      </c>
      <c r="S154" s="197">
        <v>0</v>
      </c>
      <c r="T154" s="68">
        <v>0</v>
      </c>
      <c r="U154" s="16">
        <v>0</v>
      </c>
      <c r="V154" s="16">
        <v>0</v>
      </c>
      <c r="W154" s="16"/>
      <c r="X154" s="16"/>
      <c r="Y154" s="197">
        <v>0</v>
      </c>
      <c r="Z154" s="16"/>
      <c r="AA154" s="16"/>
      <c r="AB154" s="16"/>
      <c r="AC154" s="197">
        <v>0</v>
      </c>
      <c r="AD154" s="16"/>
      <c r="AE154" s="16"/>
      <c r="AF154" s="16"/>
      <c r="AG154" s="138" t="s">
        <v>823</v>
      </c>
    </row>
    <row r="155" spans="1:33" ht="13.5" customHeight="1" x14ac:dyDescent="0.3">
      <c r="A155" s="40" t="s">
        <v>205</v>
      </c>
      <c r="B155" s="16">
        <v>0</v>
      </c>
      <c r="C155" s="16">
        <v>0</v>
      </c>
      <c r="D155" s="16">
        <v>0</v>
      </c>
      <c r="E155" s="16">
        <v>0</v>
      </c>
      <c r="F155" s="16">
        <v>0</v>
      </c>
      <c r="G155" s="16">
        <v>0</v>
      </c>
      <c r="H155" s="16">
        <v>0</v>
      </c>
      <c r="I155" s="16">
        <v>0</v>
      </c>
      <c r="J155" s="16">
        <v>0</v>
      </c>
      <c r="K155" s="16">
        <v>0</v>
      </c>
      <c r="L155" s="16">
        <v>0</v>
      </c>
      <c r="M155" s="16">
        <v>0</v>
      </c>
      <c r="N155" s="16">
        <v>0</v>
      </c>
      <c r="O155" s="16">
        <v>0</v>
      </c>
      <c r="P155" s="155">
        <v>0</v>
      </c>
      <c r="Q155" s="197">
        <v>0</v>
      </c>
      <c r="R155" s="197">
        <v>0</v>
      </c>
      <c r="S155" s="197">
        <v>0</v>
      </c>
      <c r="T155" s="68">
        <v>0</v>
      </c>
      <c r="U155" s="16">
        <v>0</v>
      </c>
      <c r="V155" s="16">
        <v>0</v>
      </c>
      <c r="W155" s="16"/>
      <c r="X155" s="16"/>
      <c r="Y155" s="197">
        <v>0</v>
      </c>
      <c r="Z155" s="16"/>
      <c r="AA155" s="16"/>
      <c r="AB155" s="16"/>
      <c r="AC155" s="197">
        <v>0</v>
      </c>
      <c r="AD155" s="16"/>
      <c r="AE155" s="16"/>
      <c r="AF155" s="16"/>
      <c r="AG155" s="138" t="s">
        <v>824</v>
      </c>
    </row>
    <row r="156" spans="1:33" ht="13.5" customHeight="1" x14ac:dyDescent="0.3">
      <c r="A156" s="40" t="s">
        <v>253</v>
      </c>
      <c r="B156" s="16">
        <v>1</v>
      </c>
      <c r="C156" s="16">
        <v>1</v>
      </c>
      <c r="D156" s="16">
        <v>1</v>
      </c>
      <c r="E156" s="16">
        <v>1</v>
      </c>
      <c r="F156" s="16">
        <v>1</v>
      </c>
      <c r="G156" s="16">
        <v>0</v>
      </c>
      <c r="H156" s="16">
        <v>0</v>
      </c>
      <c r="I156" s="16">
        <v>1</v>
      </c>
      <c r="J156" s="16">
        <v>1</v>
      </c>
      <c r="K156" s="16">
        <v>1</v>
      </c>
      <c r="L156" s="16">
        <v>1</v>
      </c>
      <c r="M156" s="16">
        <v>1</v>
      </c>
      <c r="N156" s="16">
        <v>0</v>
      </c>
      <c r="O156" s="16">
        <v>0</v>
      </c>
      <c r="P156" s="155">
        <v>0</v>
      </c>
      <c r="Q156" s="197">
        <v>1</v>
      </c>
      <c r="R156" s="197">
        <v>1</v>
      </c>
      <c r="S156" s="197">
        <v>1</v>
      </c>
      <c r="T156" s="68">
        <v>0</v>
      </c>
      <c r="U156" s="16">
        <v>0</v>
      </c>
      <c r="V156" s="16">
        <v>0</v>
      </c>
      <c r="W156" s="16"/>
      <c r="X156" s="16"/>
      <c r="Y156" s="197">
        <v>1</v>
      </c>
      <c r="Z156" s="16"/>
      <c r="AA156" s="16"/>
      <c r="AB156" s="16"/>
      <c r="AC156" s="197">
        <v>1</v>
      </c>
      <c r="AD156" s="16"/>
      <c r="AE156" s="16"/>
      <c r="AF156" s="16"/>
      <c r="AG156" s="138" t="s">
        <v>825</v>
      </c>
    </row>
    <row r="157" spans="1:33" ht="13.5" customHeight="1" x14ac:dyDescent="0.3">
      <c r="A157" s="494" t="s">
        <v>1487</v>
      </c>
      <c r="B157" s="7">
        <v>0</v>
      </c>
      <c r="C157" s="7">
        <v>0</v>
      </c>
      <c r="D157" s="7">
        <v>0</v>
      </c>
      <c r="E157" s="7">
        <v>0</v>
      </c>
      <c r="F157" s="7">
        <v>0</v>
      </c>
      <c r="G157" s="7">
        <v>0</v>
      </c>
      <c r="H157" s="7">
        <v>0</v>
      </c>
      <c r="I157" s="7">
        <v>0</v>
      </c>
      <c r="J157" s="7">
        <v>0</v>
      </c>
      <c r="K157" s="7">
        <v>0</v>
      </c>
      <c r="L157" s="7">
        <v>0</v>
      </c>
      <c r="M157" s="7">
        <v>0</v>
      </c>
      <c r="N157" s="7">
        <v>1</v>
      </c>
      <c r="O157" s="7">
        <v>1</v>
      </c>
      <c r="P157" s="458">
        <v>1</v>
      </c>
      <c r="Q157" s="197">
        <v>1</v>
      </c>
      <c r="R157" s="197">
        <v>1</v>
      </c>
      <c r="S157" s="197">
        <v>1</v>
      </c>
      <c r="T157" s="459">
        <v>1</v>
      </c>
      <c r="U157" s="7">
        <v>1</v>
      </c>
      <c r="V157" s="63">
        <v>0</v>
      </c>
      <c r="W157" s="16"/>
      <c r="X157" s="16"/>
      <c r="Y157" s="197">
        <v>1</v>
      </c>
      <c r="Z157" s="16"/>
      <c r="AA157" s="16"/>
      <c r="AB157" s="16"/>
      <c r="AC157" s="197">
        <v>1</v>
      </c>
      <c r="AD157" s="16"/>
      <c r="AE157" s="16"/>
      <c r="AF157" s="16"/>
      <c r="AG157" s="138" t="s">
        <v>2030</v>
      </c>
    </row>
    <row r="158" spans="1:33" ht="13.5" customHeight="1" x14ac:dyDescent="0.3">
      <c r="A158" s="16" t="s">
        <v>1488</v>
      </c>
      <c r="B158" s="16">
        <v>0</v>
      </c>
      <c r="C158" s="16">
        <v>1</v>
      </c>
      <c r="D158" s="16">
        <v>0</v>
      </c>
      <c r="E158" s="16">
        <v>0</v>
      </c>
      <c r="F158" s="16">
        <v>0</v>
      </c>
      <c r="G158" s="16">
        <v>0</v>
      </c>
      <c r="H158" s="16">
        <v>0</v>
      </c>
      <c r="I158" s="16">
        <v>1</v>
      </c>
      <c r="J158" s="16">
        <v>0</v>
      </c>
      <c r="K158" s="16">
        <v>0</v>
      </c>
      <c r="L158" s="16">
        <v>0</v>
      </c>
      <c r="M158" s="16">
        <v>0</v>
      </c>
      <c r="N158" s="16">
        <v>0</v>
      </c>
      <c r="O158" s="16">
        <v>0</v>
      </c>
      <c r="P158" s="155">
        <v>0</v>
      </c>
      <c r="Q158" s="197">
        <v>0</v>
      </c>
      <c r="R158" s="197">
        <v>0</v>
      </c>
      <c r="S158" s="197">
        <v>0</v>
      </c>
      <c r="T158" s="68">
        <v>0</v>
      </c>
      <c r="U158" s="16">
        <v>0</v>
      </c>
      <c r="V158" s="16">
        <v>0</v>
      </c>
      <c r="W158" s="16"/>
      <c r="X158" s="16"/>
      <c r="Y158" s="197">
        <v>0</v>
      </c>
      <c r="Z158" s="16"/>
      <c r="AA158" s="16"/>
      <c r="AB158" s="16"/>
      <c r="AC158" s="197">
        <v>0</v>
      </c>
      <c r="AD158" s="16"/>
      <c r="AE158" s="16"/>
      <c r="AF158" s="16"/>
      <c r="AG158" s="311" t="s">
        <v>2032</v>
      </c>
    </row>
    <row r="159" spans="1:33" ht="13.5" customHeight="1" x14ac:dyDescent="0.3">
      <c r="A159" s="40" t="s">
        <v>1533</v>
      </c>
      <c r="B159" s="7">
        <v>0</v>
      </c>
      <c r="C159" s="7">
        <v>0</v>
      </c>
      <c r="D159" s="7">
        <v>0</v>
      </c>
      <c r="E159" s="7">
        <v>0</v>
      </c>
      <c r="F159" s="7">
        <v>0</v>
      </c>
      <c r="G159" s="7">
        <v>0</v>
      </c>
      <c r="H159" s="7">
        <v>0</v>
      </c>
      <c r="I159" s="7">
        <v>0</v>
      </c>
      <c r="J159" s="7">
        <v>0</v>
      </c>
      <c r="K159" s="7">
        <v>0</v>
      </c>
      <c r="L159" s="7">
        <v>0</v>
      </c>
      <c r="M159" s="7">
        <v>0</v>
      </c>
      <c r="N159" s="7">
        <v>0</v>
      </c>
      <c r="O159" s="7">
        <v>0</v>
      </c>
      <c r="P159" s="458">
        <v>0</v>
      </c>
      <c r="Q159" s="197">
        <v>0</v>
      </c>
      <c r="R159" s="197">
        <v>1</v>
      </c>
      <c r="S159" s="197">
        <v>0</v>
      </c>
      <c r="T159" s="460">
        <v>1</v>
      </c>
      <c r="U159" s="16">
        <v>0</v>
      </c>
      <c r="V159" s="238">
        <v>0</v>
      </c>
      <c r="W159" s="16"/>
      <c r="X159" s="16"/>
      <c r="Y159" s="197">
        <v>0</v>
      </c>
      <c r="Z159" s="16"/>
      <c r="AA159" s="16"/>
      <c r="AB159" s="16"/>
      <c r="AC159" s="197">
        <v>0</v>
      </c>
      <c r="AD159" s="16"/>
      <c r="AE159" s="16"/>
      <c r="AF159" s="16"/>
      <c r="AG159" s="129" t="s">
        <v>1534</v>
      </c>
    </row>
    <row r="160" spans="1:33" ht="13.5" customHeight="1" x14ac:dyDescent="0.3">
      <c r="A160" s="40" t="s">
        <v>1678</v>
      </c>
      <c r="B160" s="7"/>
      <c r="C160" s="7"/>
      <c r="D160" s="7"/>
      <c r="E160" s="290">
        <v>0</v>
      </c>
      <c r="F160" s="290">
        <v>0</v>
      </c>
      <c r="G160" s="290">
        <v>0</v>
      </c>
      <c r="H160" s="290">
        <v>0</v>
      </c>
      <c r="I160" s="290">
        <v>0</v>
      </c>
      <c r="J160" s="290">
        <v>0</v>
      </c>
      <c r="K160" s="290">
        <v>0</v>
      </c>
      <c r="L160" s="290">
        <v>0</v>
      </c>
      <c r="M160" s="290">
        <v>0</v>
      </c>
      <c r="N160" s="290">
        <v>0</v>
      </c>
      <c r="O160" s="290">
        <v>0</v>
      </c>
      <c r="P160" s="458">
        <v>0</v>
      </c>
      <c r="Q160" s="449">
        <v>0</v>
      </c>
      <c r="R160" s="449">
        <v>0</v>
      </c>
      <c r="S160" s="197">
        <v>0</v>
      </c>
      <c r="T160" s="462">
        <v>0</v>
      </c>
      <c r="U160" s="252">
        <v>0</v>
      </c>
      <c r="V160" s="252">
        <v>0</v>
      </c>
      <c r="W160" s="16"/>
      <c r="X160" s="16"/>
      <c r="Y160" s="197">
        <v>0</v>
      </c>
      <c r="Z160" s="16"/>
      <c r="AA160" s="16"/>
      <c r="AB160" s="16"/>
      <c r="AC160" s="197">
        <v>0</v>
      </c>
      <c r="AD160" s="16"/>
      <c r="AE160" s="16"/>
      <c r="AF160" s="16"/>
      <c r="AG160" s="138" t="s">
        <v>1679</v>
      </c>
    </row>
    <row r="161" spans="1:33" ht="13.5" customHeight="1" x14ac:dyDescent="0.3">
      <c r="A161" s="40" t="s">
        <v>21</v>
      </c>
      <c r="B161" s="7">
        <v>0</v>
      </c>
      <c r="C161" s="7">
        <v>0</v>
      </c>
      <c r="D161" s="7">
        <v>0</v>
      </c>
      <c r="E161" s="7">
        <v>0</v>
      </c>
      <c r="F161" s="7">
        <v>0</v>
      </c>
      <c r="G161" s="7">
        <v>0</v>
      </c>
      <c r="H161" s="7">
        <v>0</v>
      </c>
      <c r="I161" s="7">
        <v>6400</v>
      </c>
      <c r="J161" s="7">
        <v>0</v>
      </c>
      <c r="K161" s="7">
        <v>0</v>
      </c>
      <c r="L161" s="7">
        <v>0</v>
      </c>
      <c r="M161" s="7">
        <v>0</v>
      </c>
      <c r="N161" s="7">
        <v>0</v>
      </c>
      <c r="O161" s="7">
        <v>0</v>
      </c>
      <c r="P161" s="458">
        <v>0</v>
      </c>
      <c r="Q161" s="197">
        <v>0</v>
      </c>
      <c r="R161" s="197">
        <v>8000</v>
      </c>
      <c r="S161" s="454">
        <v>0</v>
      </c>
      <c r="T161" s="463">
        <v>8000</v>
      </c>
      <c r="U161" s="57">
        <v>0</v>
      </c>
      <c r="V161" s="57">
        <v>0</v>
      </c>
      <c r="W161" s="16"/>
      <c r="X161" s="16"/>
      <c r="Y161" s="454">
        <v>0</v>
      </c>
      <c r="Z161" s="16"/>
      <c r="AA161" s="16"/>
      <c r="AB161" s="16"/>
      <c r="AC161" s="454">
        <v>0</v>
      </c>
      <c r="AD161" s="16"/>
      <c r="AE161" s="16"/>
      <c r="AF161" s="16"/>
      <c r="AG161" s="378" t="s">
        <v>2029</v>
      </c>
    </row>
    <row r="162" spans="1:33" ht="13.2" customHeight="1" x14ac:dyDescent="0.3">
      <c r="A162" s="40" t="s">
        <v>1535</v>
      </c>
      <c r="B162" s="7">
        <v>0</v>
      </c>
      <c r="C162" s="7">
        <v>0</v>
      </c>
      <c r="D162" s="7">
        <v>0</v>
      </c>
      <c r="E162" s="7">
        <v>0</v>
      </c>
      <c r="F162" s="7">
        <v>0</v>
      </c>
      <c r="G162" s="7">
        <v>0</v>
      </c>
      <c r="H162" s="7">
        <v>0</v>
      </c>
      <c r="I162" s="7">
        <v>0</v>
      </c>
      <c r="J162" s="7">
        <v>0</v>
      </c>
      <c r="K162" s="7">
        <v>0</v>
      </c>
      <c r="L162" s="7">
        <v>0</v>
      </c>
      <c r="M162" s="7">
        <v>0</v>
      </c>
      <c r="N162" s="7">
        <v>0</v>
      </c>
      <c r="O162" s="7">
        <v>0</v>
      </c>
      <c r="P162" s="458">
        <v>0</v>
      </c>
      <c r="Q162" s="197">
        <v>0</v>
      </c>
      <c r="R162" s="197">
        <v>1</v>
      </c>
      <c r="S162" s="197">
        <v>0</v>
      </c>
      <c r="T162" s="460">
        <v>1</v>
      </c>
      <c r="U162" s="238">
        <v>0</v>
      </c>
      <c r="V162" s="238">
        <v>0</v>
      </c>
      <c r="W162" s="16"/>
      <c r="X162" s="16"/>
      <c r="Y162" s="197">
        <v>0</v>
      </c>
      <c r="Z162" s="16"/>
      <c r="AA162" s="16"/>
      <c r="AB162" s="16"/>
      <c r="AC162" s="197">
        <v>0</v>
      </c>
      <c r="AD162" s="16"/>
      <c r="AE162" s="16"/>
      <c r="AF162" s="16"/>
      <c r="AG162" s="378" t="s">
        <v>2031</v>
      </c>
    </row>
    <row r="163" spans="1:33" ht="28.2" customHeight="1" x14ac:dyDescent="0.3">
      <c r="A163" s="493" t="s">
        <v>2675</v>
      </c>
      <c r="B163" s="458">
        <v>0</v>
      </c>
      <c r="C163" s="458">
        <v>0</v>
      </c>
      <c r="D163" s="458">
        <v>0</v>
      </c>
      <c r="E163" s="458">
        <v>0</v>
      </c>
      <c r="F163" s="458">
        <v>0</v>
      </c>
      <c r="G163" s="458">
        <v>0</v>
      </c>
      <c r="H163" s="458">
        <v>0</v>
      </c>
      <c r="I163" s="458">
        <v>0</v>
      </c>
      <c r="J163" s="458">
        <v>0</v>
      </c>
      <c r="K163" s="458">
        <v>0</v>
      </c>
      <c r="L163" s="458">
        <v>0</v>
      </c>
      <c r="M163" s="458">
        <v>0</v>
      </c>
      <c r="N163" s="458">
        <v>0</v>
      </c>
      <c r="O163" s="458">
        <v>0</v>
      </c>
      <c r="P163" s="458">
        <v>0</v>
      </c>
      <c r="Q163" s="197">
        <v>1</v>
      </c>
      <c r="R163" s="197">
        <v>1</v>
      </c>
      <c r="S163" s="197">
        <v>1</v>
      </c>
      <c r="T163" s="460">
        <v>0</v>
      </c>
      <c r="U163" s="238">
        <v>0</v>
      </c>
      <c r="V163" s="238">
        <v>0</v>
      </c>
      <c r="W163" s="16"/>
      <c r="X163" s="16"/>
      <c r="Y163" s="197">
        <v>1</v>
      </c>
      <c r="Z163" s="16"/>
      <c r="AA163" s="16"/>
      <c r="AB163" s="16"/>
      <c r="AC163" s="197">
        <v>1</v>
      </c>
      <c r="AD163" s="16"/>
      <c r="AE163" s="16"/>
      <c r="AF163" s="16"/>
      <c r="AG163" s="56" t="s">
        <v>2678</v>
      </c>
    </row>
    <row r="164" spans="1:33" ht="15" x14ac:dyDescent="0.35">
      <c r="A164" s="408" t="s">
        <v>2143</v>
      </c>
      <c r="B164" s="16"/>
      <c r="C164" s="16"/>
      <c r="D164" s="16"/>
      <c r="E164" s="413" t="s">
        <v>2144</v>
      </c>
      <c r="F164" s="413" t="s">
        <v>2144</v>
      </c>
      <c r="G164" s="199" t="s">
        <v>1176</v>
      </c>
      <c r="H164" s="199" t="s">
        <v>1176</v>
      </c>
      <c r="I164" s="414" t="s">
        <v>2161</v>
      </c>
      <c r="J164" s="414" t="s">
        <v>2161</v>
      </c>
      <c r="K164" s="414" t="s">
        <v>2144</v>
      </c>
      <c r="L164" s="414" t="s">
        <v>2144</v>
      </c>
      <c r="M164" s="414" t="s">
        <v>2144</v>
      </c>
      <c r="N164" s="412" t="s">
        <v>2162</v>
      </c>
      <c r="O164" s="199" t="s">
        <v>1176</v>
      </c>
      <c r="P164" s="457" t="s">
        <v>1176</v>
      </c>
      <c r="Q164" s="455" t="s">
        <v>2145</v>
      </c>
      <c r="R164" s="455" t="s">
        <v>2145</v>
      </c>
      <c r="S164" s="411" t="s">
        <v>2163</v>
      </c>
      <c r="T164" s="68"/>
      <c r="U164" s="16"/>
      <c r="V164" s="16"/>
      <c r="W164" s="16"/>
      <c r="X164" s="16"/>
      <c r="Y164" s="411" t="s">
        <v>2163</v>
      </c>
      <c r="Z164" s="16"/>
      <c r="AA164" s="16"/>
      <c r="AB164" s="16"/>
      <c r="AC164" s="411" t="s">
        <v>2163</v>
      </c>
      <c r="AD164" s="16"/>
      <c r="AE164" s="16"/>
      <c r="AF164" s="16"/>
      <c r="AG164" s="409" t="s">
        <v>2146</v>
      </c>
    </row>
    <row r="165" spans="1:33" ht="15" x14ac:dyDescent="0.35">
      <c r="A165" s="408" t="s">
        <v>2147</v>
      </c>
      <c r="B165" s="16"/>
      <c r="C165" s="16"/>
      <c r="D165" s="16"/>
      <c r="E165" s="413" t="s">
        <v>2144</v>
      </c>
      <c r="F165" s="413" t="s">
        <v>2144</v>
      </c>
      <c r="G165" s="199" t="s">
        <v>1176</v>
      </c>
      <c r="H165" s="199" t="s">
        <v>1176</v>
      </c>
      <c r="I165" s="414" t="s">
        <v>2161</v>
      </c>
      <c r="J165" s="414" t="s">
        <v>2161</v>
      </c>
      <c r="K165" s="414" t="s">
        <v>2144</v>
      </c>
      <c r="L165" s="414" t="s">
        <v>2144</v>
      </c>
      <c r="M165" s="414" t="s">
        <v>2144</v>
      </c>
      <c r="N165" s="412" t="s">
        <v>2162</v>
      </c>
      <c r="O165" s="199" t="s">
        <v>1176</v>
      </c>
      <c r="P165" s="457" t="s">
        <v>1176</v>
      </c>
      <c r="Q165" s="455" t="s">
        <v>2145</v>
      </c>
      <c r="R165" s="455" t="s">
        <v>2145</v>
      </c>
      <c r="S165" s="411" t="s">
        <v>2163</v>
      </c>
      <c r="T165" s="68"/>
      <c r="U165" s="16"/>
      <c r="V165" s="16"/>
      <c r="W165" s="16"/>
      <c r="X165" s="16"/>
      <c r="Y165" s="411" t="s">
        <v>2163</v>
      </c>
      <c r="Z165" s="16"/>
      <c r="AA165" s="16"/>
      <c r="AB165" s="16"/>
      <c r="AC165" s="411" t="s">
        <v>2163</v>
      </c>
      <c r="AD165" s="16"/>
      <c r="AE165" s="16"/>
      <c r="AF165" s="16"/>
      <c r="AG165" s="409" t="s">
        <v>2148</v>
      </c>
    </row>
    <row r="166" spans="1:33" ht="15" x14ac:dyDescent="0.35">
      <c r="A166" s="408" t="s">
        <v>2149</v>
      </c>
      <c r="B166" s="16"/>
      <c r="C166" s="16"/>
      <c r="D166" s="16"/>
      <c r="E166" s="413" t="s">
        <v>2144</v>
      </c>
      <c r="F166" s="413" t="s">
        <v>2144</v>
      </c>
      <c r="G166" s="199" t="s">
        <v>1176</v>
      </c>
      <c r="H166" s="199" t="s">
        <v>1176</v>
      </c>
      <c r="I166" s="414" t="s">
        <v>2161</v>
      </c>
      <c r="J166" s="414" t="s">
        <v>2161</v>
      </c>
      <c r="K166" s="414" t="s">
        <v>2144</v>
      </c>
      <c r="L166" s="414" t="s">
        <v>2144</v>
      </c>
      <c r="M166" s="414" t="s">
        <v>2144</v>
      </c>
      <c r="N166" s="412" t="s">
        <v>2162</v>
      </c>
      <c r="O166" s="199" t="s">
        <v>1176</v>
      </c>
      <c r="P166" s="457" t="s">
        <v>1176</v>
      </c>
      <c r="Q166" s="455" t="s">
        <v>2145</v>
      </c>
      <c r="R166" s="455" t="s">
        <v>2145</v>
      </c>
      <c r="S166" s="411" t="s">
        <v>2163</v>
      </c>
      <c r="T166" s="68"/>
      <c r="U166" s="16"/>
      <c r="V166" s="16"/>
      <c r="W166" s="16"/>
      <c r="X166" s="16"/>
      <c r="Y166" s="411" t="s">
        <v>2163</v>
      </c>
      <c r="Z166" s="16"/>
      <c r="AA166" s="16"/>
      <c r="AB166" s="16"/>
      <c r="AC166" s="411" t="s">
        <v>2163</v>
      </c>
      <c r="AD166" s="16"/>
      <c r="AE166" s="16"/>
      <c r="AF166" s="16"/>
      <c r="AG166" s="409" t="s">
        <v>2150</v>
      </c>
    </row>
    <row r="167" spans="1:33" ht="15" x14ac:dyDescent="0.35">
      <c r="A167" s="408" t="s">
        <v>2151</v>
      </c>
      <c r="B167" s="16"/>
      <c r="C167" s="16"/>
      <c r="D167" s="16"/>
      <c r="E167" s="413" t="s">
        <v>2144</v>
      </c>
      <c r="F167" s="413" t="s">
        <v>2144</v>
      </c>
      <c r="G167" s="199" t="s">
        <v>1176</v>
      </c>
      <c r="H167" s="199" t="s">
        <v>1176</v>
      </c>
      <c r="I167" s="414" t="s">
        <v>2161</v>
      </c>
      <c r="J167" s="414" t="s">
        <v>2161</v>
      </c>
      <c r="K167" s="414" t="s">
        <v>2144</v>
      </c>
      <c r="L167" s="414" t="s">
        <v>2144</v>
      </c>
      <c r="M167" s="414" t="s">
        <v>2144</v>
      </c>
      <c r="N167" s="412" t="s">
        <v>2162</v>
      </c>
      <c r="O167" s="199" t="s">
        <v>1176</v>
      </c>
      <c r="P167" s="457" t="s">
        <v>1176</v>
      </c>
      <c r="Q167" s="455" t="s">
        <v>2145</v>
      </c>
      <c r="R167" s="455" t="s">
        <v>2145</v>
      </c>
      <c r="S167" s="411" t="s">
        <v>2163</v>
      </c>
      <c r="T167" s="68"/>
      <c r="U167" s="16"/>
      <c r="V167" s="16"/>
      <c r="W167" s="16"/>
      <c r="X167" s="16"/>
      <c r="Y167" s="411" t="s">
        <v>2163</v>
      </c>
      <c r="Z167" s="16"/>
      <c r="AA167" s="16"/>
      <c r="AB167" s="16"/>
      <c r="AC167" s="411" t="s">
        <v>2163</v>
      </c>
      <c r="AD167" s="16"/>
      <c r="AE167" s="16"/>
      <c r="AF167" s="16"/>
      <c r="AG167" s="409" t="s">
        <v>2152</v>
      </c>
    </row>
    <row r="168" spans="1:33" ht="15" x14ac:dyDescent="0.35">
      <c r="A168" s="408" t="s">
        <v>2153</v>
      </c>
      <c r="B168" s="16"/>
      <c r="C168" s="16"/>
      <c r="D168" s="16"/>
      <c r="E168" s="413" t="s">
        <v>2144</v>
      </c>
      <c r="F168" s="413" t="s">
        <v>2144</v>
      </c>
      <c r="G168" s="199" t="s">
        <v>1176</v>
      </c>
      <c r="H168" s="199" t="s">
        <v>1176</v>
      </c>
      <c r="I168" s="414" t="s">
        <v>2161</v>
      </c>
      <c r="J168" s="414" t="s">
        <v>2161</v>
      </c>
      <c r="K168" s="414" t="s">
        <v>2144</v>
      </c>
      <c r="L168" s="414" t="s">
        <v>2144</v>
      </c>
      <c r="M168" s="414" t="s">
        <v>2144</v>
      </c>
      <c r="N168" s="412" t="s">
        <v>2162</v>
      </c>
      <c r="O168" s="199" t="s">
        <v>1176</v>
      </c>
      <c r="P168" s="457" t="s">
        <v>1176</v>
      </c>
      <c r="Q168" s="455" t="s">
        <v>2145</v>
      </c>
      <c r="R168" s="455" t="s">
        <v>2145</v>
      </c>
      <c r="S168" s="410" t="s">
        <v>2145</v>
      </c>
      <c r="T168" s="68"/>
      <c r="U168" s="16"/>
      <c r="V168" s="16"/>
      <c r="W168" s="16"/>
      <c r="X168" s="16"/>
      <c r="Y168" s="410" t="s">
        <v>2145</v>
      </c>
      <c r="Z168" s="16"/>
      <c r="AA168" s="16"/>
      <c r="AB168" s="16"/>
      <c r="AC168" s="410" t="s">
        <v>2145</v>
      </c>
      <c r="AD168" s="16"/>
      <c r="AE168" s="16"/>
      <c r="AF168" s="16"/>
      <c r="AG168" s="409" t="s">
        <v>2154</v>
      </c>
    </row>
    <row r="169" spans="1:33" ht="15" x14ac:dyDescent="0.35">
      <c r="A169" s="408" t="s">
        <v>2155</v>
      </c>
      <c r="B169" s="16"/>
      <c r="C169" s="16"/>
      <c r="D169" s="16"/>
      <c r="E169" s="413" t="s">
        <v>2144</v>
      </c>
      <c r="F169" s="413" t="s">
        <v>2144</v>
      </c>
      <c r="G169" s="199" t="s">
        <v>1176</v>
      </c>
      <c r="H169" s="199" t="s">
        <v>1176</v>
      </c>
      <c r="I169" s="414" t="s">
        <v>2161</v>
      </c>
      <c r="J169" s="414" t="s">
        <v>2161</v>
      </c>
      <c r="K169" s="414" t="s">
        <v>2144</v>
      </c>
      <c r="L169" s="414" t="s">
        <v>2144</v>
      </c>
      <c r="M169" s="414" t="s">
        <v>2144</v>
      </c>
      <c r="N169" s="412" t="s">
        <v>2162</v>
      </c>
      <c r="O169" s="199" t="s">
        <v>1176</v>
      </c>
      <c r="P169" s="457" t="s">
        <v>1176</v>
      </c>
      <c r="Q169" s="455" t="s">
        <v>2145</v>
      </c>
      <c r="R169" s="455" t="s">
        <v>2145</v>
      </c>
      <c r="S169" s="411" t="s">
        <v>2163</v>
      </c>
      <c r="T169" s="68"/>
      <c r="U169" s="16"/>
      <c r="V169" s="16"/>
      <c r="W169" s="16"/>
      <c r="X169" s="16"/>
      <c r="Y169" s="411" t="s">
        <v>2163</v>
      </c>
      <c r="Z169" s="16"/>
      <c r="AA169" s="16"/>
      <c r="AB169" s="16"/>
      <c r="AC169" s="411" t="s">
        <v>2163</v>
      </c>
      <c r="AD169" s="16"/>
      <c r="AE169" s="16"/>
      <c r="AF169" s="16"/>
      <c r="AG169" s="409" t="s">
        <v>2156</v>
      </c>
    </row>
    <row r="170" spans="1:33" ht="15" x14ac:dyDescent="0.35">
      <c r="A170" s="408" t="s">
        <v>2157</v>
      </c>
      <c r="B170" s="16"/>
      <c r="C170" s="16"/>
      <c r="D170" s="16"/>
      <c r="E170" s="413" t="s">
        <v>2144</v>
      </c>
      <c r="F170" s="413" t="s">
        <v>2144</v>
      </c>
      <c r="G170" s="199" t="s">
        <v>1176</v>
      </c>
      <c r="H170" s="199" t="s">
        <v>1176</v>
      </c>
      <c r="I170" s="414" t="s">
        <v>2161</v>
      </c>
      <c r="J170" s="414" t="s">
        <v>2161</v>
      </c>
      <c r="K170" s="414" t="s">
        <v>2144</v>
      </c>
      <c r="L170" s="414" t="s">
        <v>2144</v>
      </c>
      <c r="M170" s="414" t="s">
        <v>2144</v>
      </c>
      <c r="N170" s="412" t="s">
        <v>2162</v>
      </c>
      <c r="O170" s="199" t="s">
        <v>1176</v>
      </c>
      <c r="P170" s="457" t="s">
        <v>1176</v>
      </c>
      <c r="Q170" s="455" t="s">
        <v>2145</v>
      </c>
      <c r="R170" s="455" t="s">
        <v>2145</v>
      </c>
      <c r="S170" s="411" t="s">
        <v>2163</v>
      </c>
      <c r="T170" s="68"/>
      <c r="U170" s="16"/>
      <c r="V170" s="16"/>
      <c r="W170" s="16"/>
      <c r="X170" s="16"/>
      <c r="Y170" s="411" t="s">
        <v>2163</v>
      </c>
      <c r="Z170" s="16"/>
      <c r="AA170" s="16"/>
      <c r="AB170" s="16"/>
      <c r="AC170" s="411" t="s">
        <v>2163</v>
      </c>
      <c r="AD170" s="16"/>
      <c r="AE170" s="16"/>
      <c r="AF170" s="16"/>
      <c r="AG170" s="409" t="s">
        <v>2158</v>
      </c>
    </row>
    <row r="171" spans="1:33" ht="15" x14ac:dyDescent="0.35">
      <c r="A171" s="408" t="s">
        <v>2159</v>
      </c>
      <c r="B171" s="16"/>
      <c r="C171" s="16"/>
      <c r="D171" s="16"/>
      <c r="E171" s="413" t="s">
        <v>2144</v>
      </c>
      <c r="F171" s="413" t="s">
        <v>2144</v>
      </c>
      <c r="G171" s="199" t="s">
        <v>1176</v>
      </c>
      <c r="H171" s="199" t="s">
        <v>1176</v>
      </c>
      <c r="I171" s="414" t="s">
        <v>2161</v>
      </c>
      <c r="J171" s="414" t="s">
        <v>2161</v>
      </c>
      <c r="K171" s="414" t="s">
        <v>2144</v>
      </c>
      <c r="L171" s="414" t="s">
        <v>2144</v>
      </c>
      <c r="M171" s="414" t="s">
        <v>2144</v>
      </c>
      <c r="N171" s="412" t="s">
        <v>2162</v>
      </c>
      <c r="O171" s="199" t="s">
        <v>1176</v>
      </c>
      <c r="P171" s="457" t="s">
        <v>1176</v>
      </c>
      <c r="Q171" s="455" t="s">
        <v>2145</v>
      </c>
      <c r="R171" s="455" t="s">
        <v>2145</v>
      </c>
      <c r="S171" s="411" t="s">
        <v>2163</v>
      </c>
      <c r="T171" s="68"/>
      <c r="U171" s="16"/>
      <c r="V171" s="16"/>
      <c r="W171" s="16"/>
      <c r="X171" s="16"/>
      <c r="Y171" s="411" t="s">
        <v>2163</v>
      </c>
      <c r="Z171" s="16"/>
      <c r="AA171" s="16"/>
      <c r="AB171" s="16"/>
      <c r="AC171" s="411" t="s">
        <v>2163</v>
      </c>
      <c r="AD171" s="16"/>
      <c r="AE171" s="16"/>
      <c r="AF171" s="16"/>
      <c r="AG171" s="409" t="s">
        <v>2160</v>
      </c>
    </row>
  </sheetData>
  <autoFilter ref="A5:AH5" xr:uid="{E85CD0FB-0462-40B4-AA37-D16982E431C6}"/>
  <mergeCells count="5">
    <mergeCell ref="C4:D4"/>
    <mergeCell ref="E4:G4"/>
    <mergeCell ref="I4:J4"/>
    <mergeCell ref="K4:M4"/>
    <mergeCell ref="Q4:R4"/>
  </mergeCells>
  <phoneticPr fontId="18" type="noConversion"/>
  <conditionalFormatting sqref="A61 A76:A82 A107 A72 A74">
    <cfRule type="cellIs" dxfId="2623" priority="25" operator="equal">
      <formula>0</formula>
    </cfRule>
  </conditionalFormatting>
  <conditionalFormatting sqref="A62">
    <cfRule type="cellIs" dxfId="2622" priority="24" operator="equal">
      <formula>0</formula>
    </cfRule>
  </conditionalFormatting>
  <conditionalFormatting sqref="A63">
    <cfRule type="cellIs" dxfId="2621" priority="23" operator="equal">
      <formula>0</formula>
    </cfRule>
  </conditionalFormatting>
  <conditionalFormatting sqref="A84:A87 A105:A108">
    <cfRule type="cellIs" priority="21" operator="equal">
      <formula>0</formula>
    </cfRule>
  </conditionalFormatting>
  <conditionalFormatting sqref="A64">
    <cfRule type="cellIs" dxfId="2620" priority="17" operator="equal">
      <formula>0</formula>
    </cfRule>
  </conditionalFormatting>
  <conditionalFormatting sqref="A65:A67">
    <cfRule type="cellIs" dxfId="2619" priority="13" operator="equal">
      <formula>0</formula>
    </cfRule>
  </conditionalFormatting>
  <conditionalFormatting sqref="A90:A103">
    <cfRule type="cellIs" dxfId="2618" priority="12" operator="equal">
      <formula>0</formula>
    </cfRule>
  </conditionalFormatting>
  <conditionalFormatting sqref="A71">
    <cfRule type="cellIs" dxfId="2617" priority="10" operator="equal">
      <formula>0</formula>
    </cfRule>
  </conditionalFormatting>
  <conditionalFormatting sqref="A88:A89">
    <cfRule type="cellIs" priority="8" operator="equal">
      <formula>0</formula>
    </cfRule>
  </conditionalFormatting>
  <conditionalFormatting sqref="A70">
    <cfRule type="cellIs" dxfId="2616" priority="6" operator="equal">
      <formula>0</formula>
    </cfRule>
  </conditionalFormatting>
  <conditionalFormatting sqref="A68:A69">
    <cfRule type="cellIs" dxfId="2615" priority="5" operator="equal">
      <formula>0</formula>
    </cfRule>
  </conditionalFormatting>
  <conditionalFormatting sqref="A73:A75">
    <cfRule type="cellIs" dxfId="2614" priority="2" operator="equal">
      <formula>0</formula>
    </cfRule>
  </conditionalFormatting>
  <pageMargins left="0.7" right="0.7" top="0.75" bottom="0.75" header="0.3" footer="0.3"/>
  <pageSetup orientation="portrait" r:id="rId1"/>
  <ignoredErrors>
    <ignoredError sqref="A8:X50 A90:X104 R86:X87 A76:X76 E86:P87 A85:A87 E85:X85 B60:X60 B59:X59 A114:X115 B113:R113 T113:X113 A63:X65 A62:P62 T61:X62 A84:P84 T84:U84 A112:X112 A105:P105 T105:U105 E88:R89 E68:R69 B83:X83 A77:D77 W77:X77 A79:X79 A109:X109 B61:P61 A4:X4 A53:X53 B52:X52 A116:Q116 S116:X116 A106:Q106 S106:X106 A66:P67 S66:X67 E70:X70 E71:X71 T68:X69 T88:X89 A78:D78 W78:X78 E77:V78 A108:D108 W108:X108 B51:X51 A6:X6 A5:V5 AD5:AG5 Z8:AA50 Z90:AA104 Z86:AA87 Z76:AA76 Z85:AA85 Z60:AA60 Z59:AA59 Z114:AA115 Z113:AA113 Z63:AA65 Z61:AA62 Z84:AA84 Z112:AA112 Z105:AA105 Z83:AA83 Z77:AA77 Z79:AA79 Z109:AA109 Z4:AA4 Z53:AA58 Z52:AA52 Z116:AA116 Z106:AA106 Z66:AA67 Z70:AA70 Z71:AA71 Z68:AA69 Z88:AA89 Z78:AA78 Z108:AA108 Z51:AA51 Z6:AA6 AD8:AG50 AD90:AG104 AD86:AG87 AD76:AG76 AD85:AG85 AD60:AG60 AD59:AG59 AD114:AG115 AD113:AG113 AD63:AG65 AD61:AG62 AD84:AG84 AD112:AG112 AD105:AG105 AD83:AG83 AD77:AG77 AD79:AG79 AD109:AG109 AD4:AG4 AD53:AG53 AD52:AG52 AD116:AG116 AD106:AG106 AD66:AG67 AD70:AF70 AD71:AF71 AD68:AF69 AD88:AF89 AD78:AG78 AD108:AG108 AD51:AG51 AD6:AG6 A55:X58 B54:U54 W54:X54 AD55:AG58 AD54:AF54 W84:X84 W105:X105"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P326"/>
  <sheetViews>
    <sheetView zoomScale="70" zoomScaleNormal="70" workbookViewId="0">
      <pane ySplit="4" topLeftCell="A5" activePane="bottomLeft" state="frozen"/>
      <selection pane="bottomLeft" activeCell="AD276" sqref="AD276"/>
    </sheetView>
  </sheetViews>
  <sheetFormatPr defaultColWidth="8.88671875" defaultRowHeight="27" customHeight="1" x14ac:dyDescent="0.3"/>
  <cols>
    <col min="1" max="1" width="3.44140625" style="434" bestFit="1" customWidth="1"/>
    <col min="2" max="2" width="33" style="390" customWidth="1"/>
    <col min="3" max="3" width="14.6640625" style="390" customWidth="1"/>
    <col min="4" max="4" width="46.88671875" style="390" customWidth="1"/>
    <col min="5" max="5" width="14.44140625" style="390" hidden="1" customWidth="1"/>
    <col min="6" max="6" width="27.5546875" style="390" customWidth="1"/>
    <col min="7" max="7" width="15.21875" style="390" customWidth="1"/>
    <col min="8" max="8" width="14.5546875" style="390" hidden="1" customWidth="1"/>
    <col min="9" max="9" width="11.88671875" style="390" hidden="1" customWidth="1"/>
    <col min="10" max="10" width="13.21875" style="390" hidden="1" customWidth="1"/>
    <col min="11" max="11" width="11.44140625" style="390" hidden="1" customWidth="1"/>
    <col min="12" max="12" width="11.21875" style="390" hidden="1" customWidth="1"/>
    <col min="13" max="13" width="10.6640625" style="390" hidden="1" customWidth="1"/>
    <col min="14" max="14" width="11" style="390" hidden="1" customWidth="1"/>
    <col min="15" max="15" width="9.33203125" style="390" hidden="1" customWidth="1"/>
    <col min="16" max="16" width="10.33203125" style="352" hidden="1" customWidth="1"/>
    <col min="17" max="17" width="10.109375" style="352" hidden="1" customWidth="1"/>
    <col min="18" max="18" width="9" style="352" hidden="1" customWidth="1"/>
    <col min="19" max="19" width="6.5546875" style="352" hidden="1" customWidth="1"/>
    <col min="20" max="20" width="7.33203125" style="352" hidden="1" customWidth="1"/>
    <col min="21" max="21" width="8.109375" style="352" hidden="1" customWidth="1"/>
    <col min="22" max="22" width="6" style="352" hidden="1" customWidth="1"/>
    <col min="23" max="23" width="6.6640625" style="390" hidden="1" customWidth="1"/>
    <col min="24" max="24" width="7.77734375" style="352" customWidth="1"/>
    <col min="25" max="25" width="8.88671875" style="352" customWidth="1"/>
    <col min="26" max="26" width="8.5546875" style="352" customWidth="1"/>
    <col min="27" max="27" width="12.109375" style="352" customWidth="1"/>
    <col min="28" max="28" width="14.109375" style="352" customWidth="1"/>
    <col min="29" max="37" width="11" style="352" customWidth="1"/>
    <col min="38" max="38" width="29.44140625" style="352" customWidth="1"/>
    <col min="39" max="39" width="4.44140625" style="352" bestFit="1" customWidth="1"/>
    <col min="40" max="40" width="33.44140625" style="352" bestFit="1" customWidth="1"/>
    <col min="41" max="41" width="32.88671875" style="352" bestFit="1" customWidth="1"/>
    <col min="42" max="42" width="72.109375" style="352" bestFit="1" customWidth="1"/>
    <col min="43" max="16384" width="8.88671875" style="352"/>
  </cols>
  <sheetData>
    <row r="1" spans="1:42" ht="27" customHeight="1" x14ac:dyDescent="0.3">
      <c r="C1" s="481" t="s">
        <v>1168</v>
      </c>
      <c r="J1" s="466" t="s">
        <v>2139</v>
      </c>
      <c r="L1" s="487"/>
    </row>
    <row r="2" spans="1:42" ht="27" customHeight="1" x14ac:dyDescent="0.3">
      <c r="C2" s="482" t="s">
        <v>1431</v>
      </c>
    </row>
    <row r="4" spans="1:42" s="406" customFormat="1" ht="27" customHeight="1" x14ac:dyDescent="0.3">
      <c r="A4" s="435" t="s">
        <v>1380</v>
      </c>
      <c r="B4" s="387" t="s">
        <v>1729</v>
      </c>
      <c r="C4" s="387" t="s">
        <v>1413</v>
      </c>
      <c r="D4" s="387" t="s">
        <v>1651</v>
      </c>
      <c r="E4" s="387" t="s">
        <v>1743</v>
      </c>
      <c r="F4" s="387" t="s">
        <v>371</v>
      </c>
      <c r="G4" s="387" t="s">
        <v>1742</v>
      </c>
      <c r="H4" s="415" t="s">
        <v>2597</v>
      </c>
      <c r="I4" s="387" t="s">
        <v>386</v>
      </c>
      <c r="J4" s="387" t="s">
        <v>1412</v>
      </c>
      <c r="K4" s="387" t="s">
        <v>602</v>
      </c>
      <c r="L4" s="387" t="s">
        <v>661</v>
      </c>
      <c r="M4" s="387" t="s">
        <v>1933</v>
      </c>
      <c r="N4" s="387" t="s">
        <v>2173</v>
      </c>
      <c r="O4" s="387" t="s">
        <v>1411</v>
      </c>
      <c r="P4" s="387" t="s">
        <v>1410</v>
      </c>
      <c r="Q4" s="387" t="s">
        <v>1409</v>
      </c>
      <c r="R4" s="387" t="s">
        <v>1408</v>
      </c>
      <c r="S4" s="387" t="s">
        <v>1170</v>
      </c>
      <c r="T4" s="387" t="s">
        <v>1171</v>
      </c>
      <c r="U4" s="387" t="s">
        <v>1844</v>
      </c>
      <c r="V4" s="387" t="s">
        <v>1845</v>
      </c>
      <c r="W4" s="387" t="s">
        <v>1172</v>
      </c>
      <c r="X4" s="387" t="s">
        <v>1520</v>
      </c>
      <c r="Y4" s="387" t="s">
        <v>1521</v>
      </c>
      <c r="Z4" s="387" t="s">
        <v>1541</v>
      </c>
      <c r="AA4" s="387" t="s">
        <v>1551</v>
      </c>
      <c r="AB4" s="387" t="s">
        <v>1552</v>
      </c>
      <c r="AC4" s="387" t="s">
        <v>2054</v>
      </c>
      <c r="AD4" s="387" t="s">
        <v>2696</v>
      </c>
      <c r="AE4" s="387" t="s">
        <v>2683</v>
      </c>
      <c r="AF4" s="387" t="s">
        <v>2684</v>
      </c>
      <c r="AG4" s="387" t="s">
        <v>2682</v>
      </c>
      <c r="AH4" s="387" t="s">
        <v>2685</v>
      </c>
      <c r="AI4" s="387" t="s">
        <v>2687</v>
      </c>
      <c r="AJ4" s="387" t="s">
        <v>2688</v>
      </c>
      <c r="AK4" s="387" t="s">
        <v>2689</v>
      </c>
      <c r="AL4" s="387" t="s">
        <v>1407</v>
      </c>
      <c r="AM4" s="387" t="s">
        <v>1759</v>
      </c>
      <c r="AN4" s="387" t="s">
        <v>1406</v>
      </c>
      <c r="AO4" s="387" t="s">
        <v>1405</v>
      </c>
      <c r="AP4" s="387" t="s">
        <v>1404</v>
      </c>
    </row>
    <row r="5" spans="1:42" ht="27" hidden="1" customHeight="1" x14ac:dyDescent="0.3">
      <c r="A5" s="436">
        <v>1</v>
      </c>
      <c r="B5" s="439" t="s">
        <v>48</v>
      </c>
      <c r="C5" s="439" t="s">
        <v>1403</v>
      </c>
      <c r="D5" s="439" t="s">
        <v>547</v>
      </c>
      <c r="E5" s="439" t="s">
        <v>66</v>
      </c>
      <c r="F5" s="439" t="s">
        <v>1401</v>
      </c>
      <c r="G5" s="439" t="s">
        <v>1752</v>
      </c>
      <c r="H5" s="467" t="s">
        <v>2633</v>
      </c>
      <c r="I5" s="465">
        <v>0</v>
      </c>
      <c r="J5" s="439" t="s">
        <v>2057</v>
      </c>
      <c r="K5" s="439">
        <v>1</v>
      </c>
      <c r="L5" s="439">
        <v>1</v>
      </c>
      <c r="M5" s="439" t="s">
        <v>1934</v>
      </c>
      <c r="N5" s="439" t="s">
        <v>2174</v>
      </c>
      <c r="O5" s="439" t="s">
        <v>1402</v>
      </c>
      <c r="P5" s="382" t="s">
        <v>547</v>
      </c>
      <c r="Q5" s="382" t="s">
        <v>547</v>
      </c>
      <c r="R5" s="382" t="s">
        <v>547</v>
      </c>
      <c r="S5" s="382" t="s">
        <v>1254</v>
      </c>
      <c r="T5" s="382" t="s">
        <v>1254</v>
      </c>
      <c r="U5" s="382" t="s">
        <v>1254</v>
      </c>
      <c r="V5" s="382" t="s">
        <v>1254</v>
      </c>
      <c r="W5" s="382" t="s">
        <v>1254</v>
      </c>
      <c r="X5" s="382" t="s">
        <v>1254</v>
      </c>
      <c r="Y5" s="382" t="s">
        <v>1254</v>
      </c>
      <c r="Z5" s="382" t="s">
        <v>1254</v>
      </c>
      <c r="AA5" s="382" t="s">
        <v>1254</v>
      </c>
      <c r="AB5" s="382" t="s">
        <v>1254</v>
      </c>
      <c r="AC5" s="382" t="s">
        <v>1254</v>
      </c>
      <c r="AD5" s="382"/>
      <c r="AE5" s="382"/>
      <c r="AF5" s="382"/>
      <c r="AG5" s="382" t="s">
        <v>1254</v>
      </c>
      <c r="AH5" s="382"/>
      <c r="AI5" s="382"/>
      <c r="AJ5" s="382" t="s">
        <v>1254</v>
      </c>
      <c r="AK5" s="382"/>
      <c r="AL5" s="382" t="s">
        <v>1399</v>
      </c>
      <c r="AM5" s="382" t="s">
        <v>1760</v>
      </c>
      <c r="AN5" s="382"/>
      <c r="AO5" s="382"/>
      <c r="AP5" s="382"/>
    </row>
    <row r="6" spans="1:42" ht="27" hidden="1" customHeight="1" x14ac:dyDescent="0.3">
      <c r="A6" s="436">
        <v>2</v>
      </c>
      <c r="B6" s="439"/>
      <c r="C6" s="439"/>
      <c r="D6" s="439" t="s">
        <v>548</v>
      </c>
      <c r="E6" s="439" t="s">
        <v>66</v>
      </c>
      <c r="F6" s="439" t="s">
        <v>1401</v>
      </c>
      <c r="G6" s="439" t="s">
        <v>1752</v>
      </c>
      <c r="H6" s="467" t="s">
        <v>2633</v>
      </c>
      <c r="I6" s="465">
        <v>0</v>
      </c>
      <c r="J6" s="439" t="s">
        <v>2057</v>
      </c>
      <c r="K6" s="439">
        <v>1</v>
      </c>
      <c r="L6" s="439">
        <v>1</v>
      </c>
      <c r="M6" s="439" t="s">
        <v>2021</v>
      </c>
      <c r="N6" s="439" t="s">
        <v>2175</v>
      </c>
      <c r="O6" s="439" t="s">
        <v>535</v>
      </c>
      <c r="P6" s="382" t="s">
        <v>548</v>
      </c>
      <c r="Q6" s="382" t="s">
        <v>548</v>
      </c>
      <c r="R6" s="382" t="s">
        <v>548</v>
      </c>
      <c r="S6" s="382" t="s">
        <v>1254</v>
      </c>
      <c r="T6" s="382" t="s">
        <v>1254</v>
      </c>
      <c r="U6" s="382" t="s">
        <v>1254</v>
      </c>
      <c r="V6" s="382" t="s">
        <v>1254</v>
      </c>
      <c r="W6" s="382" t="s">
        <v>1254</v>
      </c>
      <c r="X6" s="382" t="s">
        <v>1254</v>
      </c>
      <c r="Y6" s="382" t="s">
        <v>1254</v>
      </c>
      <c r="Z6" s="382" t="s">
        <v>1254</v>
      </c>
      <c r="AA6" s="382" t="s">
        <v>1254</v>
      </c>
      <c r="AB6" s="382" t="s">
        <v>1254</v>
      </c>
      <c r="AC6" s="382" t="s">
        <v>1254</v>
      </c>
      <c r="AD6" s="382"/>
      <c r="AE6" s="382"/>
      <c r="AF6" s="382"/>
      <c r="AG6" s="382" t="s">
        <v>1254</v>
      </c>
      <c r="AH6" s="382"/>
      <c r="AI6" s="382"/>
      <c r="AJ6" s="382" t="s">
        <v>1254</v>
      </c>
      <c r="AK6" s="382"/>
      <c r="AL6" s="382" t="s">
        <v>1399</v>
      </c>
      <c r="AM6" s="382" t="s">
        <v>1760</v>
      </c>
      <c r="AN6" s="382"/>
      <c r="AO6" s="382"/>
      <c r="AP6" s="382"/>
    </row>
    <row r="7" spans="1:42" ht="27" hidden="1" customHeight="1" x14ac:dyDescent="0.3">
      <c r="A7" s="436">
        <v>3</v>
      </c>
      <c r="B7" s="439"/>
      <c r="C7" s="439"/>
      <c r="D7" s="439" t="s">
        <v>2598</v>
      </c>
      <c r="E7" s="439" t="s">
        <v>66</v>
      </c>
      <c r="F7" s="439" t="s">
        <v>1401</v>
      </c>
      <c r="G7" s="439" t="s">
        <v>1752</v>
      </c>
      <c r="H7" s="467" t="s">
        <v>2633</v>
      </c>
      <c r="I7" s="465">
        <v>0</v>
      </c>
      <c r="J7" s="439" t="s">
        <v>2057</v>
      </c>
      <c r="K7" s="439">
        <v>1</v>
      </c>
      <c r="L7" s="439">
        <v>30</v>
      </c>
      <c r="M7" s="439" t="s">
        <v>2021</v>
      </c>
      <c r="N7" s="439" t="s">
        <v>2176</v>
      </c>
      <c r="O7" s="439"/>
      <c r="P7" s="382" t="s">
        <v>1400</v>
      </c>
      <c r="Q7" s="382" t="s">
        <v>1400</v>
      </c>
      <c r="R7" s="382" t="s">
        <v>1400</v>
      </c>
      <c r="S7" s="382" t="s">
        <v>1254</v>
      </c>
      <c r="T7" s="382" t="s">
        <v>1254</v>
      </c>
      <c r="U7" s="382" t="s">
        <v>1254</v>
      </c>
      <c r="V7" s="382" t="s">
        <v>1254</v>
      </c>
      <c r="W7" s="382" t="s">
        <v>1254</v>
      </c>
      <c r="X7" s="382" t="s">
        <v>1254</v>
      </c>
      <c r="Y7" s="382" t="s">
        <v>1254</v>
      </c>
      <c r="Z7" s="382" t="s">
        <v>1254</v>
      </c>
      <c r="AA7" s="382" t="s">
        <v>1254</v>
      </c>
      <c r="AB7" s="382" t="s">
        <v>1254</v>
      </c>
      <c r="AC7" s="382" t="s">
        <v>1254</v>
      </c>
      <c r="AD7" s="382"/>
      <c r="AE7" s="382"/>
      <c r="AF7" s="382"/>
      <c r="AG7" s="382" t="s">
        <v>1254</v>
      </c>
      <c r="AH7" s="382"/>
      <c r="AI7" s="382"/>
      <c r="AJ7" s="382" t="s">
        <v>1254</v>
      </c>
      <c r="AK7" s="382"/>
      <c r="AL7" s="382" t="s">
        <v>1399</v>
      </c>
      <c r="AM7" s="382" t="s">
        <v>1760</v>
      </c>
      <c r="AN7" s="382"/>
      <c r="AO7" s="382"/>
      <c r="AP7" s="382"/>
    </row>
    <row r="8" spans="1:42" ht="27" hidden="1" customHeight="1" x14ac:dyDescent="0.3">
      <c r="A8" s="436">
        <v>4</v>
      </c>
      <c r="B8" s="439"/>
      <c r="C8" s="439"/>
      <c r="D8" s="439" t="s">
        <v>1398</v>
      </c>
      <c r="E8" s="439" t="s">
        <v>66</v>
      </c>
      <c r="F8" s="439" t="s">
        <v>253</v>
      </c>
      <c r="G8" s="439"/>
      <c r="H8" s="467" t="s">
        <v>2633</v>
      </c>
      <c r="I8" s="465">
        <v>0</v>
      </c>
      <c r="J8" s="439" t="s">
        <v>2057</v>
      </c>
      <c r="K8" s="439">
        <v>1</v>
      </c>
      <c r="L8" s="439">
        <v>1</v>
      </c>
      <c r="M8" s="439" t="s">
        <v>2016</v>
      </c>
      <c r="N8" s="439" t="s">
        <v>2177</v>
      </c>
      <c r="O8" s="439" t="s">
        <v>546</v>
      </c>
      <c r="P8" s="382" t="s">
        <v>549</v>
      </c>
      <c r="Q8" s="382" t="s">
        <v>549</v>
      </c>
      <c r="R8" s="382" t="s">
        <v>549</v>
      </c>
      <c r="S8" s="382" t="s">
        <v>1184</v>
      </c>
      <c r="T8" s="382" t="s">
        <v>1184</v>
      </c>
      <c r="U8" s="382" t="s">
        <v>1184</v>
      </c>
      <c r="V8" s="382" t="s">
        <v>1184</v>
      </c>
      <c r="W8" s="382" t="s">
        <v>1184</v>
      </c>
      <c r="X8" s="382" t="s">
        <v>1380</v>
      </c>
      <c r="Y8" s="382" t="s">
        <v>1380</v>
      </c>
      <c r="Z8" s="382" t="s">
        <v>1380</v>
      </c>
      <c r="AA8" s="382" t="s">
        <v>1207</v>
      </c>
      <c r="AB8" s="382" t="s">
        <v>1207</v>
      </c>
      <c r="AC8" s="382" t="s">
        <v>1207</v>
      </c>
      <c r="AD8" s="382"/>
      <c r="AE8" s="382"/>
      <c r="AF8" s="382"/>
      <c r="AG8" s="382" t="s">
        <v>1207</v>
      </c>
      <c r="AH8" s="382"/>
      <c r="AI8" s="382"/>
      <c r="AJ8" s="382" t="s">
        <v>1207</v>
      </c>
      <c r="AK8" s="382"/>
      <c r="AL8" s="382" t="s">
        <v>1397</v>
      </c>
      <c r="AM8" s="382" t="s">
        <v>1760</v>
      </c>
      <c r="AN8" s="382"/>
      <c r="AO8" s="382"/>
      <c r="AP8" s="382"/>
    </row>
    <row r="9" spans="1:42" ht="27" hidden="1" customHeight="1" x14ac:dyDescent="0.3">
      <c r="A9" s="436">
        <v>5</v>
      </c>
      <c r="B9" s="439"/>
      <c r="C9" s="439"/>
      <c r="D9" s="439" t="s">
        <v>2599</v>
      </c>
      <c r="E9" s="439" t="s">
        <v>66</v>
      </c>
      <c r="F9" s="439" t="s">
        <v>253</v>
      </c>
      <c r="G9" s="439"/>
      <c r="H9" s="467" t="s">
        <v>2633</v>
      </c>
      <c r="I9" s="465">
        <v>0</v>
      </c>
      <c r="J9" s="439" t="s">
        <v>2057</v>
      </c>
      <c r="K9" s="439">
        <v>1</v>
      </c>
      <c r="L9" s="439">
        <v>31</v>
      </c>
      <c r="M9" s="439" t="s">
        <v>2016</v>
      </c>
      <c r="N9" s="439" t="s">
        <v>2178</v>
      </c>
      <c r="O9" s="439"/>
      <c r="P9" s="382" t="s">
        <v>1396</v>
      </c>
      <c r="Q9" s="382" t="s">
        <v>1396</v>
      </c>
      <c r="R9" s="382" t="s">
        <v>1396</v>
      </c>
      <c r="S9" s="382" t="s">
        <v>1184</v>
      </c>
      <c r="T9" s="382" t="s">
        <v>1184</v>
      </c>
      <c r="U9" s="382" t="s">
        <v>1184</v>
      </c>
      <c r="V9" s="382" t="s">
        <v>1184</v>
      </c>
      <c r="W9" s="382" t="s">
        <v>1184</v>
      </c>
      <c r="X9" s="382" t="s">
        <v>1380</v>
      </c>
      <c r="Y9" s="382" t="s">
        <v>1380</v>
      </c>
      <c r="Z9" s="382" t="s">
        <v>1380</v>
      </c>
      <c r="AA9" s="382" t="s">
        <v>1207</v>
      </c>
      <c r="AB9" s="382" t="s">
        <v>1207</v>
      </c>
      <c r="AC9" s="382" t="s">
        <v>1207</v>
      </c>
      <c r="AD9" s="382"/>
      <c r="AE9" s="382"/>
      <c r="AF9" s="382"/>
      <c r="AG9" s="382" t="s">
        <v>1207</v>
      </c>
      <c r="AH9" s="382"/>
      <c r="AI9" s="382"/>
      <c r="AJ9" s="382" t="s">
        <v>1207</v>
      </c>
      <c r="AK9" s="382"/>
      <c r="AL9" s="382"/>
      <c r="AM9" s="382" t="s">
        <v>1760</v>
      </c>
      <c r="AN9" s="382"/>
      <c r="AO9" s="382"/>
      <c r="AP9" s="382"/>
    </row>
    <row r="10" spans="1:42" ht="27" hidden="1" customHeight="1" x14ac:dyDescent="0.3">
      <c r="A10" s="436">
        <v>6</v>
      </c>
      <c r="B10" s="439" t="s">
        <v>48</v>
      </c>
      <c r="C10" s="439" t="s">
        <v>1395</v>
      </c>
      <c r="D10" s="439" t="s">
        <v>1394</v>
      </c>
      <c r="E10" s="439" t="s">
        <v>66</v>
      </c>
      <c r="F10" s="439" t="s">
        <v>1386</v>
      </c>
      <c r="G10" s="439" t="s">
        <v>1752</v>
      </c>
      <c r="H10" s="467" t="s">
        <v>2633</v>
      </c>
      <c r="I10" s="465">
        <v>0</v>
      </c>
      <c r="J10" s="439" t="s">
        <v>2057</v>
      </c>
      <c r="K10" s="439">
        <v>1</v>
      </c>
      <c r="L10" s="439">
        <v>1</v>
      </c>
      <c r="M10" s="439" t="s">
        <v>2017</v>
      </c>
      <c r="N10" s="439" t="s">
        <v>2179</v>
      </c>
      <c r="O10" s="439" t="s">
        <v>534</v>
      </c>
      <c r="P10" s="382" t="s">
        <v>1393</v>
      </c>
      <c r="Q10" s="382" t="s">
        <v>1393</v>
      </c>
      <c r="R10" s="382" t="s">
        <v>1393</v>
      </c>
      <c r="S10" s="382" t="s">
        <v>1254</v>
      </c>
      <c r="T10" s="382" t="s">
        <v>1254</v>
      </c>
      <c r="U10" s="382" t="s">
        <v>1254</v>
      </c>
      <c r="V10" s="382" t="s">
        <v>1254</v>
      </c>
      <c r="W10" s="382" t="s">
        <v>1254</v>
      </c>
      <c r="X10" s="382" t="s">
        <v>1254</v>
      </c>
      <c r="Y10" s="382" t="s">
        <v>1254</v>
      </c>
      <c r="Z10" s="382" t="s">
        <v>1254</v>
      </c>
      <c r="AA10" s="382" t="s">
        <v>1254</v>
      </c>
      <c r="AB10" s="382" t="s">
        <v>1254</v>
      </c>
      <c r="AC10" s="382" t="s">
        <v>1254</v>
      </c>
      <c r="AD10" s="382"/>
      <c r="AE10" s="382"/>
      <c r="AF10" s="382"/>
      <c r="AG10" s="382" t="s">
        <v>1254</v>
      </c>
      <c r="AH10" s="382"/>
      <c r="AI10" s="382"/>
      <c r="AJ10" s="382" t="s">
        <v>1254</v>
      </c>
      <c r="AK10" s="382"/>
      <c r="AL10" s="382"/>
      <c r="AM10" s="382" t="s">
        <v>1760</v>
      </c>
      <c r="AN10" s="382"/>
      <c r="AO10" s="382"/>
      <c r="AP10" s="382"/>
    </row>
    <row r="11" spans="1:42" ht="27" hidden="1" customHeight="1" x14ac:dyDescent="0.3">
      <c r="A11" s="436">
        <v>7</v>
      </c>
      <c r="B11" s="439"/>
      <c r="C11" s="439"/>
      <c r="D11" s="439" t="s">
        <v>1392</v>
      </c>
      <c r="E11" s="439" t="s">
        <v>66</v>
      </c>
      <c r="F11" s="439" t="s">
        <v>1386</v>
      </c>
      <c r="G11" s="439" t="s">
        <v>1752</v>
      </c>
      <c r="H11" s="467" t="s">
        <v>2633</v>
      </c>
      <c r="I11" s="465">
        <v>0</v>
      </c>
      <c r="J11" s="439" t="s">
        <v>2057</v>
      </c>
      <c r="K11" s="439">
        <v>1</v>
      </c>
      <c r="L11" s="439">
        <v>1</v>
      </c>
      <c r="M11" s="439" t="s">
        <v>2017</v>
      </c>
      <c r="N11" s="439" t="s">
        <v>2180</v>
      </c>
      <c r="O11" s="439" t="s">
        <v>535</v>
      </c>
      <c r="P11" s="382" t="s">
        <v>1392</v>
      </c>
      <c r="Q11" s="382" t="s">
        <v>1380</v>
      </c>
      <c r="R11" s="382" t="s">
        <v>1380</v>
      </c>
      <c r="S11" s="382" t="s">
        <v>1254</v>
      </c>
      <c r="T11" s="382" t="s">
        <v>1254</v>
      </c>
      <c r="U11" s="382" t="s">
        <v>1254</v>
      </c>
      <c r="V11" s="382" t="s">
        <v>1254</v>
      </c>
      <c r="W11" s="382" t="s">
        <v>1254</v>
      </c>
      <c r="X11" s="382" t="s">
        <v>1254</v>
      </c>
      <c r="Y11" s="382" t="s">
        <v>1254</v>
      </c>
      <c r="Z11" s="382" t="s">
        <v>1254</v>
      </c>
      <c r="AA11" s="382" t="s">
        <v>1254</v>
      </c>
      <c r="AB11" s="382" t="s">
        <v>1254</v>
      </c>
      <c r="AC11" s="382" t="s">
        <v>1254</v>
      </c>
      <c r="AD11" s="382"/>
      <c r="AE11" s="382"/>
      <c r="AF11" s="382"/>
      <c r="AG11" s="382" t="s">
        <v>1254</v>
      </c>
      <c r="AH11" s="382"/>
      <c r="AI11" s="382"/>
      <c r="AJ11" s="382" t="s">
        <v>1254</v>
      </c>
      <c r="AK11" s="382"/>
      <c r="AL11" s="382"/>
      <c r="AM11" s="382" t="s">
        <v>1760</v>
      </c>
      <c r="AN11" s="382"/>
      <c r="AO11" s="382"/>
      <c r="AP11" s="382"/>
    </row>
    <row r="12" spans="1:42" ht="27" hidden="1" customHeight="1" x14ac:dyDescent="0.3">
      <c r="A12" s="436">
        <v>8</v>
      </c>
      <c r="B12" s="439"/>
      <c r="C12" s="439"/>
      <c r="D12" s="439" t="s">
        <v>2600</v>
      </c>
      <c r="E12" s="439" t="s">
        <v>66</v>
      </c>
      <c r="F12" s="439" t="s">
        <v>1386</v>
      </c>
      <c r="G12" s="439" t="s">
        <v>1752</v>
      </c>
      <c r="H12" s="467" t="s">
        <v>2633</v>
      </c>
      <c r="I12" s="465">
        <v>0</v>
      </c>
      <c r="J12" s="439" t="s">
        <v>2057</v>
      </c>
      <c r="K12" s="439">
        <v>1</v>
      </c>
      <c r="L12" s="439">
        <v>30</v>
      </c>
      <c r="M12" s="439" t="s">
        <v>2017</v>
      </c>
      <c r="N12" s="439" t="s">
        <v>2181</v>
      </c>
      <c r="O12" s="439"/>
      <c r="P12" s="382" t="s">
        <v>1391</v>
      </c>
      <c r="Q12" s="382" t="s">
        <v>1380</v>
      </c>
      <c r="R12" s="382" t="s">
        <v>1380</v>
      </c>
      <c r="S12" s="382" t="s">
        <v>1254</v>
      </c>
      <c r="T12" s="382" t="s">
        <v>1254</v>
      </c>
      <c r="U12" s="382" t="s">
        <v>1254</v>
      </c>
      <c r="V12" s="382" t="s">
        <v>1254</v>
      </c>
      <c r="W12" s="382" t="s">
        <v>1254</v>
      </c>
      <c r="X12" s="382" t="s">
        <v>1254</v>
      </c>
      <c r="Y12" s="382" t="s">
        <v>1254</v>
      </c>
      <c r="Z12" s="382" t="s">
        <v>1254</v>
      </c>
      <c r="AA12" s="382" t="s">
        <v>1254</v>
      </c>
      <c r="AB12" s="382" t="s">
        <v>1254</v>
      </c>
      <c r="AC12" s="382" t="s">
        <v>1254</v>
      </c>
      <c r="AD12" s="382"/>
      <c r="AE12" s="382"/>
      <c r="AF12" s="382"/>
      <c r="AG12" s="382" t="s">
        <v>1254</v>
      </c>
      <c r="AH12" s="382"/>
      <c r="AI12" s="382"/>
      <c r="AJ12" s="382" t="s">
        <v>1254</v>
      </c>
      <c r="AK12" s="382"/>
      <c r="AL12" s="382"/>
      <c r="AM12" s="382" t="s">
        <v>1760</v>
      </c>
      <c r="AN12" s="382"/>
      <c r="AO12" s="382"/>
      <c r="AP12" s="382"/>
    </row>
    <row r="13" spans="1:42" ht="27" hidden="1" customHeight="1" x14ac:dyDescent="0.3">
      <c r="A13" s="436">
        <v>9</v>
      </c>
      <c r="B13" s="439"/>
      <c r="C13" s="439"/>
      <c r="D13" s="439" t="s">
        <v>1383</v>
      </c>
      <c r="E13" s="439" t="s">
        <v>66</v>
      </c>
      <c r="F13" s="439" t="s">
        <v>1382</v>
      </c>
      <c r="G13" s="439"/>
      <c r="H13" s="467" t="s">
        <v>2633</v>
      </c>
      <c r="I13" s="465">
        <v>0</v>
      </c>
      <c r="J13" s="439" t="s">
        <v>2057</v>
      </c>
      <c r="K13" s="439">
        <v>1</v>
      </c>
      <c r="L13" s="439">
        <v>1</v>
      </c>
      <c r="M13" s="439" t="s">
        <v>2018</v>
      </c>
      <c r="N13" s="439" t="s">
        <v>2182</v>
      </c>
      <c r="O13" s="439" t="s">
        <v>546</v>
      </c>
      <c r="P13" s="382" t="s">
        <v>1383</v>
      </c>
      <c r="Q13" s="382" t="s">
        <v>1380</v>
      </c>
      <c r="R13" s="382" t="s">
        <v>1380</v>
      </c>
      <c r="S13" s="382" t="s">
        <v>1380</v>
      </c>
      <c r="T13" s="382" t="s">
        <v>1380</v>
      </c>
      <c r="U13" s="382" t="s">
        <v>1380</v>
      </c>
      <c r="V13" s="382" t="s">
        <v>1380</v>
      </c>
      <c r="W13" s="382" t="s">
        <v>1380</v>
      </c>
      <c r="X13" s="382" t="s">
        <v>1380</v>
      </c>
      <c r="Y13" s="382" t="s">
        <v>1380</v>
      </c>
      <c r="Z13" s="382" t="s">
        <v>1380</v>
      </c>
      <c r="AA13" s="382" t="s">
        <v>1254</v>
      </c>
      <c r="AB13" s="382" t="s">
        <v>1254</v>
      </c>
      <c r="AC13" s="382" t="s">
        <v>1254</v>
      </c>
      <c r="AD13" s="382"/>
      <c r="AE13" s="382"/>
      <c r="AF13" s="382"/>
      <c r="AG13" s="382" t="s">
        <v>1254</v>
      </c>
      <c r="AH13" s="382"/>
      <c r="AI13" s="382"/>
      <c r="AJ13" s="382" t="s">
        <v>1254</v>
      </c>
      <c r="AK13" s="382"/>
      <c r="AL13" s="388"/>
      <c r="AM13" s="382" t="s">
        <v>1760</v>
      </c>
      <c r="AN13" s="382"/>
      <c r="AO13" s="382"/>
      <c r="AP13" s="382"/>
    </row>
    <row r="14" spans="1:42" ht="27" hidden="1" customHeight="1" x14ac:dyDescent="0.3">
      <c r="A14" s="436">
        <v>10</v>
      </c>
      <c r="B14" s="439"/>
      <c r="C14" s="439"/>
      <c r="D14" s="439" t="s">
        <v>2601</v>
      </c>
      <c r="E14" s="439" t="s">
        <v>66</v>
      </c>
      <c r="F14" s="439" t="s">
        <v>1382</v>
      </c>
      <c r="G14" s="439"/>
      <c r="H14" s="467" t="s">
        <v>2633</v>
      </c>
      <c r="I14" s="465">
        <v>0</v>
      </c>
      <c r="J14" s="439" t="s">
        <v>2057</v>
      </c>
      <c r="K14" s="439">
        <v>1</v>
      </c>
      <c r="L14" s="439">
        <v>31</v>
      </c>
      <c r="M14" s="439" t="s">
        <v>2018</v>
      </c>
      <c r="N14" s="439" t="s">
        <v>2183</v>
      </c>
      <c r="O14" s="439"/>
      <c r="P14" s="382" t="s">
        <v>1390</v>
      </c>
      <c r="Q14" s="382" t="s">
        <v>1380</v>
      </c>
      <c r="R14" s="382" t="s">
        <v>1380</v>
      </c>
      <c r="S14" s="382" t="s">
        <v>1380</v>
      </c>
      <c r="T14" s="382" t="s">
        <v>1380</v>
      </c>
      <c r="U14" s="382" t="s">
        <v>1380</v>
      </c>
      <c r="V14" s="382" t="s">
        <v>1380</v>
      </c>
      <c r="W14" s="382" t="s">
        <v>1380</v>
      </c>
      <c r="X14" s="382" t="s">
        <v>1380</v>
      </c>
      <c r="Y14" s="382" t="s">
        <v>1380</v>
      </c>
      <c r="Z14" s="382" t="s">
        <v>1380</v>
      </c>
      <c r="AA14" s="382" t="s">
        <v>1254</v>
      </c>
      <c r="AB14" s="382" t="s">
        <v>1254</v>
      </c>
      <c r="AC14" s="382" t="s">
        <v>1254</v>
      </c>
      <c r="AD14" s="382"/>
      <c r="AE14" s="382"/>
      <c r="AF14" s="382"/>
      <c r="AG14" s="382" t="s">
        <v>1254</v>
      </c>
      <c r="AH14" s="382"/>
      <c r="AI14" s="382"/>
      <c r="AJ14" s="382" t="s">
        <v>1254</v>
      </c>
      <c r="AK14" s="382"/>
      <c r="AL14" s="388"/>
      <c r="AM14" s="382" t="s">
        <v>1760</v>
      </c>
      <c r="AN14" s="382"/>
      <c r="AO14" s="382"/>
      <c r="AP14" s="382"/>
    </row>
    <row r="15" spans="1:42" ht="27" hidden="1" customHeight="1" x14ac:dyDescent="0.3">
      <c r="A15" s="436">
        <v>11</v>
      </c>
      <c r="B15" s="439" t="s">
        <v>48</v>
      </c>
      <c r="C15" s="439" t="s">
        <v>1389</v>
      </c>
      <c r="D15" s="439" t="s">
        <v>1388</v>
      </c>
      <c r="E15" s="439" t="s">
        <v>66</v>
      </c>
      <c r="F15" s="439" t="s">
        <v>1386</v>
      </c>
      <c r="G15" s="439" t="s">
        <v>1752</v>
      </c>
      <c r="H15" s="467" t="s">
        <v>2633</v>
      </c>
      <c r="I15" s="465">
        <v>0</v>
      </c>
      <c r="J15" s="439" t="s">
        <v>2057</v>
      </c>
      <c r="K15" s="439">
        <v>1</v>
      </c>
      <c r="L15" s="439">
        <v>1</v>
      </c>
      <c r="M15" s="439" t="s">
        <v>2019</v>
      </c>
      <c r="N15" s="439" t="s">
        <v>2184</v>
      </c>
      <c r="O15" s="439" t="s">
        <v>534</v>
      </c>
      <c r="P15" s="382" t="s">
        <v>1388</v>
      </c>
      <c r="Q15" s="382" t="s">
        <v>1380</v>
      </c>
      <c r="R15" s="382" t="s">
        <v>1380</v>
      </c>
      <c r="S15" s="382" t="s">
        <v>1254</v>
      </c>
      <c r="T15" s="382" t="s">
        <v>1254</v>
      </c>
      <c r="U15" s="382" t="s">
        <v>1254</v>
      </c>
      <c r="V15" s="382" t="s">
        <v>1254</v>
      </c>
      <c r="W15" s="382" t="s">
        <v>1254</v>
      </c>
      <c r="X15" s="382" t="s">
        <v>1254</v>
      </c>
      <c r="Y15" s="382" t="s">
        <v>1254</v>
      </c>
      <c r="Z15" s="382" t="s">
        <v>1254</v>
      </c>
      <c r="AA15" s="382" t="s">
        <v>1254</v>
      </c>
      <c r="AB15" s="382" t="s">
        <v>1254</v>
      </c>
      <c r="AC15" s="382" t="s">
        <v>1254</v>
      </c>
      <c r="AD15" s="382"/>
      <c r="AE15" s="382"/>
      <c r="AF15" s="382"/>
      <c r="AG15" s="382" t="s">
        <v>1254</v>
      </c>
      <c r="AH15" s="382"/>
      <c r="AI15" s="382"/>
      <c r="AJ15" s="382" t="s">
        <v>1254</v>
      </c>
      <c r="AK15" s="382"/>
      <c r="AL15" s="382"/>
      <c r="AM15" s="382" t="s">
        <v>1760</v>
      </c>
      <c r="AN15" s="382"/>
      <c r="AO15" s="382"/>
      <c r="AP15" s="382"/>
    </row>
    <row r="16" spans="1:42" ht="27" hidden="1" customHeight="1" x14ac:dyDescent="0.3">
      <c r="A16" s="436">
        <v>12</v>
      </c>
      <c r="B16" s="439"/>
      <c r="C16" s="439"/>
      <c r="D16" s="439" t="s">
        <v>1387</v>
      </c>
      <c r="E16" s="439" t="s">
        <v>66</v>
      </c>
      <c r="F16" s="439" t="s">
        <v>1386</v>
      </c>
      <c r="G16" s="439" t="s">
        <v>1752</v>
      </c>
      <c r="H16" s="467" t="s">
        <v>2633</v>
      </c>
      <c r="I16" s="465">
        <v>0</v>
      </c>
      <c r="J16" s="439" t="s">
        <v>2057</v>
      </c>
      <c r="K16" s="439">
        <v>1</v>
      </c>
      <c r="L16" s="439">
        <v>1</v>
      </c>
      <c r="M16" s="439" t="s">
        <v>2019</v>
      </c>
      <c r="N16" s="439" t="s">
        <v>2185</v>
      </c>
      <c r="O16" s="439" t="s">
        <v>535</v>
      </c>
      <c r="P16" s="382" t="s">
        <v>1387</v>
      </c>
      <c r="Q16" s="382" t="s">
        <v>1380</v>
      </c>
      <c r="R16" s="382" t="s">
        <v>1380</v>
      </c>
      <c r="S16" s="382" t="s">
        <v>1254</v>
      </c>
      <c r="T16" s="382" t="s">
        <v>1254</v>
      </c>
      <c r="U16" s="382" t="s">
        <v>1254</v>
      </c>
      <c r="V16" s="382" t="s">
        <v>1254</v>
      </c>
      <c r="W16" s="382" t="s">
        <v>1254</v>
      </c>
      <c r="X16" s="382" t="s">
        <v>1254</v>
      </c>
      <c r="Y16" s="382" t="s">
        <v>1254</v>
      </c>
      <c r="Z16" s="382" t="s">
        <v>1254</v>
      </c>
      <c r="AA16" s="382" t="s">
        <v>1254</v>
      </c>
      <c r="AB16" s="382" t="s">
        <v>1254</v>
      </c>
      <c r="AC16" s="382" t="s">
        <v>1254</v>
      </c>
      <c r="AD16" s="382"/>
      <c r="AE16" s="382"/>
      <c r="AF16" s="382"/>
      <c r="AG16" s="382" t="s">
        <v>1254</v>
      </c>
      <c r="AH16" s="382"/>
      <c r="AI16" s="382"/>
      <c r="AJ16" s="382" t="s">
        <v>1254</v>
      </c>
      <c r="AK16" s="382"/>
      <c r="AL16" s="382"/>
      <c r="AM16" s="382" t="s">
        <v>1760</v>
      </c>
      <c r="AN16" s="382"/>
      <c r="AO16" s="382"/>
      <c r="AP16" s="382"/>
    </row>
    <row r="17" spans="1:42" ht="27" hidden="1" customHeight="1" x14ac:dyDescent="0.3">
      <c r="A17" s="436">
        <v>13</v>
      </c>
      <c r="B17" s="439"/>
      <c r="C17" s="439"/>
      <c r="D17" s="439" t="s">
        <v>2602</v>
      </c>
      <c r="E17" s="439" t="s">
        <v>66</v>
      </c>
      <c r="F17" s="439" t="s">
        <v>1386</v>
      </c>
      <c r="G17" s="439" t="s">
        <v>1752</v>
      </c>
      <c r="H17" s="467" t="s">
        <v>2633</v>
      </c>
      <c r="I17" s="465">
        <v>0</v>
      </c>
      <c r="J17" s="439" t="s">
        <v>2057</v>
      </c>
      <c r="K17" s="439">
        <v>1</v>
      </c>
      <c r="L17" s="439">
        <v>30</v>
      </c>
      <c r="M17" s="439" t="s">
        <v>2019</v>
      </c>
      <c r="N17" s="439" t="s">
        <v>2186</v>
      </c>
      <c r="O17" s="439"/>
      <c r="P17" s="382" t="s">
        <v>1385</v>
      </c>
      <c r="Q17" s="382" t="s">
        <v>1380</v>
      </c>
      <c r="R17" s="382" t="s">
        <v>1380</v>
      </c>
      <c r="S17" s="382" t="s">
        <v>1254</v>
      </c>
      <c r="T17" s="382" t="s">
        <v>1254</v>
      </c>
      <c r="U17" s="382" t="s">
        <v>1254</v>
      </c>
      <c r="V17" s="382" t="s">
        <v>1254</v>
      </c>
      <c r="W17" s="382" t="s">
        <v>1254</v>
      </c>
      <c r="X17" s="382" t="s">
        <v>1254</v>
      </c>
      <c r="Y17" s="382" t="s">
        <v>1254</v>
      </c>
      <c r="Z17" s="382" t="s">
        <v>1254</v>
      </c>
      <c r="AA17" s="382" t="s">
        <v>1254</v>
      </c>
      <c r="AB17" s="382" t="s">
        <v>1254</v>
      </c>
      <c r="AC17" s="382" t="s">
        <v>1254</v>
      </c>
      <c r="AD17" s="382"/>
      <c r="AE17" s="382"/>
      <c r="AF17" s="382"/>
      <c r="AG17" s="382" t="s">
        <v>1254</v>
      </c>
      <c r="AH17" s="382"/>
      <c r="AI17" s="382"/>
      <c r="AJ17" s="382" t="s">
        <v>1254</v>
      </c>
      <c r="AK17" s="382"/>
      <c r="AL17" s="382"/>
      <c r="AM17" s="382" t="s">
        <v>1760</v>
      </c>
      <c r="AN17" s="382"/>
      <c r="AO17" s="382"/>
      <c r="AP17" s="382"/>
    </row>
    <row r="18" spans="1:42" ht="27" hidden="1" customHeight="1" x14ac:dyDescent="0.3">
      <c r="A18" s="436">
        <v>14</v>
      </c>
      <c r="B18" s="439"/>
      <c r="C18" s="439"/>
      <c r="D18" s="439" t="s">
        <v>1384</v>
      </c>
      <c r="E18" s="439" t="s">
        <v>66</v>
      </c>
      <c r="F18" s="439" t="s">
        <v>1382</v>
      </c>
      <c r="G18" s="439"/>
      <c r="H18" s="467" t="s">
        <v>2633</v>
      </c>
      <c r="I18" s="465">
        <v>0</v>
      </c>
      <c r="J18" s="439" t="s">
        <v>2057</v>
      </c>
      <c r="K18" s="439">
        <v>1</v>
      </c>
      <c r="L18" s="439">
        <v>1</v>
      </c>
      <c r="M18" s="439" t="s">
        <v>2020</v>
      </c>
      <c r="N18" s="439" t="s">
        <v>2187</v>
      </c>
      <c r="O18" s="439" t="s">
        <v>546</v>
      </c>
      <c r="P18" s="382" t="s">
        <v>1383</v>
      </c>
      <c r="Q18" s="382" t="s">
        <v>1380</v>
      </c>
      <c r="R18" s="382" t="s">
        <v>1380</v>
      </c>
      <c r="S18" s="382" t="s">
        <v>1380</v>
      </c>
      <c r="T18" s="382" t="s">
        <v>1380</v>
      </c>
      <c r="U18" s="382" t="s">
        <v>1380</v>
      </c>
      <c r="V18" s="382" t="s">
        <v>1380</v>
      </c>
      <c r="W18" s="382" t="s">
        <v>1380</v>
      </c>
      <c r="X18" s="382" t="s">
        <v>1380</v>
      </c>
      <c r="Y18" s="382" t="s">
        <v>1380</v>
      </c>
      <c r="Z18" s="382" t="s">
        <v>1380</v>
      </c>
      <c r="AA18" s="382" t="s">
        <v>1254</v>
      </c>
      <c r="AB18" s="382" t="s">
        <v>1254</v>
      </c>
      <c r="AC18" s="382" t="s">
        <v>1254</v>
      </c>
      <c r="AD18" s="382"/>
      <c r="AE18" s="382"/>
      <c r="AF18" s="382"/>
      <c r="AG18" s="382" t="s">
        <v>1254</v>
      </c>
      <c r="AH18" s="382"/>
      <c r="AI18" s="382"/>
      <c r="AJ18" s="382" t="s">
        <v>1254</v>
      </c>
      <c r="AK18" s="382"/>
      <c r="AL18" s="382"/>
      <c r="AM18" s="382" t="s">
        <v>1760</v>
      </c>
      <c r="AN18" s="382"/>
      <c r="AO18" s="382"/>
      <c r="AP18" s="382"/>
    </row>
    <row r="19" spans="1:42" ht="27" hidden="1" customHeight="1" x14ac:dyDescent="0.3">
      <c r="A19" s="436">
        <v>15</v>
      </c>
      <c r="B19" s="439"/>
      <c r="C19" s="439"/>
      <c r="D19" s="439" t="s">
        <v>2603</v>
      </c>
      <c r="E19" s="439" t="s">
        <v>66</v>
      </c>
      <c r="F19" s="439" t="s">
        <v>1382</v>
      </c>
      <c r="G19" s="439"/>
      <c r="H19" s="467" t="s">
        <v>2633</v>
      </c>
      <c r="I19" s="465">
        <v>0</v>
      </c>
      <c r="J19" s="439" t="s">
        <v>2057</v>
      </c>
      <c r="K19" s="439">
        <v>1</v>
      </c>
      <c r="L19" s="439">
        <v>31</v>
      </c>
      <c r="M19" s="439" t="s">
        <v>2020</v>
      </c>
      <c r="N19" s="439" t="s">
        <v>2188</v>
      </c>
      <c r="O19" s="439"/>
      <c r="P19" s="382" t="s">
        <v>1381</v>
      </c>
      <c r="Q19" s="382" t="s">
        <v>1380</v>
      </c>
      <c r="R19" s="382" t="s">
        <v>1380</v>
      </c>
      <c r="S19" s="382" t="s">
        <v>1380</v>
      </c>
      <c r="T19" s="382" t="s">
        <v>1380</v>
      </c>
      <c r="U19" s="382" t="s">
        <v>1380</v>
      </c>
      <c r="V19" s="382" t="s">
        <v>1380</v>
      </c>
      <c r="W19" s="382" t="s">
        <v>1380</v>
      </c>
      <c r="X19" s="382" t="s">
        <v>1380</v>
      </c>
      <c r="Y19" s="382" t="s">
        <v>1380</v>
      </c>
      <c r="Z19" s="382" t="s">
        <v>1380</v>
      </c>
      <c r="AA19" s="382" t="s">
        <v>1254</v>
      </c>
      <c r="AB19" s="382" t="s">
        <v>1254</v>
      </c>
      <c r="AC19" s="382" t="s">
        <v>1254</v>
      </c>
      <c r="AD19" s="382"/>
      <c r="AE19" s="382"/>
      <c r="AF19" s="382"/>
      <c r="AG19" s="382" t="s">
        <v>1254</v>
      </c>
      <c r="AH19" s="382"/>
      <c r="AI19" s="382"/>
      <c r="AJ19" s="382" t="s">
        <v>1254</v>
      </c>
      <c r="AK19" s="382"/>
      <c r="AL19" s="382"/>
      <c r="AM19" s="382" t="s">
        <v>1760</v>
      </c>
      <c r="AN19" s="382"/>
      <c r="AO19" s="382"/>
      <c r="AP19" s="382"/>
    </row>
    <row r="20" spans="1:42" ht="27" hidden="1" customHeight="1" x14ac:dyDescent="0.3">
      <c r="A20" s="436">
        <v>16</v>
      </c>
      <c r="B20" s="439" t="s">
        <v>1694</v>
      </c>
      <c r="C20" s="439" t="s">
        <v>63</v>
      </c>
      <c r="D20" s="439" t="s">
        <v>64</v>
      </c>
      <c r="E20" s="468" t="s">
        <v>66</v>
      </c>
      <c r="F20" s="439" t="s">
        <v>613</v>
      </c>
      <c r="G20" s="439"/>
      <c r="H20" s="439" t="s">
        <v>2634</v>
      </c>
      <c r="I20" s="469">
        <v>1</v>
      </c>
      <c r="J20" s="439" t="s">
        <v>2058</v>
      </c>
      <c r="K20" s="439">
        <v>1</v>
      </c>
      <c r="L20" s="439">
        <v>1</v>
      </c>
      <c r="M20" s="439" t="s">
        <v>1935</v>
      </c>
      <c r="N20" s="439" t="s">
        <v>2189</v>
      </c>
      <c r="O20" s="439" t="s">
        <v>425</v>
      </c>
      <c r="P20" s="382" t="s">
        <v>1378</v>
      </c>
      <c r="Q20" s="382" t="s">
        <v>64</v>
      </c>
      <c r="R20" s="382" t="s">
        <v>64</v>
      </c>
      <c r="S20" s="382" t="s">
        <v>1184</v>
      </c>
      <c r="T20" s="382" t="s">
        <v>1184</v>
      </c>
      <c r="U20" s="382" t="s">
        <v>1184</v>
      </c>
      <c r="V20" s="382" t="s">
        <v>1184</v>
      </c>
      <c r="W20" s="382" t="s">
        <v>1184</v>
      </c>
      <c r="X20" s="382" t="s">
        <v>1184</v>
      </c>
      <c r="Y20" s="384" t="s">
        <v>1184</v>
      </c>
      <c r="Z20" s="384" t="s">
        <v>1184</v>
      </c>
      <c r="AA20" s="384" t="s">
        <v>1207</v>
      </c>
      <c r="AB20" s="384" t="s">
        <v>1207</v>
      </c>
      <c r="AC20" s="384" t="s">
        <v>1207</v>
      </c>
      <c r="AD20" s="384"/>
      <c r="AE20" s="384"/>
      <c r="AF20" s="384"/>
      <c r="AG20" s="384" t="s">
        <v>1207</v>
      </c>
      <c r="AH20" s="384"/>
      <c r="AI20" s="384"/>
      <c r="AJ20" s="384" t="s">
        <v>1207</v>
      </c>
      <c r="AK20" s="384"/>
      <c r="AL20" s="382" t="s">
        <v>1376</v>
      </c>
      <c r="AM20" s="382" t="s">
        <v>66</v>
      </c>
      <c r="AN20" s="382"/>
      <c r="AO20" s="382"/>
      <c r="AP20" s="382"/>
    </row>
    <row r="21" spans="1:42" ht="27" hidden="1" customHeight="1" x14ac:dyDescent="0.3">
      <c r="A21" s="436">
        <v>17</v>
      </c>
      <c r="B21" s="439"/>
      <c r="C21" s="439"/>
      <c r="D21" s="439" t="s">
        <v>67</v>
      </c>
      <c r="E21" s="468" t="s">
        <v>69</v>
      </c>
      <c r="F21" s="439" t="s">
        <v>613</v>
      </c>
      <c r="G21" s="439"/>
      <c r="H21" s="439" t="s">
        <v>2634</v>
      </c>
      <c r="I21" s="469">
        <v>1</v>
      </c>
      <c r="J21" s="439" t="s">
        <v>2058</v>
      </c>
      <c r="K21" s="439">
        <v>1</v>
      </c>
      <c r="L21" s="439">
        <v>1</v>
      </c>
      <c r="M21" s="439" t="s">
        <v>1935</v>
      </c>
      <c r="N21" s="439" t="s">
        <v>2190</v>
      </c>
      <c r="O21" s="439" t="s">
        <v>426</v>
      </c>
      <c r="P21" s="382" t="s">
        <v>1377</v>
      </c>
      <c r="Q21" s="382" t="s">
        <v>67</v>
      </c>
      <c r="R21" s="382" t="s">
        <v>67</v>
      </c>
      <c r="S21" s="382" t="s">
        <v>1184</v>
      </c>
      <c r="T21" s="382" t="s">
        <v>1184</v>
      </c>
      <c r="U21" s="382" t="s">
        <v>1184</v>
      </c>
      <c r="V21" s="382" t="s">
        <v>1184</v>
      </c>
      <c r="W21" s="382" t="s">
        <v>1184</v>
      </c>
      <c r="X21" s="382" t="s">
        <v>1184</v>
      </c>
      <c r="Y21" s="384" t="s">
        <v>1184</v>
      </c>
      <c r="Z21" s="384" t="s">
        <v>1184</v>
      </c>
      <c r="AA21" s="384" t="s">
        <v>1207</v>
      </c>
      <c r="AB21" s="384" t="s">
        <v>1207</v>
      </c>
      <c r="AC21" s="384" t="s">
        <v>1207</v>
      </c>
      <c r="AD21" s="384"/>
      <c r="AE21" s="384"/>
      <c r="AF21" s="384"/>
      <c r="AG21" s="384" t="s">
        <v>1207</v>
      </c>
      <c r="AH21" s="384"/>
      <c r="AI21" s="384"/>
      <c r="AJ21" s="384" t="s">
        <v>1207</v>
      </c>
      <c r="AK21" s="384"/>
      <c r="AL21" s="382" t="s">
        <v>1376</v>
      </c>
      <c r="AM21" s="382" t="s">
        <v>1268</v>
      </c>
      <c r="AN21" s="382"/>
      <c r="AO21" s="382"/>
      <c r="AP21" s="382"/>
    </row>
    <row r="22" spans="1:42" ht="27" hidden="1" customHeight="1" x14ac:dyDescent="0.3">
      <c r="A22" s="436">
        <v>18</v>
      </c>
      <c r="B22" s="439"/>
      <c r="C22" s="439"/>
      <c r="D22" s="439" t="s">
        <v>71</v>
      </c>
      <c r="E22" s="468" t="s">
        <v>66</v>
      </c>
      <c r="F22" s="439" t="s">
        <v>2661</v>
      </c>
      <c r="G22" s="439"/>
      <c r="H22" s="439" t="s">
        <v>2634</v>
      </c>
      <c r="I22" s="469">
        <v>0</v>
      </c>
      <c r="J22" s="439" t="s">
        <v>2058</v>
      </c>
      <c r="K22" s="439">
        <v>1</v>
      </c>
      <c r="L22" s="439">
        <v>1</v>
      </c>
      <c r="M22" s="439" t="s">
        <v>1935</v>
      </c>
      <c r="N22" s="439" t="s">
        <v>2191</v>
      </c>
      <c r="O22" s="439" t="s">
        <v>427</v>
      </c>
      <c r="P22" s="382" t="s">
        <v>71</v>
      </c>
      <c r="Q22" s="382" t="s">
        <v>71</v>
      </c>
      <c r="R22" s="382" t="s">
        <v>72</v>
      </c>
      <c r="S22" s="382" t="s">
        <v>1184</v>
      </c>
      <c r="T22" s="382" t="s">
        <v>1185</v>
      </c>
      <c r="U22" s="382" t="s">
        <v>1184</v>
      </c>
      <c r="V22" s="382" t="s">
        <v>1185</v>
      </c>
      <c r="W22" s="382" t="s">
        <v>1184</v>
      </c>
      <c r="X22" s="382" t="s">
        <v>1184</v>
      </c>
      <c r="Y22" s="384" t="s">
        <v>1184</v>
      </c>
      <c r="Z22" s="384" t="s">
        <v>1184</v>
      </c>
      <c r="AA22" s="384" t="s">
        <v>1380</v>
      </c>
      <c r="AB22" s="384" t="s">
        <v>1380</v>
      </c>
      <c r="AC22" s="384" t="s">
        <v>1380</v>
      </c>
      <c r="AD22" s="384"/>
      <c r="AE22" s="384"/>
      <c r="AF22" s="384"/>
      <c r="AG22" s="384" t="s">
        <v>1380</v>
      </c>
      <c r="AH22" s="384"/>
      <c r="AI22" s="384"/>
      <c r="AJ22" s="384" t="s">
        <v>1380</v>
      </c>
      <c r="AK22" s="384"/>
      <c r="AL22" s="382" t="s">
        <v>1371</v>
      </c>
      <c r="AM22" s="382" t="s">
        <v>66</v>
      </c>
      <c r="AN22" s="382"/>
      <c r="AO22" s="382"/>
      <c r="AP22" s="382" t="s">
        <v>1375</v>
      </c>
    </row>
    <row r="23" spans="1:42" ht="27" hidden="1" customHeight="1" x14ac:dyDescent="0.3">
      <c r="A23" s="436">
        <v>19</v>
      </c>
      <c r="B23" s="439"/>
      <c r="C23" s="439"/>
      <c r="D23" s="439" t="s">
        <v>73</v>
      </c>
      <c r="E23" s="468" t="s">
        <v>66</v>
      </c>
      <c r="F23" s="439" t="s">
        <v>613</v>
      </c>
      <c r="G23" s="439"/>
      <c r="H23" s="439" t="s">
        <v>2634</v>
      </c>
      <c r="I23" s="465">
        <v>0</v>
      </c>
      <c r="J23" s="439" t="s">
        <v>2058</v>
      </c>
      <c r="K23" s="439">
        <v>1</v>
      </c>
      <c r="L23" s="439">
        <v>1</v>
      </c>
      <c r="M23" s="439" t="s">
        <v>1935</v>
      </c>
      <c r="N23" s="439" t="s">
        <v>2192</v>
      </c>
      <c r="O23" s="439" t="s">
        <v>428</v>
      </c>
      <c r="P23" s="382" t="s">
        <v>1374</v>
      </c>
      <c r="Q23" s="382" t="s">
        <v>73</v>
      </c>
      <c r="R23" s="382" t="s">
        <v>73</v>
      </c>
      <c r="S23" s="382" t="s">
        <v>1184</v>
      </c>
      <c r="T23" s="382" t="s">
        <v>1184</v>
      </c>
      <c r="U23" s="382" t="s">
        <v>1184</v>
      </c>
      <c r="V23" s="382" t="s">
        <v>1184</v>
      </c>
      <c r="W23" s="382" t="s">
        <v>1184</v>
      </c>
      <c r="X23" s="382" t="s">
        <v>1184</v>
      </c>
      <c r="Y23" s="384" t="s">
        <v>1184</v>
      </c>
      <c r="Z23" s="384" t="s">
        <v>1184</v>
      </c>
      <c r="AA23" s="384" t="s">
        <v>1207</v>
      </c>
      <c r="AB23" s="384" t="s">
        <v>1207</v>
      </c>
      <c r="AC23" s="384" t="s">
        <v>1207</v>
      </c>
      <c r="AD23" s="384"/>
      <c r="AE23" s="384"/>
      <c r="AF23" s="384"/>
      <c r="AG23" s="384" t="s">
        <v>1207</v>
      </c>
      <c r="AH23" s="384"/>
      <c r="AI23" s="384"/>
      <c r="AJ23" s="384" t="s">
        <v>1207</v>
      </c>
      <c r="AK23" s="384"/>
      <c r="AL23" s="382"/>
      <c r="AM23" s="382" t="s">
        <v>66</v>
      </c>
      <c r="AN23" s="382"/>
      <c r="AO23" s="382"/>
      <c r="AP23" s="382"/>
    </row>
    <row r="24" spans="1:42" ht="27" hidden="1" customHeight="1" x14ac:dyDescent="0.3">
      <c r="A24" s="436">
        <v>20</v>
      </c>
      <c r="B24" s="439"/>
      <c r="C24" s="439"/>
      <c r="D24" s="439" t="s">
        <v>76</v>
      </c>
      <c r="E24" s="468" t="s">
        <v>87</v>
      </c>
      <c r="F24" s="439" t="s">
        <v>75</v>
      </c>
      <c r="G24" s="439" t="s">
        <v>1752</v>
      </c>
      <c r="H24" s="439" t="s">
        <v>2634</v>
      </c>
      <c r="I24" s="465">
        <v>0</v>
      </c>
      <c r="J24" s="439" t="s">
        <v>2058</v>
      </c>
      <c r="K24" s="439">
        <v>1</v>
      </c>
      <c r="L24" s="439">
        <v>1</v>
      </c>
      <c r="M24" s="439" t="s">
        <v>1935</v>
      </c>
      <c r="N24" s="439" t="s">
        <v>2193</v>
      </c>
      <c r="O24" s="439" t="s">
        <v>429</v>
      </c>
      <c r="P24" s="382" t="s">
        <v>76</v>
      </c>
      <c r="Q24" s="382" t="s">
        <v>76</v>
      </c>
      <c r="R24" s="382" t="s">
        <v>77</v>
      </c>
      <c r="S24" s="382" t="s">
        <v>1254</v>
      </c>
      <c r="T24" s="382" t="s">
        <v>1254</v>
      </c>
      <c r="U24" s="382" t="s">
        <v>1254</v>
      </c>
      <c r="V24" s="382" t="s">
        <v>1254</v>
      </c>
      <c r="W24" s="382" t="s">
        <v>1254</v>
      </c>
      <c r="X24" s="382" t="s">
        <v>1254</v>
      </c>
      <c r="Y24" s="384" t="s">
        <v>1254</v>
      </c>
      <c r="Z24" s="384" t="s">
        <v>1254</v>
      </c>
      <c r="AA24" s="384" t="s">
        <v>1254</v>
      </c>
      <c r="AB24" s="384" t="s">
        <v>1254</v>
      </c>
      <c r="AC24" s="384" t="s">
        <v>1254</v>
      </c>
      <c r="AD24" s="384"/>
      <c r="AE24" s="384"/>
      <c r="AF24" s="384"/>
      <c r="AG24" s="384" t="s">
        <v>1254</v>
      </c>
      <c r="AH24" s="384"/>
      <c r="AI24" s="384"/>
      <c r="AJ24" s="384" t="s">
        <v>1254</v>
      </c>
      <c r="AK24" s="384"/>
      <c r="AL24" s="382" t="s">
        <v>1373</v>
      </c>
      <c r="AM24" s="382" t="s">
        <v>1761</v>
      </c>
      <c r="AN24" s="382" t="s">
        <v>1340</v>
      </c>
      <c r="AO24" s="382" t="s">
        <v>1267</v>
      </c>
      <c r="AP24" s="382" t="s">
        <v>1372</v>
      </c>
    </row>
    <row r="25" spans="1:42" ht="27" hidden="1" customHeight="1" x14ac:dyDescent="0.3">
      <c r="A25" s="436">
        <v>21</v>
      </c>
      <c r="B25" s="439"/>
      <c r="C25" s="439"/>
      <c r="D25" s="439" t="s">
        <v>79</v>
      </c>
      <c r="E25" s="468" t="s">
        <v>87</v>
      </c>
      <c r="F25" s="439" t="s">
        <v>75</v>
      </c>
      <c r="G25" s="439" t="s">
        <v>1752</v>
      </c>
      <c r="H25" s="439" t="s">
        <v>2634</v>
      </c>
      <c r="I25" s="465">
        <v>0</v>
      </c>
      <c r="J25" s="439" t="s">
        <v>2058</v>
      </c>
      <c r="K25" s="439">
        <v>1</v>
      </c>
      <c r="L25" s="439">
        <v>1</v>
      </c>
      <c r="M25" s="439" t="s">
        <v>1935</v>
      </c>
      <c r="N25" s="439" t="s">
        <v>2194</v>
      </c>
      <c r="O25" s="439" t="s">
        <v>430</v>
      </c>
      <c r="P25" s="382" t="s">
        <v>79</v>
      </c>
      <c r="Q25" s="382" t="s">
        <v>79</v>
      </c>
      <c r="R25" s="382" t="s">
        <v>80</v>
      </c>
      <c r="S25" s="382" t="s">
        <v>1254</v>
      </c>
      <c r="T25" s="382" t="s">
        <v>1254</v>
      </c>
      <c r="U25" s="382" t="s">
        <v>1254</v>
      </c>
      <c r="V25" s="382" t="s">
        <v>1254</v>
      </c>
      <c r="W25" s="382" t="s">
        <v>1254</v>
      </c>
      <c r="X25" s="382" t="s">
        <v>1254</v>
      </c>
      <c r="Y25" s="382" t="s">
        <v>1254</v>
      </c>
      <c r="Z25" s="384" t="s">
        <v>1254</v>
      </c>
      <c r="AA25" s="384" t="s">
        <v>1254</v>
      </c>
      <c r="AB25" s="384" t="s">
        <v>1254</v>
      </c>
      <c r="AC25" s="384" t="s">
        <v>1254</v>
      </c>
      <c r="AD25" s="384"/>
      <c r="AE25" s="384"/>
      <c r="AF25" s="384"/>
      <c r="AG25" s="384" t="s">
        <v>1254</v>
      </c>
      <c r="AH25" s="384"/>
      <c r="AI25" s="384"/>
      <c r="AJ25" s="384" t="s">
        <v>1254</v>
      </c>
      <c r="AK25" s="384"/>
      <c r="AL25" s="382" t="s">
        <v>1373</v>
      </c>
      <c r="AM25" s="382" t="s">
        <v>1761</v>
      </c>
      <c r="AN25" s="382" t="s">
        <v>1340</v>
      </c>
      <c r="AO25" s="382" t="s">
        <v>1267</v>
      </c>
      <c r="AP25" s="382" t="s">
        <v>1372</v>
      </c>
    </row>
    <row r="26" spans="1:42" ht="27" hidden="1" customHeight="1" x14ac:dyDescent="0.3">
      <c r="A26" s="436">
        <v>22</v>
      </c>
      <c r="B26" s="439"/>
      <c r="C26" s="439"/>
      <c r="D26" s="439" t="s">
        <v>81</v>
      </c>
      <c r="E26" s="468" t="s">
        <v>66</v>
      </c>
      <c r="F26" s="439" t="s">
        <v>2662</v>
      </c>
      <c r="G26" s="439"/>
      <c r="H26" s="439" t="s">
        <v>2634</v>
      </c>
      <c r="I26" s="465">
        <v>0</v>
      </c>
      <c r="J26" s="439" t="s">
        <v>2058</v>
      </c>
      <c r="K26" s="439">
        <v>1</v>
      </c>
      <c r="L26" s="439">
        <v>1</v>
      </c>
      <c r="M26" s="439" t="s">
        <v>1935</v>
      </c>
      <c r="N26" s="439" t="s">
        <v>2195</v>
      </c>
      <c r="O26" s="439" t="s">
        <v>431</v>
      </c>
      <c r="P26" s="382" t="s">
        <v>81</v>
      </c>
      <c r="Q26" s="382" t="s">
        <v>81</v>
      </c>
      <c r="R26" s="382" t="s">
        <v>81</v>
      </c>
      <c r="S26" s="382" t="s">
        <v>1207</v>
      </c>
      <c r="T26" s="382" t="s">
        <v>1185</v>
      </c>
      <c r="U26" s="382" t="s">
        <v>1184</v>
      </c>
      <c r="V26" s="382" t="s">
        <v>1185</v>
      </c>
      <c r="W26" s="382" t="s">
        <v>1207</v>
      </c>
      <c r="X26" s="382" t="s">
        <v>1184</v>
      </c>
      <c r="Y26" s="384" t="s">
        <v>1207</v>
      </c>
      <c r="Z26" s="384" t="s">
        <v>1207</v>
      </c>
      <c r="AA26" s="384" t="s">
        <v>1380</v>
      </c>
      <c r="AB26" s="384" t="s">
        <v>1380</v>
      </c>
      <c r="AC26" s="384" t="s">
        <v>1207</v>
      </c>
      <c r="AD26" s="384"/>
      <c r="AE26" s="384"/>
      <c r="AF26" s="384"/>
      <c r="AG26" s="384" t="s">
        <v>1207</v>
      </c>
      <c r="AH26" s="384"/>
      <c r="AI26" s="384"/>
      <c r="AJ26" s="384" t="s">
        <v>1207</v>
      </c>
      <c r="AK26" s="384"/>
      <c r="AL26" s="382" t="s">
        <v>1371</v>
      </c>
      <c r="AM26" s="382" t="s">
        <v>66</v>
      </c>
      <c r="AN26" s="382"/>
      <c r="AO26" s="382"/>
      <c r="AP26" s="382" t="s">
        <v>1370</v>
      </c>
    </row>
    <row r="27" spans="1:42" ht="27" hidden="1" customHeight="1" x14ac:dyDescent="0.3">
      <c r="A27" s="436">
        <v>23</v>
      </c>
      <c r="B27" s="439"/>
      <c r="C27" s="439"/>
      <c r="D27" s="439" t="s">
        <v>83</v>
      </c>
      <c r="E27" s="468" t="s">
        <v>66</v>
      </c>
      <c r="F27" s="439" t="s">
        <v>1448</v>
      </c>
      <c r="G27" s="439" t="s">
        <v>1752</v>
      </c>
      <c r="H27" s="439" t="s">
        <v>2634</v>
      </c>
      <c r="I27" s="465">
        <v>0</v>
      </c>
      <c r="J27" s="439" t="s">
        <v>2058</v>
      </c>
      <c r="K27" s="439">
        <v>1</v>
      </c>
      <c r="L27" s="439">
        <v>1</v>
      </c>
      <c r="M27" s="439" t="s">
        <v>1935</v>
      </c>
      <c r="N27" s="439" t="s">
        <v>2196</v>
      </c>
      <c r="O27" s="439" t="s">
        <v>432</v>
      </c>
      <c r="P27" s="382" t="s">
        <v>1369</v>
      </c>
      <c r="Q27" s="382" t="s">
        <v>83</v>
      </c>
      <c r="R27" s="382" t="s">
        <v>83</v>
      </c>
      <c r="S27" s="382" t="s">
        <v>1254</v>
      </c>
      <c r="T27" s="382" t="s">
        <v>1254</v>
      </c>
      <c r="U27" s="382" t="s">
        <v>1254</v>
      </c>
      <c r="V27" s="382" t="s">
        <v>1254</v>
      </c>
      <c r="W27" s="382" t="s">
        <v>1254</v>
      </c>
      <c r="X27" s="382" t="s">
        <v>1254</v>
      </c>
      <c r="Y27" s="384" t="s">
        <v>1254</v>
      </c>
      <c r="Z27" s="384" t="s">
        <v>1254</v>
      </c>
      <c r="AA27" s="384" t="s">
        <v>1254</v>
      </c>
      <c r="AB27" s="384" t="s">
        <v>1254</v>
      </c>
      <c r="AC27" s="384" t="s">
        <v>1254</v>
      </c>
      <c r="AD27" s="384"/>
      <c r="AE27" s="384"/>
      <c r="AF27" s="384"/>
      <c r="AG27" s="384" t="s">
        <v>1254</v>
      </c>
      <c r="AH27" s="384"/>
      <c r="AI27" s="384"/>
      <c r="AJ27" s="384" t="s">
        <v>1254</v>
      </c>
      <c r="AK27" s="384"/>
      <c r="AL27" s="382" t="s">
        <v>1368</v>
      </c>
      <c r="AM27" s="382" t="s">
        <v>1762</v>
      </c>
      <c r="AN27" s="382" t="s">
        <v>1367</v>
      </c>
      <c r="AO27" s="382"/>
      <c r="AP27" s="382" t="s">
        <v>1366</v>
      </c>
    </row>
    <row r="28" spans="1:42" ht="27" hidden="1" customHeight="1" x14ac:dyDescent="0.3">
      <c r="A28" s="436"/>
      <c r="B28" s="439"/>
      <c r="C28" s="483"/>
      <c r="D28" s="489" t="s">
        <v>2652</v>
      </c>
      <c r="E28" s="489" t="s">
        <v>66</v>
      </c>
      <c r="F28" s="489" t="s">
        <v>613</v>
      </c>
      <c r="G28" s="489" t="s">
        <v>1750</v>
      </c>
      <c r="H28" s="420" t="s">
        <v>2634</v>
      </c>
      <c r="I28" s="489" t="s">
        <v>1874</v>
      </c>
      <c r="J28" s="489" t="s">
        <v>2058</v>
      </c>
      <c r="K28" s="489">
        <v>1</v>
      </c>
      <c r="L28" s="489">
        <v>1</v>
      </c>
      <c r="M28" s="489" t="s">
        <v>1935</v>
      </c>
      <c r="N28" s="489" t="s">
        <v>2196</v>
      </c>
      <c r="O28" s="489" t="s">
        <v>2653</v>
      </c>
      <c r="P28" s="382" t="s">
        <v>1254</v>
      </c>
      <c r="Q28" s="382" t="s">
        <v>1254</v>
      </c>
      <c r="R28" s="382" t="s">
        <v>1254</v>
      </c>
      <c r="S28" s="382" t="s">
        <v>1254</v>
      </c>
      <c r="T28" s="382" t="s">
        <v>1254</v>
      </c>
      <c r="U28" s="382" t="s">
        <v>1254</v>
      </c>
      <c r="V28" s="382" t="s">
        <v>1254</v>
      </c>
      <c r="W28" s="382" t="s">
        <v>1254</v>
      </c>
      <c r="X28" s="382" t="s">
        <v>1254</v>
      </c>
      <c r="Y28" s="382" t="s">
        <v>1254</v>
      </c>
      <c r="Z28" s="382" t="s">
        <v>1184</v>
      </c>
      <c r="AA28" s="382" t="s">
        <v>1184</v>
      </c>
      <c r="AB28" s="382" t="s">
        <v>1184</v>
      </c>
      <c r="AC28" s="382" t="s">
        <v>1184</v>
      </c>
      <c r="AD28" s="382"/>
      <c r="AE28" s="382"/>
      <c r="AF28" s="382"/>
      <c r="AG28" s="382" t="s">
        <v>1184</v>
      </c>
      <c r="AH28" s="382"/>
      <c r="AI28" s="382"/>
      <c r="AJ28" s="382" t="s">
        <v>1184</v>
      </c>
      <c r="AK28" s="382"/>
      <c r="AL28" s="382"/>
      <c r="AM28" s="382"/>
      <c r="AN28" s="382"/>
      <c r="AO28" s="382"/>
      <c r="AP28" s="418"/>
    </row>
    <row r="29" spans="1:42" ht="27" hidden="1" customHeight="1" x14ac:dyDescent="0.3">
      <c r="A29" s="436">
        <v>24</v>
      </c>
      <c r="B29" s="439"/>
      <c r="C29" s="439"/>
      <c r="D29" s="439" t="s">
        <v>85</v>
      </c>
      <c r="E29" s="468" t="s">
        <v>87</v>
      </c>
      <c r="F29" s="439" t="s">
        <v>613</v>
      </c>
      <c r="G29" s="439"/>
      <c r="H29" s="439" t="s">
        <v>2634</v>
      </c>
      <c r="I29" s="465">
        <v>0</v>
      </c>
      <c r="J29" s="439" t="s">
        <v>2058</v>
      </c>
      <c r="K29" s="439">
        <v>1</v>
      </c>
      <c r="L29" s="439">
        <v>1</v>
      </c>
      <c r="M29" s="439" t="s">
        <v>1936</v>
      </c>
      <c r="N29" s="439" t="s">
        <v>2197</v>
      </c>
      <c r="O29" s="439" t="s">
        <v>433</v>
      </c>
      <c r="P29" s="382" t="s">
        <v>85</v>
      </c>
      <c r="Q29" s="382" t="s">
        <v>85</v>
      </c>
      <c r="R29" s="382" t="s">
        <v>85</v>
      </c>
      <c r="S29" s="382" t="s">
        <v>1184</v>
      </c>
      <c r="T29" s="382" t="s">
        <v>1184</v>
      </c>
      <c r="U29" s="382" t="s">
        <v>1184</v>
      </c>
      <c r="V29" s="382" t="s">
        <v>1184</v>
      </c>
      <c r="W29" s="382" t="s">
        <v>1184</v>
      </c>
      <c r="X29" s="382" t="s">
        <v>1184</v>
      </c>
      <c r="Y29" s="384" t="s">
        <v>1184</v>
      </c>
      <c r="Z29" s="384" t="s">
        <v>1184</v>
      </c>
      <c r="AA29" s="384" t="s">
        <v>1184</v>
      </c>
      <c r="AB29" s="384" t="s">
        <v>1184</v>
      </c>
      <c r="AC29" s="384" t="s">
        <v>1184</v>
      </c>
      <c r="AD29" s="384"/>
      <c r="AE29" s="384"/>
      <c r="AF29" s="384"/>
      <c r="AG29" s="384" t="s">
        <v>1184</v>
      </c>
      <c r="AH29" s="384"/>
      <c r="AI29" s="384"/>
      <c r="AJ29" s="384" t="s">
        <v>1184</v>
      </c>
      <c r="AK29" s="384"/>
      <c r="AL29" s="382" t="s">
        <v>1362</v>
      </c>
      <c r="AM29" s="382" t="s">
        <v>1763</v>
      </c>
      <c r="AN29" s="382"/>
      <c r="AO29" s="382"/>
      <c r="AP29" s="382"/>
    </row>
    <row r="30" spans="1:42" ht="27" hidden="1" customHeight="1" x14ac:dyDescent="0.3">
      <c r="A30" s="436">
        <v>25</v>
      </c>
      <c r="B30" s="439"/>
      <c r="C30" s="439"/>
      <c r="D30" s="439" t="s">
        <v>811</v>
      </c>
      <c r="E30" s="468" t="s">
        <v>87</v>
      </c>
      <c r="F30" s="439" t="s">
        <v>809</v>
      </c>
      <c r="G30" s="439"/>
      <c r="H30" s="439" t="s">
        <v>2634</v>
      </c>
      <c r="I30" s="465">
        <v>0</v>
      </c>
      <c r="J30" s="439" t="s">
        <v>2058</v>
      </c>
      <c r="K30" s="439">
        <v>1</v>
      </c>
      <c r="L30" s="439">
        <v>1</v>
      </c>
      <c r="M30" s="439" t="s">
        <v>1936</v>
      </c>
      <c r="N30" s="439" t="s">
        <v>2198</v>
      </c>
      <c r="O30" s="439" t="s">
        <v>812</v>
      </c>
      <c r="P30" s="382" t="s">
        <v>1365</v>
      </c>
      <c r="Q30" s="382" t="s">
        <v>811</v>
      </c>
      <c r="R30" s="382" t="s">
        <v>811</v>
      </c>
      <c r="S30" s="382" t="s">
        <v>1184</v>
      </c>
      <c r="T30" s="382" t="s">
        <v>1184</v>
      </c>
      <c r="U30" s="382" t="s">
        <v>1184</v>
      </c>
      <c r="V30" s="382" t="s">
        <v>1184</v>
      </c>
      <c r="W30" s="382" t="s">
        <v>1184</v>
      </c>
      <c r="X30" s="382" t="s">
        <v>1184</v>
      </c>
      <c r="Y30" s="384" t="s">
        <v>1207</v>
      </c>
      <c r="Z30" s="384" t="s">
        <v>1184</v>
      </c>
      <c r="AA30" s="384" t="s">
        <v>1184</v>
      </c>
      <c r="AB30" s="384" t="s">
        <v>1184</v>
      </c>
      <c r="AC30" s="384" t="s">
        <v>1184</v>
      </c>
      <c r="AD30" s="384"/>
      <c r="AE30" s="384"/>
      <c r="AF30" s="384"/>
      <c r="AG30" s="384" t="s">
        <v>1184</v>
      </c>
      <c r="AH30" s="384"/>
      <c r="AI30" s="384"/>
      <c r="AJ30" s="384" t="s">
        <v>1184</v>
      </c>
      <c r="AK30" s="384"/>
      <c r="AL30" s="382" t="s">
        <v>1362</v>
      </c>
      <c r="AM30" s="382" t="s">
        <v>1268</v>
      </c>
      <c r="AN30" s="382"/>
      <c r="AO30" s="382" t="s">
        <v>1364</v>
      </c>
      <c r="AP30" s="382"/>
    </row>
    <row r="31" spans="1:42" ht="27" hidden="1" customHeight="1" x14ac:dyDescent="0.3">
      <c r="A31" s="436">
        <v>26</v>
      </c>
      <c r="B31" s="439"/>
      <c r="C31" s="439"/>
      <c r="D31" s="439" t="s">
        <v>89</v>
      </c>
      <c r="E31" s="468" t="s">
        <v>87</v>
      </c>
      <c r="F31" s="439" t="s">
        <v>647</v>
      </c>
      <c r="G31" s="439"/>
      <c r="H31" s="439" t="s">
        <v>2634</v>
      </c>
      <c r="I31" s="469">
        <v>1</v>
      </c>
      <c r="J31" s="439" t="s">
        <v>2058</v>
      </c>
      <c r="K31" s="439">
        <v>1</v>
      </c>
      <c r="L31" s="439">
        <v>1</v>
      </c>
      <c r="M31" s="439" t="s">
        <v>1936</v>
      </c>
      <c r="N31" s="439" t="s">
        <v>2199</v>
      </c>
      <c r="O31" s="439" t="s">
        <v>434</v>
      </c>
      <c r="P31" s="382" t="s">
        <v>1363</v>
      </c>
      <c r="Q31" s="382" t="s">
        <v>89</v>
      </c>
      <c r="R31" s="382" t="s">
        <v>90</v>
      </c>
      <c r="S31" s="382" t="s">
        <v>1184</v>
      </c>
      <c r="T31" s="382" t="s">
        <v>1184</v>
      </c>
      <c r="U31" s="382" t="s">
        <v>1184</v>
      </c>
      <c r="V31" s="382" t="s">
        <v>1184</v>
      </c>
      <c r="W31" s="382" t="s">
        <v>1184</v>
      </c>
      <c r="X31" s="382" t="s">
        <v>1185</v>
      </c>
      <c r="Y31" s="384" t="s">
        <v>1185</v>
      </c>
      <c r="Z31" s="384" t="s">
        <v>1184</v>
      </c>
      <c r="AA31" s="384" t="s">
        <v>1184</v>
      </c>
      <c r="AB31" s="384" t="s">
        <v>1184</v>
      </c>
      <c r="AC31" s="384" t="s">
        <v>1184</v>
      </c>
      <c r="AD31" s="384"/>
      <c r="AE31" s="384"/>
      <c r="AF31" s="384"/>
      <c r="AG31" s="384" t="s">
        <v>1184</v>
      </c>
      <c r="AH31" s="384"/>
      <c r="AI31" s="384"/>
      <c r="AJ31" s="384" t="s">
        <v>1184</v>
      </c>
      <c r="AK31" s="384"/>
      <c r="AL31" s="382" t="s">
        <v>1362</v>
      </c>
      <c r="AM31" s="382" t="s">
        <v>1268</v>
      </c>
      <c r="AN31" s="382" t="s">
        <v>1361</v>
      </c>
      <c r="AO31" s="382" t="s">
        <v>1360</v>
      </c>
      <c r="AP31" s="382" t="s">
        <v>1354</v>
      </c>
    </row>
    <row r="32" spans="1:42" ht="27" hidden="1" customHeight="1" x14ac:dyDescent="0.3">
      <c r="A32" s="436">
        <v>27</v>
      </c>
      <c r="B32" s="439"/>
      <c r="C32" s="439"/>
      <c r="D32" s="439" t="s">
        <v>2034</v>
      </c>
      <c r="E32" s="468" t="s">
        <v>87</v>
      </c>
      <c r="F32" s="439" t="s">
        <v>613</v>
      </c>
      <c r="G32" s="439" t="s">
        <v>1757</v>
      </c>
      <c r="H32" s="439" t="s">
        <v>2634</v>
      </c>
      <c r="I32" s="465">
        <v>0</v>
      </c>
      <c r="J32" s="439" t="s">
        <v>2058</v>
      </c>
      <c r="K32" s="439">
        <v>1</v>
      </c>
      <c r="L32" s="439">
        <v>1</v>
      </c>
      <c r="M32" s="439" t="s">
        <v>1936</v>
      </c>
      <c r="N32" s="439" t="s">
        <v>2200</v>
      </c>
      <c r="O32" s="439" t="s">
        <v>2172</v>
      </c>
      <c r="P32" s="382" t="s">
        <v>1254</v>
      </c>
      <c r="Q32" s="382" t="s">
        <v>1254</v>
      </c>
      <c r="R32" s="382" t="s">
        <v>1254</v>
      </c>
      <c r="S32" s="382" t="s">
        <v>1184</v>
      </c>
      <c r="T32" s="382" t="s">
        <v>1184</v>
      </c>
      <c r="U32" s="382" t="s">
        <v>1184</v>
      </c>
      <c r="V32" s="382" t="s">
        <v>1184</v>
      </c>
      <c r="W32" s="382" t="s">
        <v>1184</v>
      </c>
      <c r="X32" s="382" t="s">
        <v>1184</v>
      </c>
      <c r="Y32" s="382" t="s">
        <v>1184</v>
      </c>
      <c r="Z32" s="382" t="s">
        <v>1184</v>
      </c>
      <c r="AA32" s="382" t="s">
        <v>1184</v>
      </c>
      <c r="AB32" s="382" t="s">
        <v>1184</v>
      </c>
      <c r="AC32" s="382" t="s">
        <v>1184</v>
      </c>
      <c r="AD32" s="382"/>
      <c r="AE32" s="382"/>
      <c r="AF32" s="382"/>
      <c r="AG32" s="382" t="s">
        <v>1184</v>
      </c>
      <c r="AH32" s="382"/>
      <c r="AI32" s="382"/>
      <c r="AJ32" s="382" t="s">
        <v>1184</v>
      </c>
      <c r="AK32" s="382"/>
      <c r="AL32" s="382" t="s">
        <v>2036</v>
      </c>
      <c r="AM32" s="382"/>
      <c r="AN32" s="382"/>
      <c r="AO32" s="382"/>
      <c r="AP32" s="382"/>
    </row>
    <row r="33" spans="1:42" ht="27" hidden="1" customHeight="1" x14ac:dyDescent="0.3">
      <c r="A33" s="436">
        <v>28</v>
      </c>
      <c r="B33" s="439"/>
      <c r="C33" s="439"/>
      <c r="D33" s="439" t="s">
        <v>92</v>
      </c>
      <c r="E33" s="468" t="s">
        <v>87</v>
      </c>
      <c r="F33" s="439" t="s">
        <v>91</v>
      </c>
      <c r="G33" s="439" t="s">
        <v>1752</v>
      </c>
      <c r="H33" s="439" t="s">
        <v>2634</v>
      </c>
      <c r="I33" s="465">
        <v>0</v>
      </c>
      <c r="J33" s="439"/>
      <c r="K33" s="439">
        <v>1</v>
      </c>
      <c r="L33" s="439">
        <v>1</v>
      </c>
      <c r="M33" s="439" t="s">
        <v>1936</v>
      </c>
      <c r="N33" s="439" t="s">
        <v>2200</v>
      </c>
      <c r="O33" s="439" t="s">
        <v>435</v>
      </c>
      <c r="P33" s="382" t="s">
        <v>1359</v>
      </c>
      <c r="Q33" s="382" t="s">
        <v>1176</v>
      </c>
      <c r="R33" s="382" t="s">
        <v>93</v>
      </c>
      <c r="S33" s="382" t="s">
        <v>1254</v>
      </c>
      <c r="T33" s="382" t="s">
        <v>1254</v>
      </c>
      <c r="U33" s="382" t="s">
        <v>1254</v>
      </c>
      <c r="V33" s="382" t="s">
        <v>1254</v>
      </c>
      <c r="W33" s="382" t="s">
        <v>1254</v>
      </c>
      <c r="X33" s="382" t="s">
        <v>1254</v>
      </c>
      <c r="Y33" s="384" t="s">
        <v>1254</v>
      </c>
      <c r="Z33" s="384" t="s">
        <v>1254</v>
      </c>
      <c r="AA33" s="384" t="s">
        <v>1254</v>
      </c>
      <c r="AB33" s="384" t="s">
        <v>1254</v>
      </c>
      <c r="AC33" s="384" t="s">
        <v>1254</v>
      </c>
      <c r="AD33" s="384"/>
      <c r="AE33" s="384"/>
      <c r="AF33" s="384"/>
      <c r="AG33" s="384" t="s">
        <v>1254</v>
      </c>
      <c r="AH33" s="384"/>
      <c r="AI33" s="384"/>
      <c r="AJ33" s="384" t="s">
        <v>1254</v>
      </c>
      <c r="AK33" s="384"/>
      <c r="AL33" s="382" t="s">
        <v>1358</v>
      </c>
      <c r="AM33" s="382" t="s">
        <v>1764</v>
      </c>
      <c r="AN33" s="382"/>
      <c r="AO33" s="382" t="s">
        <v>1357</v>
      </c>
      <c r="AP33" s="382"/>
    </row>
    <row r="34" spans="1:42" ht="27" hidden="1" customHeight="1" x14ac:dyDescent="0.3">
      <c r="A34" s="436">
        <v>29</v>
      </c>
      <c r="B34" s="439"/>
      <c r="C34" s="439"/>
      <c r="D34" s="439" t="s">
        <v>94</v>
      </c>
      <c r="E34" s="468" t="s">
        <v>87</v>
      </c>
      <c r="F34" s="439" t="s">
        <v>649</v>
      </c>
      <c r="G34" s="439" t="s">
        <v>1752</v>
      </c>
      <c r="H34" s="439" t="s">
        <v>2634</v>
      </c>
      <c r="I34" s="465">
        <v>0</v>
      </c>
      <c r="J34" s="439" t="s">
        <v>2058</v>
      </c>
      <c r="K34" s="439">
        <v>1</v>
      </c>
      <c r="L34" s="439">
        <v>1</v>
      </c>
      <c r="M34" s="439" t="s">
        <v>1936</v>
      </c>
      <c r="N34" s="439" t="s">
        <v>2201</v>
      </c>
      <c r="O34" s="439" t="s">
        <v>436</v>
      </c>
      <c r="P34" s="382" t="s">
        <v>94</v>
      </c>
      <c r="Q34" s="382" t="s">
        <v>94</v>
      </c>
      <c r="R34" s="382" t="s">
        <v>95</v>
      </c>
      <c r="S34" s="382" t="s">
        <v>1254</v>
      </c>
      <c r="T34" s="382" t="s">
        <v>1254</v>
      </c>
      <c r="U34" s="382" t="s">
        <v>1254</v>
      </c>
      <c r="V34" s="382" t="s">
        <v>1254</v>
      </c>
      <c r="W34" s="382" t="s">
        <v>1254</v>
      </c>
      <c r="X34" s="382" t="s">
        <v>1254</v>
      </c>
      <c r="Y34" s="384" t="s">
        <v>1254</v>
      </c>
      <c r="Z34" s="384" t="s">
        <v>1254</v>
      </c>
      <c r="AA34" s="384" t="s">
        <v>1254</v>
      </c>
      <c r="AB34" s="384" t="s">
        <v>1254</v>
      </c>
      <c r="AC34" s="384" t="s">
        <v>1254</v>
      </c>
      <c r="AD34" s="384"/>
      <c r="AE34" s="384"/>
      <c r="AF34" s="384"/>
      <c r="AG34" s="384" t="s">
        <v>1254</v>
      </c>
      <c r="AH34" s="384"/>
      <c r="AI34" s="384"/>
      <c r="AJ34" s="384" t="s">
        <v>1254</v>
      </c>
      <c r="AK34" s="384"/>
      <c r="AL34" s="382"/>
      <c r="AM34" s="382" t="s">
        <v>1765</v>
      </c>
      <c r="AN34" s="382" t="s">
        <v>1356</v>
      </c>
      <c r="AO34" s="382" t="s">
        <v>1355</v>
      </c>
      <c r="AP34" s="382" t="s">
        <v>1354</v>
      </c>
    </row>
    <row r="35" spans="1:42" ht="27" hidden="1" customHeight="1" x14ac:dyDescent="0.3">
      <c r="A35" s="436">
        <v>30</v>
      </c>
      <c r="B35" s="439"/>
      <c r="C35" s="439"/>
      <c r="D35" s="439" t="s">
        <v>96</v>
      </c>
      <c r="E35" s="468" t="s">
        <v>87</v>
      </c>
      <c r="F35" s="439" t="s">
        <v>172</v>
      </c>
      <c r="G35" s="439" t="s">
        <v>1752</v>
      </c>
      <c r="H35" s="439" t="s">
        <v>2634</v>
      </c>
      <c r="I35" s="465">
        <v>0</v>
      </c>
      <c r="J35" s="439" t="s">
        <v>2058</v>
      </c>
      <c r="K35" s="439">
        <v>1</v>
      </c>
      <c r="L35" s="439">
        <v>1</v>
      </c>
      <c r="M35" s="439" t="s">
        <v>1936</v>
      </c>
      <c r="N35" s="439" t="s">
        <v>2202</v>
      </c>
      <c r="O35" s="439" t="s">
        <v>437</v>
      </c>
      <c r="P35" s="382" t="s">
        <v>96</v>
      </c>
      <c r="Q35" s="382" t="s">
        <v>96</v>
      </c>
      <c r="R35" s="382" t="s">
        <v>97</v>
      </c>
      <c r="S35" s="382" t="s">
        <v>1254</v>
      </c>
      <c r="T35" s="382" t="s">
        <v>1254</v>
      </c>
      <c r="U35" s="382" t="s">
        <v>1254</v>
      </c>
      <c r="V35" s="382" t="s">
        <v>1254</v>
      </c>
      <c r="W35" s="382" t="s">
        <v>1254</v>
      </c>
      <c r="X35" s="382" t="s">
        <v>1254</v>
      </c>
      <c r="Y35" s="384" t="s">
        <v>1254</v>
      </c>
      <c r="Z35" s="384" t="s">
        <v>1254</v>
      </c>
      <c r="AA35" s="384" t="s">
        <v>1254</v>
      </c>
      <c r="AB35" s="384" t="s">
        <v>1254</v>
      </c>
      <c r="AC35" s="384" t="s">
        <v>1254</v>
      </c>
      <c r="AD35" s="384"/>
      <c r="AE35" s="384"/>
      <c r="AF35" s="384"/>
      <c r="AG35" s="384" t="s">
        <v>1254</v>
      </c>
      <c r="AH35" s="384"/>
      <c r="AI35" s="384"/>
      <c r="AJ35" s="384" t="s">
        <v>1254</v>
      </c>
      <c r="AK35" s="384"/>
      <c r="AL35" s="382" t="s">
        <v>1353</v>
      </c>
      <c r="AM35" s="382" t="s">
        <v>1766</v>
      </c>
      <c r="AN35" s="382" t="s">
        <v>1340</v>
      </c>
      <c r="AO35" s="382" t="s">
        <v>1267</v>
      </c>
      <c r="AP35" s="382" t="s">
        <v>1352</v>
      </c>
    </row>
    <row r="36" spans="1:42" ht="27" hidden="1" customHeight="1" x14ac:dyDescent="0.3">
      <c r="A36" s="436">
        <v>31</v>
      </c>
      <c r="B36" s="439"/>
      <c r="C36" s="439"/>
      <c r="D36" s="439" t="s">
        <v>98</v>
      </c>
      <c r="E36" s="468" t="s">
        <v>87</v>
      </c>
      <c r="F36" s="439" t="s">
        <v>613</v>
      </c>
      <c r="G36" s="439"/>
      <c r="H36" s="439" t="s">
        <v>2634</v>
      </c>
      <c r="I36" s="465" t="s">
        <v>2366</v>
      </c>
      <c r="J36" s="439" t="s">
        <v>2058</v>
      </c>
      <c r="K36" s="439">
        <v>1</v>
      </c>
      <c r="L36" s="439">
        <v>1</v>
      </c>
      <c r="M36" s="439" t="s">
        <v>1936</v>
      </c>
      <c r="N36" s="439" t="s">
        <v>2203</v>
      </c>
      <c r="O36" s="439" t="s">
        <v>2380</v>
      </c>
      <c r="P36" s="382" t="s">
        <v>1351</v>
      </c>
      <c r="Q36" s="382" t="s">
        <v>98</v>
      </c>
      <c r="R36" s="382" t="s">
        <v>1350</v>
      </c>
      <c r="S36" s="382" t="s">
        <v>1184</v>
      </c>
      <c r="T36" s="382" t="s">
        <v>1184</v>
      </c>
      <c r="U36" s="382" t="s">
        <v>1184</v>
      </c>
      <c r="V36" s="382" t="s">
        <v>1184</v>
      </c>
      <c r="W36" s="382" t="s">
        <v>1184</v>
      </c>
      <c r="X36" s="382" t="s">
        <v>1184</v>
      </c>
      <c r="Y36" s="384" t="s">
        <v>1184</v>
      </c>
      <c r="Z36" s="384" t="s">
        <v>1184</v>
      </c>
      <c r="AA36" s="384" t="s">
        <v>1207</v>
      </c>
      <c r="AB36" s="384" t="s">
        <v>1207</v>
      </c>
      <c r="AC36" s="384" t="s">
        <v>1207</v>
      </c>
      <c r="AD36" s="384"/>
      <c r="AE36" s="384"/>
      <c r="AF36" s="384"/>
      <c r="AG36" s="384" t="s">
        <v>1207</v>
      </c>
      <c r="AH36" s="384"/>
      <c r="AI36" s="384"/>
      <c r="AJ36" s="384" t="s">
        <v>1207</v>
      </c>
      <c r="AK36" s="384"/>
      <c r="AL36" s="382" t="s">
        <v>1349</v>
      </c>
      <c r="AM36" s="382" t="s">
        <v>1268</v>
      </c>
      <c r="AN36" s="382"/>
      <c r="AO36" s="382"/>
      <c r="AP36" s="382" t="s">
        <v>1348</v>
      </c>
    </row>
    <row r="37" spans="1:42" ht="27" hidden="1" customHeight="1" x14ac:dyDescent="0.3">
      <c r="A37" s="436">
        <v>32</v>
      </c>
      <c r="B37" s="439"/>
      <c r="C37" s="439"/>
      <c r="D37" s="439" t="s">
        <v>101</v>
      </c>
      <c r="E37" s="468" t="s">
        <v>66</v>
      </c>
      <c r="F37" s="439" t="s">
        <v>1488</v>
      </c>
      <c r="G37" s="439"/>
      <c r="H37" s="439" t="s">
        <v>2635</v>
      </c>
      <c r="I37" s="465" t="s">
        <v>1874</v>
      </c>
      <c r="J37" s="439" t="s">
        <v>2058</v>
      </c>
      <c r="K37" s="439">
        <v>1</v>
      </c>
      <c r="L37" s="439">
        <v>1</v>
      </c>
      <c r="M37" s="439" t="s">
        <v>1936</v>
      </c>
      <c r="N37" s="439" t="s">
        <v>2204</v>
      </c>
      <c r="O37" s="439" t="s">
        <v>2079</v>
      </c>
      <c r="P37" s="382" t="s">
        <v>1347</v>
      </c>
      <c r="Q37" s="382" t="s">
        <v>102</v>
      </c>
      <c r="R37" s="382" t="s">
        <v>102</v>
      </c>
      <c r="S37" s="382" t="s">
        <v>1207</v>
      </c>
      <c r="T37" s="382" t="s">
        <v>1185</v>
      </c>
      <c r="U37" s="382" t="s">
        <v>1185</v>
      </c>
      <c r="V37" s="382" t="s">
        <v>1185</v>
      </c>
      <c r="W37" s="382" t="s">
        <v>1185</v>
      </c>
      <c r="X37" s="382" t="s">
        <v>1185</v>
      </c>
      <c r="Y37" s="384" t="s">
        <v>1185</v>
      </c>
      <c r="Z37" s="384" t="s">
        <v>1185</v>
      </c>
      <c r="AA37" s="384" t="s">
        <v>1380</v>
      </c>
      <c r="AB37" s="384" t="s">
        <v>1380</v>
      </c>
      <c r="AC37" s="384" t="s">
        <v>1380</v>
      </c>
      <c r="AD37" s="384"/>
      <c r="AE37" s="384"/>
      <c r="AF37" s="384"/>
      <c r="AG37" s="384" t="s">
        <v>1380</v>
      </c>
      <c r="AH37" s="384"/>
      <c r="AI37" s="384"/>
      <c r="AJ37" s="384" t="s">
        <v>1380</v>
      </c>
      <c r="AK37" s="384"/>
      <c r="AL37" s="382"/>
      <c r="AM37" s="382" t="s">
        <v>66</v>
      </c>
      <c r="AN37" s="382"/>
      <c r="AO37" s="382"/>
      <c r="AP37" s="382"/>
    </row>
    <row r="38" spans="1:42" ht="27" hidden="1" customHeight="1" x14ac:dyDescent="0.3">
      <c r="A38" s="436">
        <v>33</v>
      </c>
      <c r="B38" s="439"/>
      <c r="C38" s="439"/>
      <c r="D38" s="439" t="s">
        <v>103</v>
      </c>
      <c r="E38" s="468" t="s">
        <v>87</v>
      </c>
      <c r="F38" s="439" t="s">
        <v>613</v>
      </c>
      <c r="G38" s="439"/>
      <c r="H38" s="439" t="s">
        <v>2635</v>
      </c>
      <c r="I38" s="465" t="s">
        <v>1873</v>
      </c>
      <c r="J38" s="439" t="s">
        <v>2058</v>
      </c>
      <c r="K38" s="439">
        <v>1</v>
      </c>
      <c r="L38" s="439">
        <v>1</v>
      </c>
      <c r="M38" s="439" t="s">
        <v>1937</v>
      </c>
      <c r="N38" s="439" t="s">
        <v>2205</v>
      </c>
      <c r="O38" s="439" t="s">
        <v>440</v>
      </c>
      <c r="P38" s="382" t="s">
        <v>1346</v>
      </c>
      <c r="Q38" s="382" t="s">
        <v>103</v>
      </c>
      <c r="R38" s="382" t="s">
        <v>103</v>
      </c>
      <c r="S38" s="382" t="s">
        <v>1184</v>
      </c>
      <c r="T38" s="382" t="s">
        <v>1184</v>
      </c>
      <c r="U38" s="382" t="s">
        <v>1184</v>
      </c>
      <c r="V38" s="382" t="s">
        <v>1184</v>
      </c>
      <c r="W38" s="382" t="s">
        <v>1184</v>
      </c>
      <c r="X38" s="382" t="s">
        <v>1184</v>
      </c>
      <c r="Y38" s="384" t="s">
        <v>1184</v>
      </c>
      <c r="Z38" s="384" t="s">
        <v>1184</v>
      </c>
      <c r="AA38" s="384" t="s">
        <v>1207</v>
      </c>
      <c r="AB38" s="384" t="s">
        <v>1207</v>
      </c>
      <c r="AC38" s="384" t="s">
        <v>1207</v>
      </c>
      <c r="AD38" s="384"/>
      <c r="AE38" s="384"/>
      <c r="AF38" s="384"/>
      <c r="AG38" s="384" t="s">
        <v>1207</v>
      </c>
      <c r="AH38" s="384"/>
      <c r="AI38" s="384"/>
      <c r="AJ38" s="384" t="s">
        <v>1207</v>
      </c>
      <c r="AK38" s="384"/>
      <c r="AL38" s="382"/>
      <c r="AM38" s="382" t="s">
        <v>1268</v>
      </c>
      <c r="AN38" s="382"/>
      <c r="AO38" s="382"/>
      <c r="AP38" s="382"/>
    </row>
    <row r="39" spans="1:42" ht="27" hidden="1" customHeight="1" x14ac:dyDescent="0.3">
      <c r="A39" s="436">
        <v>34</v>
      </c>
      <c r="B39" s="439"/>
      <c r="C39" s="439"/>
      <c r="D39" s="439" t="s">
        <v>105</v>
      </c>
      <c r="E39" s="468" t="s">
        <v>87</v>
      </c>
      <c r="F39" s="439" t="s">
        <v>613</v>
      </c>
      <c r="G39" s="439"/>
      <c r="H39" s="439" t="s">
        <v>2635</v>
      </c>
      <c r="I39" s="465" t="s">
        <v>1873</v>
      </c>
      <c r="J39" s="439" t="s">
        <v>2058</v>
      </c>
      <c r="K39" s="439">
        <v>1</v>
      </c>
      <c r="L39" s="439">
        <v>1</v>
      </c>
      <c r="M39" s="439" t="s">
        <v>1937</v>
      </c>
      <c r="N39" s="439" t="s">
        <v>2206</v>
      </c>
      <c r="O39" s="439" t="s">
        <v>441</v>
      </c>
      <c r="P39" s="382" t="s">
        <v>1345</v>
      </c>
      <c r="Q39" s="382" t="s">
        <v>105</v>
      </c>
      <c r="R39" s="382" t="s">
        <v>105</v>
      </c>
      <c r="S39" s="382" t="s">
        <v>1184</v>
      </c>
      <c r="T39" s="382" t="s">
        <v>1184</v>
      </c>
      <c r="U39" s="382" t="s">
        <v>1184</v>
      </c>
      <c r="V39" s="382" t="s">
        <v>1184</v>
      </c>
      <c r="W39" s="382" t="s">
        <v>1184</v>
      </c>
      <c r="X39" s="382" t="s">
        <v>1184</v>
      </c>
      <c r="Y39" s="384" t="s">
        <v>1184</v>
      </c>
      <c r="Z39" s="384" t="s">
        <v>1184</v>
      </c>
      <c r="AA39" s="384" t="s">
        <v>1207</v>
      </c>
      <c r="AB39" s="384" t="s">
        <v>1207</v>
      </c>
      <c r="AC39" s="384" t="s">
        <v>1207</v>
      </c>
      <c r="AD39" s="384"/>
      <c r="AE39" s="384"/>
      <c r="AF39" s="384"/>
      <c r="AG39" s="384" t="s">
        <v>1207</v>
      </c>
      <c r="AH39" s="384"/>
      <c r="AI39" s="384"/>
      <c r="AJ39" s="384" t="s">
        <v>1207</v>
      </c>
      <c r="AK39" s="384"/>
      <c r="AL39" s="382"/>
      <c r="AM39" s="382" t="s">
        <v>1268</v>
      </c>
      <c r="AN39" s="382"/>
      <c r="AO39" s="382"/>
      <c r="AP39" s="382"/>
    </row>
    <row r="40" spans="1:42" ht="27" hidden="1" customHeight="1" x14ac:dyDescent="0.3">
      <c r="A40" s="436">
        <v>35</v>
      </c>
      <c r="B40" s="439"/>
      <c r="C40" s="439"/>
      <c r="D40" s="439" t="s">
        <v>107</v>
      </c>
      <c r="E40" s="468" t="s">
        <v>66</v>
      </c>
      <c r="F40" s="439" t="s">
        <v>1488</v>
      </c>
      <c r="G40" s="439"/>
      <c r="H40" s="439" t="s">
        <v>2635</v>
      </c>
      <c r="I40" s="465" t="s">
        <v>1863</v>
      </c>
      <c r="J40" s="439" t="s">
        <v>2058</v>
      </c>
      <c r="K40" s="439">
        <v>1</v>
      </c>
      <c r="L40" s="439">
        <v>5</v>
      </c>
      <c r="M40" s="439" t="s">
        <v>1937</v>
      </c>
      <c r="N40" s="439" t="s">
        <v>2207</v>
      </c>
      <c r="O40" s="439" t="s">
        <v>442</v>
      </c>
      <c r="P40" s="382" t="s">
        <v>107</v>
      </c>
      <c r="Q40" s="382" t="s">
        <v>1344</v>
      </c>
      <c r="R40" s="382" t="s">
        <v>1176</v>
      </c>
      <c r="S40" s="382" t="s">
        <v>1184</v>
      </c>
      <c r="T40" s="382" t="s">
        <v>1185</v>
      </c>
      <c r="U40" s="382" t="s">
        <v>1185</v>
      </c>
      <c r="V40" s="382" t="s">
        <v>1185</v>
      </c>
      <c r="W40" s="382" t="s">
        <v>1185</v>
      </c>
      <c r="X40" s="382" t="s">
        <v>1185</v>
      </c>
      <c r="Y40" s="384" t="s">
        <v>1185</v>
      </c>
      <c r="Z40" s="384" t="s">
        <v>1185</v>
      </c>
      <c r="AA40" s="384" t="s">
        <v>1380</v>
      </c>
      <c r="AB40" s="384" t="s">
        <v>1380</v>
      </c>
      <c r="AC40" s="384" t="s">
        <v>1380</v>
      </c>
      <c r="AD40" s="384"/>
      <c r="AE40" s="384"/>
      <c r="AF40" s="384"/>
      <c r="AG40" s="384" t="s">
        <v>1380</v>
      </c>
      <c r="AH40" s="384"/>
      <c r="AI40" s="384"/>
      <c r="AJ40" s="384" t="s">
        <v>1380</v>
      </c>
      <c r="AK40" s="384"/>
      <c r="AL40" s="382"/>
      <c r="AM40" s="382" t="s">
        <v>66</v>
      </c>
      <c r="AN40" s="382"/>
      <c r="AO40" s="382"/>
      <c r="AP40" s="382"/>
    </row>
    <row r="41" spans="1:42" ht="27" hidden="1" customHeight="1" x14ac:dyDescent="0.3">
      <c r="A41" s="436">
        <v>36</v>
      </c>
      <c r="B41" s="439"/>
      <c r="C41" s="439"/>
      <c r="D41" s="439" t="s">
        <v>109</v>
      </c>
      <c r="E41" s="468" t="s">
        <v>1747</v>
      </c>
      <c r="F41" s="439" t="s">
        <v>1528</v>
      </c>
      <c r="G41" s="470" t="s">
        <v>1852</v>
      </c>
      <c r="H41" s="471" t="s">
        <v>2635</v>
      </c>
      <c r="I41" s="472">
        <v>0</v>
      </c>
      <c r="J41" s="471" t="s">
        <v>1250</v>
      </c>
      <c r="K41" s="471">
        <v>1</v>
      </c>
      <c r="L41" s="471">
        <v>1</v>
      </c>
      <c r="M41" s="471"/>
      <c r="N41" s="471" t="s">
        <v>1343</v>
      </c>
      <c r="O41" s="471" t="s">
        <v>521</v>
      </c>
      <c r="P41" s="388" t="s">
        <v>1185</v>
      </c>
      <c r="Q41" s="388" t="s">
        <v>1185</v>
      </c>
      <c r="R41" s="388" t="s">
        <v>1185</v>
      </c>
      <c r="S41" s="382" t="s">
        <v>1254</v>
      </c>
      <c r="T41" s="382" t="s">
        <v>1254</v>
      </c>
      <c r="U41" s="382" t="s">
        <v>1254</v>
      </c>
      <c r="V41" s="382" t="s">
        <v>1254</v>
      </c>
      <c r="W41" s="382" t="s">
        <v>1254</v>
      </c>
      <c r="X41" s="382" t="s">
        <v>1254</v>
      </c>
      <c r="Y41" s="382" t="s">
        <v>1254</v>
      </c>
      <c r="Z41" s="382" t="s">
        <v>1254</v>
      </c>
      <c r="AA41" s="382" t="s">
        <v>1254</v>
      </c>
      <c r="AB41" s="382" t="s">
        <v>1254</v>
      </c>
      <c r="AC41" s="382" t="s">
        <v>1254</v>
      </c>
      <c r="AD41" s="382"/>
      <c r="AE41" s="382"/>
      <c r="AF41" s="382"/>
      <c r="AG41" s="382" t="s">
        <v>1254</v>
      </c>
      <c r="AH41" s="382"/>
      <c r="AI41" s="382"/>
      <c r="AJ41" s="382" t="s">
        <v>1254</v>
      </c>
      <c r="AK41" s="382"/>
      <c r="AL41" s="382"/>
      <c r="AM41" s="392" t="s">
        <v>1767</v>
      </c>
      <c r="AN41" s="382" t="s">
        <v>1229</v>
      </c>
      <c r="AO41" s="382"/>
      <c r="AP41" s="382"/>
    </row>
    <row r="42" spans="1:42" ht="27" hidden="1" customHeight="1" x14ac:dyDescent="0.3">
      <c r="A42" s="436">
        <v>37</v>
      </c>
      <c r="B42" s="439"/>
      <c r="C42" s="439"/>
      <c r="D42" s="439" t="s">
        <v>111</v>
      </c>
      <c r="E42" s="468" t="s">
        <v>1747</v>
      </c>
      <c r="F42" s="439" t="s">
        <v>1528</v>
      </c>
      <c r="G42" s="470" t="s">
        <v>1852</v>
      </c>
      <c r="H42" s="471" t="s">
        <v>2635</v>
      </c>
      <c r="I42" s="472">
        <v>0</v>
      </c>
      <c r="J42" s="471" t="s">
        <v>1250</v>
      </c>
      <c r="K42" s="471">
        <v>1</v>
      </c>
      <c r="L42" s="471">
        <v>1</v>
      </c>
      <c r="M42" s="471"/>
      <c r="N42" s="471" t="s">
        <v>1343</v>
      </c>
      <c r="O42" s="471" t="s">
        <v>521</v>
      </c>
      <c r="P42" s="388" t="s">
        <v>1185</v>
      </c>
      <c r="Q42" s="388" t="s">
        <v>1185</v>
      </c>
      <c r="R42" s="388" t="s">
        <v>1185</v>
      </c>
      <c r="S42" s="382" t="s">
        <v>1254</v>
      </c>
      <c r="T42" s="382" t="s">
        <v>1254</v>
      </c>
      <c r="U42" s="382" t="s">
        <v>1254</v>
      </c>
      <c r="V42" s="382" t="s">
        <v>1254</v>
      </c>
      <c r="W42" s="382" t="s">
        <v>1254</v>
      </c>
      <c r="X42" s="382" t="s">
        <v>1254</v>
      </c>
      <c r="Y42" s="382" t="s">
        <v>1254</v>
      </c>
      <c r="Z42" s="382" t="s">
        <v>1254</v>
      </c>
      <c r="AA42" s="382" t="s">
        <v>1254</v>
      </c>
      <c r="AB42" s="382" t="s">
        <v>1254</v>
      </c>
      <c r="AC42" s="382" t="s">
        <v>1254</v>
      </c>
      <c r="AD42" s="382"/>
      <c r="AE42" s="382"/>
      <c r="AF42" s="382"/>
      <c r="AG42" s="382" t="s">
        <v>1254</v>
      </c>
      <c r="AH42" s="382"/>
      <c r="AI42" s="382"/>
      <c r="AJ42" s="382" t="s">
        <v>1254</v>
      </c>
      <c r="AK42" s="382"/>
      <c r="AL42" s="382"/>
      <c r="AM42" s="392" t="s">
        <v>1767</v>
      </c>
      <c r="AN42" s="382" t="s">
        <v>1229</v>
      </c>
      <c r="AO42" s="382"/>
      <c r="AP42" s="382"/>
    </row>
    <row r="43" spans="1:42" ht="27" hidden="1" customHeight="1" x14ac:dyDescent="0.3">
      <c r="A43" s="436">
        <v>38</v>
      </c>
      <c r="B43" s="439"/>
      <c r="C43" s="439"/>
      <c r="D43" s="439" t="s">
        <v>113</v>
      </c>
      <c r="E43" s="468" t="s">
        <v>1747</v>
      </c>
      <c r="F43" s="439" t="s">
        <v>1528</v>
      </c>
      <c r="G43" s="470" t="s">
        <v>1852</v>
      </c>
      <c r="H43" s="471" t="s">
        <v>2635</v>
      </c>
      <c r="I43" s="472">
        <v>0</v>
      </c>
      <c r="J43" s="471" t="s">
        <v>1250</v>
      </c>
      <c r="K43" s="471">
        <v>1</v>
      </c>
      <c r="L43" s="471">
        <v>1</v>
      </c>
      <c r="M43" s="471"/>
      <c r="N43" s="471" t="s">
        <v>1343</v>
      </c>
      <c r="O43" s="471" t="s">
        <v>521</v>
      </c>
      <c r="P43" s="388" t="s">
        <v>1185</v>
      </c>
      <c r="Q43" s="388" t="s">
        <v>1185</v>
      </c>
      <c r="R43" s="388" t="s">
        <v>1185</v>
      </c>
      <c r="S43" s="382" t="s">
        <v>1254</v>
      </c>
      <c r="T43" s="382" t="s">
        <v>1254</v>
      </c>
      <c r="U43" s="382" t="s">
        <v>1254</v>
      </c>
      <c r="V43" s="382" t="s">
        <v>1254</v>
      </c>
      <c r="W43" s="382" t="s">
        <v>1254</v>
      </c>
      <c r="X43" s="382" t="s">
        <v>1254</v>
      </c>
      <c r="Y43" s="382" t="s">
        <v>1254</v>
      </c>
      <c r="Z43" s="382" t="s">
        <v>1254</v>
      </c>
      <c r="AA43" s="382" t="s">
        <v>1254</v>
      </c>
      <c r="AB43" s="382" t="s">
        <v>1254</v>
      </c>
      <c r="AC43" s="382" t="s">
        <v>1254</v>
      </c>
      <c r="AD43" s="382"/>
      <c r="AE43" s="382"/>
      <c r="AF43" s="382"/>
      <c r="AG43" s="382" t="s">
        <v>1254</v>
      </c>
      <c r="AH43" s="382"/>
      <c r="AI43" s="382"/>
      <c r="AJ43" s="382" t="s">
        <v>1254</v>
      </c>
      <c r="AK43" s="382"/>
      <c r="AL43" s="382"/>
      <c r="AM43" s="392" t="s">
        <v>1767</v>
      </c>
      <c r="AN43" s="382" t="s">
        <v>1229</v>
      </c>
      <c r="AO43" s="382"/>
      <c r="AP43" s="382"/>
    </row>
    <row r="44" spans="1:42" ht="27" hidden="1" customHeight="1" x14ac:dyDescent="0.3">
      <c r="A44" s="436">
        <v>39</v>
      </c>
      <c r="B44" s="439"/>
      <c r="C44" s="439"/>
      <c r="D44" s="439" t="s">
        <v>115</v>
      </c>
      <c r="E44" s="468" t="s">
        <v>1747</v>
      </c>
      <c r="F44" s="439" t="s">
        <v>1528</v>
      </c>
      <c r="G44" s="470" t="s">
        <v>1852</v>
      </c>
      <c r="H44" s="471" t="s">
        <v>2635</v>
      </c>
      <c r="I44" s="472">
        <v>0</v>
      </c>
      <c r="J44" s="471" t="s">
        <v>1250</v>
      </c>
      <c r="K44" s="471">
        <v>1</v>
      </c>
      <c r="L44" s="471">
        <v>1</v>
      </c>
      <c r="M44" s="471"/>
      <c r="N44" s="471" t="s">
        <v>1343</v>
      </c>
      <c r="O44" s="471" t="s">
        <v>521</v>
      </c>
      <c r="P44" s="388" t="s">
        <v>1185</v>
      </c>
      <c r="Q44" s="388" t="s">
        <v>1185</v>
      </c>
      <c r="R44" s="388" t="s">
        <v>1185</v>
      </c>
      <c r="S44" s="382" t="s">
        <v>1254</v>
      </c>
      <c r="T44" s="382" t="s">
        <v>1254</v>
      </c>
      <c r="U44" s="382" t="s">
        <v>1254</v>
      </c>
      <c r="V44" s="382" t="s">
        <v>1254</v>
      </c>
      <c r="W44" s="382" t="s">
        <v>1254</v>
      </c>
      <c r="X44" s="382" t="s">
        <v>1254</v>
      </c>
      <c r="Y44" s="382" t="s">
        <v>1254</v>
      </c>
      <c r="Z44" s="382" t="s">
        <v>1254</v>
      </c>
      <c r="AA44" s="382" t="s">
        <v>1254</v>
      </c>
      <c r="AB44" s="382" t="s">
        <v>1254</v>
      </c>
      <c r="AC44" s="382" t="s">
        <v>1254</v>
      </c>
      <c r="AD44" s="382"/>
      <c r="AE44" s="382"/>
      <c r="AF44" s="382"/>
      <c r="AG44" s="382" t="s">
        <v>1254</v>
      </c>
      <c r="AH44" s="382"/>
      <c r="AI44" s="382"/>
      <c r="AJ44" s="382" t="s">
        <v>1254</v>
      </c>
      <c r="AK44" s="382"/>
      <c r="AL44" s="382"/>
      <c r="AM44" s="392" t="s">
        <v>1767</v>
      </c>
      <c r="AN44" s="382" t="s">
        <v>1229</v>
      </c>
      <c r="AO44" s="382"/>
      <c r="AP44" s="382"/>
    </row>
    <row r="45" spans="1:42" ht="27" hidden="1" customHeight="1" x14ac:dyDescent="0.3">
      <c r="A45" s="436">
        <v>40</v>
      </c>
      <c r="B45" s="439"/>
      <c r="C45" s="439"/>
      <c r="D45" s="439" t="s">
        <v>117</v>
      </c>
      <c r="E45" s="468" t="s">
        <v>1747</v>
      </c>
      <c r="F45" s="439" t="s">
        <v>1528</v>
      </c>
      <c r="G45" s="470" t="s">
        <v>1852</v>
      </c>
      <c r="H45" s="471" t="s">
        <v>2635</v>
      </c>
      <c r="I45" s="472">
        <v>0</v>
      </c>
      <c r="J45" s="471" t="s">
        <v>1250</v>
      </c>
      <c r="K45" s="471">
        <v>1</v>
      </c>
      <c r="L45" s="471">
        <v>1</v>
      </c>
      <c r="M45" s="471"/>
      <c r="N45" s="471" t="s">
        <v>1343</v>
      </c>
      <c r="O45" s="471" t="s">
        <v>521</v>
      </c>
      <c r="P45" s="388" t="s">
        <v>1185</v>
      </c>
      <c r="Q45" s="388" t="s">
        <v>1185</v>
      </c>
      <c r="R45" s="388" t="s">
        <v>1185</v>
      </c>
      <c r="S45" s="382" t="s">
        <v>1254</v>
      </c>
      <c r="T45" s="382" t="s">
        <v>1254</v>
      </c>
      <c r="U45" s="382" t="s">
        <v>1254</v>
      </c>
      <c r="V45" s="382" t="s">
        <v>1254</v>
      </c>
      <c r="W45" s="382" t="s">
        <v>1254</v>
      </c>
      <c r="X45" s="382" t="s">
        <v>1254</v>
      </c>
      <c r="Y45" s="382" t="s">
        <v>1254</v>
      </c>
      <c r="Z45" s="382" t="s">
        <v>1254</v>
      </c>
      <c r="AA45" s="382" t="s">
        <v>1254</v>
      </c>
      <c r="AB45" s="382" t="s">
        <v>1254</v>
      </c>
      <c r="AC45" s="382" t="s">
        <v>1254</v>
      </c>
      <c r="AD45" s="382"/>
      <c r="AE45" s="382"/>
      <c r="AF45" s="382"/>
      <c r="AG45" s="382" t="s">
        <v>1254</v>
      </c>
      <c r="AH45" s="382"/>
      <c r="AI45" s="382"/>
      <c r="AJ45" s="382" t="s">
        <v>1254</v>
      </c>
      <c r="AK45" s="382"/>
      <c r="AL45" s="382"/>
      <c r="AM45" s="392" t="s">
        <v>1767</v>
      </c>
      <c r="AN45" s="382" t="s">
        <v>1229</v>
      </c>
      <c r="AO45" s="382"/>
      <c r="AP45" s="382"/>
    </row>
    <row r="46" spans="1:42" ht="27" hidden="1" customHeight="1" x14ac:dyDescent="0.3">
      <c r="A46" s="436">
        <v>41</v>
      </c>
      <c r="B46" s="439"/>
      <c r="C46" s="439"/>
      <c r="D46" s="439" t="s">
        <v>120</v>
      </c>
      <c r="E46" s="468" t="s">
        <v>87</v>
      </c>
      <c r="F46" s="439" t="s">
        <v>119</v>
      </c>
      <c r="G46" s="439" t="s">
        <v>1751</v>
      </c>
      <c r="H46" s="439" t="s">
        <v>2635</v>
      </c>
      <c r="I46" s="465">
        <v>0</v>
      </c>
      <c r="J46" s="439" t="s">
        <v>2058</v>
      </c>
      <c r="K46" s="439">
        <v>1</v>
      </c>
      <c r="L46" s="439">
        <v>1</v>
      </c>
      <c r="M46" s="439" t="s">
        <v>1937</v>
      </c>
      <c r="N46" s="439" t="s">
        <v>2208</v>
      </c>
      <c r="O46" s="439" t="s">
        <v>521</v>
      </c>
      <c r="P46" s="382" t="s">
        <v>1342</v>
      </c>
      <c r="Q46" s="382" t="s">
        <v>121</v>
      </c>
      <c r="R46" s="382" t="s">
        <v>121</v>
      </c>
      <c r="S46" s="382" t="s">
        <v>1254</v>
      </c>
      <c r="T46" s="382" t="s">
        <v>1254</v>
      </c>
      <c r="U46" s="382" t="s">
        <v>1254</v>
      </c>
      <c r="V46" s="382" t="s">
        <v>1254</v>
      </c>
      <c r="W46" s="382" t="s">
        <v>1254</v>
      </c>
      <c r="X46" s="382" t="s">
        <v>1254</v>
      </c>
      <c r="Y46" s="382" t="s">
        <v>1254</v>
      </c>
      <c r="Z46" s="384" t="s">
        <v>1254</v>
      </c>
      <c r="AA46" s="384" t="s">
        <v>1254</v>
      </c>
      <c r="AB46" s="384" t="s">
        <v>1254</v>
      </c>
      <c r="AC46" s="384" t="s">
        <v>1254</v>
      </c>
      <c r="AD46" s="384"/>
      <c r="AE46" s="384"/>
      <c r="AF46" s="384"/>
      <c r="AG46" s="384" t="s">
        <v>1254</v>
      </c>
      <c r="AH46" s="384"/>
      <c r="AI46" s="384"/>
      <c r="AJ46" s="384" t="s">
        <v>1254</v>
      </c>
      <c r="AK46" s="384"/>
      <c r="AL46" s="382"/>
      <c r="AM46" s="382" t="s">
        <v>1768</v>
      </c>
      <c r="AN46" s="382" t="s">
        <v>1340</v>
      </c>
      <c r="AO46" s="382"/>
      <c r="AP46" s="382"/>
    </row>
    <row r="47" spans="1:42" ht="27" hidden="1" customHeight="1" x14ac:dyDescent="0.3">
      <c r="A47" s="436">
        <v>42</v>
      </c>
      <c r="B47" s="439"/>
      <c r="C47" s="439"/>
      <c r="D47" s="439" t="s">
        <v>123</v>
      </c>
      <c r="E47" s="468" t="s">
        <v>87</v>
      </c>
      <c r="F47" s="439" t="s">
        <v>122</v>
      </c>
      <c r="G47" s="439" t="s">
        <v>1751</v>
      </c>
      <c r="H47" s="439" t="s">
        <v>2636</v>
      </c>
      <c r="I47" s="465">
        <v>0</v>
      </c>
      <c r="J47" s="439" t="s">
        <v>2058</v>
      </c>
      <c r="K47" s="439">
        <v>1</v>
      </c>
      <c r="L47" s="439">
        <v>1</v>
      </c>
      <c r="M47" s="439" t="s">
        <v>1938</v>
      </c>
      <c r="N47" s="439" t="s">
        <v>2209</v>
      </c>
      <c r="O47" s="439" t="s">
        <v>521</v>
      </c>
      <c r="P47" s="382" t="s">
        <v>1341</v>
      </c>
      <c r="Q47" s="382" t="s">
        <v>124</v>
      </c>
      <c r="R47" s="382" t="s">
        <v>124</v>
      </c>
      <c r="S47" s="382" t="s">
        <v>1254</v>
      </c>
      <c r="T47" s="382" t="s">
        <v>1254</v>
      </c>
      <c r="U47" s="382" t="s">
        <v>1254</v>
      </c>
      <c r="V47" s="382" t="s">
        <v>1254</v>
      </c>
      <c r="W47" s="382" t="s">
        <v>1254</v>
      </c>
      <c r="X47" s="382" t="s">
        <v>1254</v>
      </c>
      <c r="Y47" s="382" t="s">
        <v>1254</v>
      </c>
      <c r="Z47" s="384" t="s">
        <v>1254</v>
      </c>
      <c r="AA47" s="384" t="s">
        <v>1254</v>
      </c>
      <c r="AB47" s="384" t="s">
        <v>1254</v>
      </c>
      <c r="AC47" s="384" t="s">
        <v>1254</v>
      </c>
      <c r="AD47" s="384"/>
      <c r="AE47" s="384"/>
      <c r="AF47" s="384"/>
      <c r="AG47" s="384" t="s">
        <v>1254</v>
      </c>
      <c r="AH47" s="384"/>
      <c r="AI47" s="384"/>
      <c r="AJ47" s="384" t="s">
        <v>1254</v>
      </c>
      <c r="AK47" s="384"/>
      <c r="AL47" s="382"/>
      <c r="AM47" s="382" t="s">
        <v>1768</v>
      </c>
      <c r="AN47" s="382" t="s">
        <v>1340</v>
      </c>
      <c r="AO47" s="382"/>
      <c r="AP47" s="382"/>
    </row>
    <row r="48" spans="1:42" ht="27" hidden="1" customHeight="1" x14ac:dyDescent="0.3">
      <c r="A48" s="436">
        <v>43</v>
      </c>
      <c r="B48" s="439"/>
      <c r="C48" s="439"/>
      <c r="D48" s="439" t="s">
        <v>126</v>
      </c>
      <c r="E48" s="468" t="s">
        <v>128</v>
      </c>
      <c r="F48" s="439" t="s">
        <v>125</v>
      </c>
      <c r="G48" s="439" t="s">
        <v>1752</v>
      </c>
      <c r="H48" s="439" t="s">
        <v>2636</v>
      </c>
      <c r="I48" s="465">
        <v>0</v>
      </c>
      <c r="J48" s="439" t="s">
        <v>2058</v>
      </c>
      <c r="K48" s="439">
        <v>1</v>
      </c>
      <c r="L48" s="439">
        <v>1</v>
      </c>
      <c r="M48" s="439" t="s">
        <v>1938</v>
      </c>
      <c r="N48" s="439" t="s">
        <v>2210</v>
      </c>
      <c r="O48" s="439" t="s">
        <v>742</v>
      </c>
      <c r="P48" s="382" t="s">
        <v>126</v>
      </c>
      <c r="Q48" s="382" t="s">
        <v>126</v>
      </c>
      <c r="R48" s="382" t="s">
        <v>127</v>
      </c>
      <c r="S48" s="382" t="s">
        <v>1254</v>
      </c>
      <c r="T48" s="382" t="s">
        <v>1254</v>
      </c>
      <c r="U48" s="382" t="s">
        <v>1254</v>
      </c>
      <c r="V48" s="382" t="s">
        <v>1254</v>
      </c>
      <c r="W48" s="382" t="s">
        <v>1254</v>
      </c>
      <c r="X48" s="382" t="s">
        <v>1254</v>
      </c>
      <c r="Y48" s="384" t="s">
        <v>1254</v>
      </c>
      <c r="Z48" s="384" t="s">
        <v>1254</v>
      </c>
      <c r="AA48" s="384" t="s">
        <v>1254</v>
      </c>
      <c r="AB48" s="384" t="s">
        <v>1254</v>
      </c>
      <c r="AC48" s="384" t="s">
        <v>1254</v>
      </c>
      <c r="AD48" s="384"/>
      <c r="AE48" s="384"/>
      <c r="AF48" s="384"/>
      <c r="AG48" s="384" t="s">
        <v>1254</v>
      </c>
      <c r="AH48" s="384"/>
      <c r="AI48" s="384"/>
      <c r="AJ48" s="384" t="s">
        <v>1254</v>
      </c>
      <c r="AK48" s="384"/>
      <c r="AL48" s="382"/>
      <c r="AM48" s="382" t="s">
        <v>1769</v>
      </c>
      <c r="AN48" s="382" t="s">
        <v>1304</v>
      </c>
      <c r="AO48" s="382"/>
      <c r="AP48" s="382" t="s">
        <v>1339</v>
      </c>
    </row>
    <row r="49" spans="1:42" ht="27" hidden="1" customHeight="1" x14ac:dyDescent="0.3">
      <c r="A49" s="436">
        <v>44</v>
      </c>
      <c r="B49" s="439"/>
      <c r="C49" s="439"/>
      <c r="D49" s="439" t="s">
        <v>129</v>
      </c>
      <c r="E49" s="468" t="s">
        <v>66</v>
      </c>
      <c r="F49" s="439" t="s">
        <v>1488</v>
      </c>
      <c r="G49" s="439"/>
      <c r="H49" s="439" t="s">
        <v>2636</v>
      </c>
      <c r="I49" s="465" t="s">
        <v>1866</v>
      </c>
      <c r="J49" s="439" t="s">
        <v>2058</v>
      </c>
      <c r="K49" s="439">
        <v>1</v>
      </c>
      <c r="L49" s="439">
        <v>3</v>
      </c>
      <c r="M49" s="439" t="s">
        <v>1938</v>
      </c>
      <c r="N49" s="439" t="s">
        <v>2211</v>
      </c>
      <c r="O49" s="439" t="s">
        <v>743</v>
      </c>
      <c r="P49" s="382" t="s">
        <v>129</v>
      </c>
      <c r="Q49" s="382" t="s">
        <v>1176</v>
      </c>
      <c r="R49" s="382" t="s">
        <v>1176</v>
      </c>
      <c r="S49" s="382" t="s">
        <v>1184</v>
      </c>
      <c r="T49" s="382" t="s">
        <v>1185</v>
      </c>
      <c r="U49" s="382" t="s">
        <v>1185</v>
      </c>
      <c r="V49" s="382" t="s">
        <v>1185</v>
      </c>
      <c r="W49" s="382" t="s">
        <v>1185</v>
      </c>
      <c r="X49" s="382" t="s">
        <v>1185</v>
      </c>
      <c r="Y49" s="384" t="s">
        <v>1185</v>
      </c>
      <c r="Z49" s="384" t="s">
        <v>1185</v>
      </c>
      <c r="AA49" s="384" t="s">
        <v>1380</v>
      </c>
      <c r="AB49" s="384" t="s">
        <v>1380</v>
      </c>
      <c r="AC49" s="384" t="s">
        <v>1380</v>
      </c>
      <c r="AD49" s="384"/>
      <c r="AE49" s="384"/>
      <c r="AF49" s="384"/>
      <c r="AG49" s="384" t="s">
        <v>1380</v>
      </c>
      <c r="AH49" s="384"/>
      <c r="AI49" s="384"/>
      <c r="AJ49" s="384" t="s">
        <v>1380</v>
      </c>
      <c r="AK49" s="384"/>
      <c r="AL49" s="382"/>
      <c r="AM49" s="382" t="s">
        <v>66</v>
      </c>
      <c r="AN49" s="382"/>
      <c r="AO49" s="382" t="s">
        <v>1338</v>
      </c>
      <c r="AP49" s="382"/>
    </row>
    <row r="50" spans="1:42" ht="27" hidden="1" customHeight="1" x14ac:dyDescent="0.3">
      <c r="A50" s="436">
        <v>45</v>
      </c>
      <c r="B50" s="439"/>
      <c r="C50" s="439"/>
      <c r="D50" s="439" t="s">
        <v>131</v>
      </c>
      <c r="E50" s="468" t="s">
        <v>1801</v>
      </c>
      <c r="F50" s="439" t="s">
        <v>1528</v>
      </c>
      <c r="G50" s="470" t="s">
        <v>1852</v>
      </c>
      <c r="H50" s="471" t="s">
        <v>2636</v>
      </c>
      <c r="I50" s="472">
        <v>0</v>
      </c>
      <c r="J50" s="471" t="s">
        <v>1250</v>
      </c>
      <c r="K50" s="471">
        <v>1</v>
      </c>
      <c r="L50" s="471">
        <v>1</v>
      </c>
      <c r="M50" s="471"/>
      <c r="N50" s="471" t="s">
        <v>1331</v>
      </c>
      <c r="O50" s="471" t="s">
        <v>522</v>
      </c>
      <c r="P50" s="388" t="s">
        <v>1185</v>
      </c>
      <c r="Q50" s="382" t="s">
        <v>1185</v>
      </c>
      <c r="R50" s="382" t="s">
        <v>1185</v>
      </c>
      <c r="S50" s="382" t="s">
        <v>1254</v>
      </c>
      <c r="T50" s="382" t="s">
        <v>1254</v>
      </c>
      <c r="U50" s="382" t="s">
        <v>1254</v>
      </c>
      <c r="V50" s="382" t="s">
        <v>1254</v>
      </c>
      <c r="W50" s="382" t="s">
        <v>1254</v>
      </c>
      <c r="X50" s="382" t="s">
        <v>1185</v>
      </c>
      <c r="Y50" s="382" t="s">
        <v>1185</v>
      </c>
      <c r="Z50" s="382" t="s">
        <v>1254</v>
      </c>
      <c r="AA50" s="382" t="s">
        <v>1254</v>
      </c>
      <c r="AB50" s="382" t="s">
        <v>1254</v>
      </c>
      <c r="AC50" s="382" t="s">
        <v>1254</v>
      </c>
      <c r="AD50" s="382"/>
      <c r="AE50" s="382"/>
      <c r="AF50" s="382"/>
      <c r="AG50" s="382" t="s">
        <v>1254</v>
      </c>
      <c r="AH50" s="382"/>
      <c r="AI50" s="382"/>
      <c r="AJ50" s="382" t="s">
        <v>1254</v>
      </c>
      <c r="AK50" s="382"/>
      <c r="AL50" s="382"/>
      <c r="AM50" s="392" t="s">
        <v>1767</v>
      </c>
      <c r="AN50" s="382" t="s">
        <v>1304</v>
      </c>
      <c r="AO50" s="382"/>
      <c r="AP50" s="382"/>
    </row>
    <row r="51" spans="1:42" ht="27" hidden="1" customHeight="1" x14ac:dyDescent="0.3">
      <c r="A51" s="436">
        <v>46</v>
      </c>
      <c r="B51" s="439"/>
      <c r="C51" s="439"/>
      <c r="D51" s="439" t="s">
        <v>1265</v>
      </c>
      <c r="E51" s="468" t="s">
        <v>1801</v>
      </c>
      <c r="F51" s="439" t="s">
        <v>2604</v>
      </c>
      <c r="G51" s="470" t="s">
        <v>1852</v>
      </c>
      <c r="H51" s="471" t="s">
        <v>2636</v>
      </c>
      <c r="I51" s="472">
        <v>0</v>
      </c>
      <c r="J51" s="471" t="s">
        <v>1250</v>
      </c>
      <c r="K51" s="471">
        <v>1</v>
      </c>
      <c r="L51" s="471">
        <v>1</v>
      </c>
      <c r="M51" s="471"/>
      <c r="N51" s="471" t="s">
        <v>1331</v>
      </c>
      <c r="O51" s="471" t="s">
        <v>1337</v>
      </c>
      <c r="P51" s="388" t="s">
        <v>1185</v>
      </c>
      <c r="Q51" s="382" t="s">
        <v>1185</v>
      </c>
      <c r="R51" s="382" t="s">
        <v>1185</v>
      </c>
      <c r="S51" s="382" t="s">
        <v>1254</v>
      </c>
      <c r="T51" s="382" t="s">
        <v>1254</v>
      </c>
      <c r="U51" s="382" t="s">
        <v>1254</v>
      </c>
      <c r="V51" s="382" t="s">
        <v>1254</v>
      </c>
      <c r="W51" s="382" t="s">
        <v>1254</v>
      </c>
      <c r="X51" s="382" t="s">
        <v>1185</v>
      </c>
      <c r="Y51" s="382" t="s">
        <v>1185</v>
      </c>
      <c r="Z51" s="382" t="s">
        <v>1254</v>
      </c>
      <c r="AA51" s="382" t="s">
        <v>1254</v>
      </c>
      <c r="AB51" s="382" t="s">
        <v>1254</v>
      </c>
      <c r="AC51" s="382" t="s">
        <v>1254</v>
      </c>
      <c r="AD51" s="382"/>
      <c r="AE51" s="382"/>
      <c r="AF51" s="382"/>
      <c r="AG51" s="382" t="s">
        <v>1254</v>
      </c>
      <c r="AH51" s="382"/>
      <c r="AI51" s="382"/>
      <c r="AJ51" s="382" t="s">
        <v>1254</v>
      </c>
      <c r="AK51" s="382"/>
      <c r="AL51" s="382"/>
      <c r="AM51" s="382" t="s">
        <v>1767</v>
      </c>
      <c r="AN51" s="382"/>
      <c r="AO51" s="382"/>
      <c r="AP51" s="382"/>
    </row>
    <row r="52" spans="1:42" ht="27" hidden="1" customHeight="1" x14ac:dyDescent="0.3">
      <c r="A52" s="436">
        <v>47</v>
      </c>
      <c r="B52" s="439"/>
      <c r="C52" s="439"/>
      <c r="D52" s="439" t="s">
        <v>376</v>
      </c>
      <c r="E52" s="468" t="s">
        <v>1801</v>
      </c>
      <c r="F52" s="439" t="s">
        <v>1529</v>
      </c>
      <c r="G52" s="470" t="s">
        <v>1852</v>
      </c>
      <c r="H52" s="471" t="s">
        <v>2636</v>
      </c>
      <c r="I52" s="472">
        <v>0</v>
      </c>
      <c r="J52" s="471" t="s">
        <v>1250</v>
      </c>
      <c r="K52" s="471">
        <v>1</v>
      </c>
      <c r="L52" s="471">
        <v>1</v>
      </c>
      <c r="M52" s="471"/>
      <c r="N52" s="471" t="s">
        <v>1331</v>
      </c>
      <c r="O52" s="471" t="s">
        <v>525</v>
      </c>
      <c r="P52" s="388" t="s">
        <v>1185</v>
      </c>
      <c r="Q52" s="382" t="s">
        <v>1185</v>
      </c>
      <c r="R52" s="382" t="s">
        <v>1185</v>
      </c>
      <c r="S52" s="382" t="s">
        <v>1254</v>
      </c>
      <c r="T52" s="382" t="s">
        <v>1254</v>
      </c>
      <c r="U52" s="382" t="s">
        <v>1254</v>
      </c>
      <c r="V52" s="382" t="s">
        <v>1254</v>
      </c>
      <c r="W52" s="382" t="s">
        <v>1254</v>
      </c>
      <c r="X52" s="382" t="s">
        <v>1185</v>
      </c>
      <c r="Y52" s="382" t="s">
        <v>1185</v>
      </c>
      <c r="Z52" s="382" t="s">
        <v>1254</v>
      </c>
      <c r="AA52" s="382" t="s">
        <v>1254</v>
      </c>
      <c r="AB52" s="382" t="s">
        <v>1254</v>
      </c>
      <c r="AC52" s="382" t="s">
        <v>1254</v>
      </c>
      <c r="AD52" s="382"/>
      <c r="AE52" s="382"/>
      <c r="AF52" s="382"/>
      <c r="AG52" s="382" t="s">
        <v>1254</v>
      </c>
      <c r="AH52" s="382"/>
      <c r="AI52" s="382"/>
      <c r="AJ52" s="382" t="s">
        <v>1254</v>
      </c>
      <c r="AK52" s="382"/>
      <c r="AL52" s="382"/>
      <c r="AM52" s="392" t="s">
        <v>1767</v>
      </c>
      <c r="AN52" s="382" t="s">
        <v>1304</v>
      </c>
      <c r="AO52" s="382"/>
      <c r="AP52" s="382"/>
    </row>
    <row r="53" spans="1:42" ht="27" hidden="1" customHeight="1" x14ac:dyDescent="0.3">
      <c r="A53" s="436">
        <v>48</v>
      </c>
      <c r="B53" s="439"/>
      <c r="C53" s="439"/>
      <c r="D53" s="439" t="s">
        <v>134</v>
      </c>
      <c r="E53" s="468" t="s">
        <v>87</v>
      </c>
      <c r="F53" s="439" t="s">
        <v>133</v>
      </c>
      <c r="G53" s="439" t="s">
        <v>1751</v>
      </c>
      <c r="H53" s="439" t="s">
        <v>2636</v>
      </c>
      <c r="I53" s="465" t="s">
        <v>1874</v>
      </c>
      <c r="J53" s="439" t="s">
        <v>2058</v>
      </c>
      <c r="K53" s="439">
        <v>1</v>
      </c>
      <c r="L53" s="439">
        <v>1</v>
      </c>
      <c r="M53" s="439" t="s">
        <v>1938</v>
      </c>
      <c r="N53" s="439" t="s">
        <v>2212</v>
      </c>
      <c r="O53" s="439" t="s">
        <v>526</v>
      </c>
      <c r="P53" s="382" t="s">
        <v>1336</v>
      </c>
      <c r="Q53" s="382" t="s">
        <v>135</v>
      </c>
      <c r="R53" s="382" t="s">
        <v>135</v>
      </c>
      <c r="S53" s="382" t="s">
        <v>1254</v>
      </c>
      <c r="T53" s="382" t="s">
        <v>1254</v>
      </c>
      <c r="U53" s="382" t="s">
        <v>1254</v>
      </c>
      <c r="V53" s="382" t="s">
        <v>1254</v>
      </c>
      <c r="W53" s="382" t="s">
        <v>1254</v>
      </c>
      <c r="X53" s="382" t="s">
        <v>1254</v>
      </c>
      <c r="Y53" s="382" t="s">
        <v>1254</v>
      </c>
      <c r="Z53" s="384" t="s">
        <v>1254</v>
      </c>
      <c r="AA53" s="384" t="s">
        <v>1254</v>
      </c>
      <c r="AB53" s="384" t="s">
        <v>1254</v>
      </c>
      <c r="AC53" s="384" t="s">
        <v>1254</v>
      </c>
      <c r="AD53" s="384"/>
      <c r="AE53" s="384"/>
      <c r="AF53" s="384"/>
      <c r="AG53" s="384" t="s">
        <v>1254</v>
      </c>
      <c r="AH53" s="384"/>
      <c r="AI53" s="384"/>
      <c r="AJ53" s="384" t="s">
        <v>1254</v>
      </c>
      <c r="AK53" s="384"/>
      <c r="AL53" s="382" t="s">
        <v>1335</v>
      </c>
      <c r="AM53" s="382" t="s">
        <v>1768</v>
      </c>
      <c r="AN53" s="382" t="s">
        <v>1304</v>
      </c>
      <c r="AO53" s="382" t="s">
        <v>1329</v>
      </c>
      <c r="AP53" s="382"/>
    </row>
    <row r="54" spans="1:42" ht="27" hidden="1" customHeight="1" x14ac:dyDescent="0.3">
      <c r="A54" s="436">
        <v>49</v>
      </c>
      <c r="B54" s="439"/>
      <c r="C54" s="439"/>
      <c r="D54" s="439" t="s">
        <v>136</v>
      </c>
      <c r="E54" s="468" t="s">
        <v>128</v>
      </c>
      <c r="F54" s="439" t="s">
        <v>125</v>
      </c>
      <c r="G54" s="439" t="s">
        <v>1852</v>
      </c>
      <c r="H54" s="439" t="s">
        <v>2636</v>
      </c>
      <c r="I54" s="465" t="s">
        <v>1874</v>
      </c>
      <c r="J54" s="439" t="s">
        <v>2058</v>
      </c>
      <c r="K54" s="439">
        <v>1</v>
      </c>
      <c r="L54" s="439">
        <v>1</v>
      </c>
      <c r="M54" s="439" t="s">
        <v>1938</v>
      </c>
      <c r="N54" s="439" t="s">
        <v>2213</v>
      </c>
      <c r="O54" s="439" t="s">
        <v>522</v>
      </c>
      <c r="P54" s="382" t="s">
        <v>1334</v>
      </c>
      <c r="Q54" s="382" t="s">
        <v>137</v>
      </c>
      <c r="R54" s="382" t="s">
        <v>137</v>
      </c>
      <c r="S54" s="382" t="s">
        <v>1254</v>
      </c>
      <c r="T54" s="382" t="s">
        <v>1254</v>
      </c>
      <c r="U54" s="382" t="s">
        <v>1254</v>
      </c>
      <c r="V54" s="382" t="s">
        <v>1254</v>
      </c>
      <c r="W54" s="382" t="s">
        <v>1254</v>
      </c>
      <c r="X54" s="382" t="s">
        <v>1254</v>
      </c>
      <c r="Y54" s="384" t="s">
        <v>1254</v>
      </c>
      <c r="Z54" s="384" t="s">
        <v>1254</v>
      </c>
      <c r="AA54" s="384" t="s">
        <v>1254</v>
      </c>
      <c r="AB54" s="384" t="s">
        <v>1254</v>
      </c>
      <c r="AC54" s="384" t="s">
        <v>1254</v>
      </c>
      <c r="AD54" s="384"/>
      <c r="AE54" s="384"/>
      <c r="AF54" s="384"/>
      <c r="AG54" s="384" t="s">
        <v>1254</v>
      </c>
      <c r="AH54" s="384"/>
      <c r="AI54" s="384"/>
      <c r="AJ54" s="384" t="s">
        <v>1254</v>
      </c>
      <c r="AK54" s="384"/>
      <c r="AL54" s="382" t="s">
        <v>1333</v>
      </c>
      <c r="AM54" s="382" t="s">
        <v>1770</v>
      </c>
      <c r="AN54" s="382" t="s">
        <v>1304</v>
      </c>
      <c r="AO54" s="382" t="s">
        <v>1332</v>
      </c>
      <c r="AP54" s="382"/>
    </row>
    <row r="55" spans="1:42" ht="27" hidden="1" customHeight="1" x14ac:dyDescent="0.3">
      <c r="A55" s="436">
        <v>50</v>
      </c>
      <c r="B55" s="439"/>
      <c r="C55" s="439"/>
      <c r="D55" s="439" t="s">
        <v>138</v>
      </c>
      <c r="E55" s="468" t="s">
        <v>140</v>
      </c>
      <c r="F55" s="439" t="s">
        <v>613</v>
      </c>
      <c r="G55" s="439"/>
      <c r="H55" s="439" t="s">
        <v>2636</v>
      </c>
      <c r="I55" s="465" t="s">
        <v>1874</v>
      </c>
      <c r="J55" s="439" t="s">
        <v>2058</v>
      </c>
      <c r="K55" s="439">
        <v>1</v>
      </c>
      <c r="L55" s="439">
        <v>1</v>
      </c>
      <c r="M55" s="439" t="s">
        <v>1938</v>
      </c>
      <c r="N55" s="439" t="s">
        <v>2214</v>
      </c>
      <c r="O55" s="439" t="s">
        <v>744</v>
      </c>
      <c r="P55" s="382" t="s">
        <v>138</v>
      </c>
      <c r="Q55" s="382" t="s">
        <v>138</v>
      </c>
      <c r="R55" s="382" t="s">
        <v>138</v>
      </c>
      <c r="S55" s="382" t="s">
        <v>1184</v>
      </c>
      <c r="T55" s="382" t="s">
        <v>1184</v>
      </c>
      <c r="U55" s="382" t="s">
        <v>1184</v>
      </c>
      <c r="V55" s="382" t="s">
        <v>1184</v>
      </c>
      <c r="W55" s="382" t="s">
        <v>1184</v>
      </c>
      <c r="X55" s="382" t="s">
        <v>1184</v>
      </c>
      <c r="Y55" s="384" t="s">
        <v>1184</v>
      </c>
      <c r="Z55" s="384" t="s">
        <v>1184</v>
      </c>
      <c r="AA55" s="384" t="s">
        <v>1184</v>
      </c>
      <c r="AB55" s="384" t="s">
        <v>1184</v>
      </c>
      <c r="AC55" s="384" t="s">
        <v>1184</v>
      </c>
      <c r="AD55" s="384"/>
      <c r="AE55" s="384"/>
      <c r="AF55" s="384"/>
      <c r="AG55" s="384" t="s">
        <v>1184</v>
      </c>
      <c r="AH55" s="384"/>
      <c r="AI55" s="384"/>
      <c r="AJ55" s="384" t="s">
        <v>1184</v>
      </c>
      <c r="AK55" s="384"/>
      <c r="AL55" s="382"/>
      <c r="AM55" s="382" t="s">
        <v>1268</v>
      </c>
      <c r="AN55" s="382"/>
      <c r="AO55" s="382"/>
      <c r="AP55" s="382"/>
    </row>
    <row r="56" spans="1:42" ht="27" hidden="1" customHeight="1" x14ac:dyDescent="0.3">
      <c r="A56" s="436">
        <v>51</v>
      </c>
      <c r="B56" s="439" t="s">
        <v>1697</v>
      </c>
      <c r="C56" s="439" t="s">
        <v>141</v>
      </c>
      <c r="D56" s="439" t="s">
        <v>142</v>
      </c>
      <c r="E56" s="468" t="s">
        <v>87</v>
      </c>
      <c r="F56" s="439" t="s">
        <v>640</v>
      </c>
      <c r="G56" s="439"/>
      <c r="H56" s="439" t="s">
        <v>2635</v>
      </c>
      <c r="I56" s="465" t="s">
        <v>1873</v>
      </c>
      <c r="J56" s="439" t="s">
        <v>2058</v>
      </c>
      <c r="K56" s="439">
        <v>1</v>
      </c>
      <c r="L56" s="439">
        <v>1</v>
      </c>
      <c r="M56" s="439" t="s">
        <v>1939</v>
      </c>
      <c r="N56" s="439" t="s">
        <v>2215</v>
      </c>
      <c r="O56" s="439" t="s">
        <v>522</v>
      </c>
      <c r="P56" s="382" t="s">
        <v>142</v>
      </c>
      <c r="Q56" s="382" t="s">
        <v>143</v>
      </c>
      <c r="R56" s="382" t="s">
        <v>143</v>
      </c>
      <c r="S56" s="382" t="s">
        <v>1184</v>
      </c>
      <c r="T56" s="382" t="s">
        <v>1184</v>
      </c>
      <c r="U56" s="382" t="s">
        <v>1184</v>
      </c>
      <c r="V56" s="382" t="s">
        <v>1184</v>
      </c>
      <c r="W56" s="382" t="s">
        <v>1184</v>
      </c>
      <c r="X56" s="382" t="s">
        <v>1185</v>
      </c>
      <c r="Y56" s="384" t="s">
        <v>1185</v>
      </c>
      <c r="Z56" s="384" t="s">
        <v>1184</v>
      </c>
      <c r="AA56" s="384" t="s">
        <v>1184</v>
      </c>
      <c r="AB56" s="384" t="s">
        <v>1184</v>
      </c>
      <c r="AC56" s="384" t="s">
        <v>1184</v>
      </c>
      <c r="AD56" s="384"/>
      <c r="AE56" s="384"/>
      <c r="AF56" s="384"/>
      <c r="AG56" s="384" t="s">
        <v>1184</v>
      </c>
      <c r="AH56" s="384"/>
      <c r="AI56" s="384"/>
      <c r="AJ56" s="384" t="s">
        <v>1184</v>
      </c>
      <c r="AK56" s="384"/>
      <c r="AL56" s="382" t="s">
        <v>1330</v>
      </c>
      <c r="AM56" s="382" t="s">
        <v>1268</v>
      </c>
      <c r="AN56" s="382" t="s">
        <v>1290</v>
      </c>
      <c r="AO56" s="382" t="s">
        <v>1329</v>
      </c>
      <c r="AP56" s="382"/>
    </row>
    <row r="57" spans="1:42" ht="27" hidden="1" customHeight="1" x14ac:dyDescent="0.3">
      <c r="A57" s="436">
        <v>52</v>
      </c>
      <c r="B57" s="439"/>
      <c r="C57" s="439"/>
      <c r="D57" s="439" t="s">
        <v>145</v>
      </c>
      <c r="E57" s="468" t="s">
        <v>87</v>
      </c>
      <c r="F57" s="439" t="s">
        <v>144</v>
      </c>
      <c r="G57" s="439"/>
      <c r="H57" s="439" t="s">
        <v>2635</v>
      </c>
      <c r="I57" s="465" t="s">
        <v>1874</v>
      </c>
      <c r="J57" s="439" t="s">
        <v>2058</v>
      </c>
      <c r="K57" s="439">
        <v>1</v>
      </c>
      <c r="L57" s="439">
        <v>1</v>
      </c>
      <c r="M57" s="439" t="s">
        <v>1939</v>
      </c>
      <c r="N57" s="439" t="s">
        <v>2216</v>
      </c>
      <c r="O57" s="439" t="s">
        <v>443</v>
      </c>
      <c r="P57" s="382" t="s">
        <v>145</v>
      </c>
      <c r="Q57" s="382" t="s">
        <v>145</v>
      </c>
      <c r="R57" s="382" t="s">
        <v>146</v>
      </c>
      <c r="S57" s="382" t="s">
        <v>1184</v>
      </c>
      <c r="T57" s="382" t="s">
        <v>1184</v>
      </c>
      <c r="U57" s="382" t="s">
        <v>1184</v>
      </c>
      <c r="V57" s="382" t="s">
        <v>1184</v>
      </c>
      <c r="W57" s="382" t="s">
        <v>1184</v>
      </c>
      <c r="X57" s="382" t="s">
        <v>1185</v>
      </c>
      <c r="Y57" s="384" t="s">
        <v>1185</v>
      </c>
      <c r="Z57" s="384" t="s">
        <v>1184</v>
      </c>
      <c r="AA57" s="384" t="s">
        <v>1184</v>
      </c>
      <c r="AB57" s="384" t="s">
        <v>1184</v>
      </c>
      <c r="AC57" s="384" t="s">
        <v>1184</v>
      </c>
      <c r="AD57" s="384"/>
      <c r="AE57" s="384"/>
      <c r="AF57" s="384"/>
      <c r="AG57" s="384" t="s">
        <v>1184</v>
      </c>
      <c r="AH57" s="384"/>
      <c r="AI57" s="384"/>
      <c r="AJ57" s="384" t="s">
        <v>1184</v>
      </c>
      <c r="AK57" s="384"/>
      <c r="AL57" s="382" t="s">
        <v>1328</v>
      </c>
      <c r="AM57" s="382" t="s">
        <v>1268</v>
      </c>
      <c r="AN57" s="382" t="s">
        <v>1327</v>
      </c>
      <c r="AO57" s="382" t="s">
        <v>1267</v>
      </c>
      <c r="AP57" s="382"/>
    </row>
    <row r="58" spans="1:42" ht="27" hidden="1" customHeight="1" x14ac:dyDescent="0.3">
      <c r="A58" s="436">
        <v>53</v>
      </c>
      <c r="B58" s="439"/>
      <c r="C58" s="439"/>
      <c r="D58" s="439" t="s">
        <v>148</v>
      </c>
      <c r="E58" s="468" t="s">
        <v>87</v>
      </c>
      <c r="F58" s="439" t="s">
        <v>147</v>
      </c>
      <c r="G58" s="439"/>
      <c r="H58" s="439" t="s">
        <v>2635</v>
      </c>
      <c r="I58" s="465" t="s">
        <v>1874</v>
      </c>
      <c r="J58" s="439" t="s">
        <v>2058</v>
      </c>
      <c r="K58" s="439">
        <v>1</v>
      </c>
      <c r="L58" s="439">
        <v>1</v>
      </c>
      <c r="M58" s="439" t="s">
        <v>1939</v>
      </c>
      <c r="N58" s="439" t="s">
        <v>2217</v>
      </c>
      <c r="O58" s="439" t="s">
        <v>444</v>
      </c>
      <c r="P58" s="382" t="s">
        <v>148</v>
      </c>
      <c r="Q58" s="382" t="s">
        <v>148</v>
      </c>
      <c r="R58" s="382" t="s">
        <v>149</v>
      </c>
      <c r="S58" s="382" t="s">
        <v>1184</v>
      </c>
      <c r="T58" s="382" t="s">
        <v>1184</v>
      </c>
      <c r="U58" s="382" t="s">
        <v>1184</v>
      </c>
      <c r="V58" s="382" t="s">
        <v>1184</v>
      </c>
      <c r="W58" s="382" t="s">
        <v>1184</v>
      </c>
      <c r="X58" s="382" t="s">
        <v>1185</v>
      </c>
      <c r="Y58" s="384" t="s">
        <v>1185</v>
      </c>
      <c r="Z58" s="384" t="s">
        <v>1184</v>
      </c>
      <c r="AA58" s="384" t="s">
        <v>1184</v>
      </c>
      <c r="AB58" s="384" t="s">
        <v>1184</v>
      </c>
      <c r="AC58" s="384" t="s">
        <v>1184</v>
      </c>
      <c r="AD58" s="384"/>
      <c r="AE58" s="384"/>
      <c r="AF58" s="384"/>
      <c r="AG58" s="384" t="s">
        <v>1184</v>
      </c>
      <c r="AH58" s="384"/>
      <c r="AI58" s="384"/>
      <c r="AJ58" s="384" t="s">
        <v>1184</v>
      </c>
      <c r="AK58" s="384"/>
      <c r="AL58" s="382"/>
      <c r="AM58" s="382" t="s">
        <v>1771</v>
      </c>
      <c r="AN58" s="382"/>
      <c r="AO58" s="382"/>
      <c r="AP58" s="382"/>
    </row>
    <row r="59" spans="1:42" ht="27" hidden="1" customHeight="1" x14ac:dyDescent="0.3">
      <c r="A59" s="436">
        <v>54</v>
      </c>
      <c r="B59" s="439"/>
      <c r="C59" s="439"/>
      <c r="D59" s="439" t="s">
        <v>2067</v>
      </c>
      <c r="E59" s="468" t="s">
        <v>128</v>
      </c>
      <c r="F59" s="468" t="s">
        <v>613</v>
      </c>
      <c r="G59" s="439" t="s">
        <v>2088</v>
      </c>
      <c r="H59" s="439" t="s">
        <v>2635</v>
      </c>
      <c r="I59" s="469" t="s">
        <v>1873</v>
      </c>
      <c r="J59" s="439" t="s">
        <v>2058</v>
      </c>
      <c r="K59" s="439">
        <v>1</v>
      </c>
      <c r="L59" s="439">
        <v>1</v>
      </c>
      <c r="M59" s="439" t="s">
        <v>1939</v>
      </c>
      <c r="N59" s="439" t="s">
        <v>2218</v>
      </c>
      <c r="O59" s="439" t="s">
        <v>2084</v>
      </c>
      <c r="P59" s="384" t="s">
        <v>1185</v>
      </c>
      <c r="Q59" s="384" t="s">
        <v>1185</v>
      </c>
      <c r="R59" s="384" t="s">
        <v>1185</v>
      </c>
      <c r="S59" s="384" t="s">
        <v>1185</v>
      </c>
      <c r="T59" s="384" t="s">
        <v>1185</v>
      </c>
      <c r="U59" s="384" t="s">
        <v>1185</v>
      </c>
      <c r="V59" s="384" t="s">
        <v>1185</v>
      </c>
      <c r="W59" s="384" t="s">
        <v>1185</v>
      </c>
      <c r="X59" s="382" t="s">
        <v>1185</v>
      </c>
      <c r="Y59" s="384" t="s">
        <v>1185</v>
      </c>
      <c r="Z59" s="384" t="s">
        <v>1185</v>
      </c>
      <c r="AA59" s="384" t="s">
        <v>1207</v>
      </c>
      <c r="AB59" s="384" t="s">
        <v>1207</v>
      </c>
      <c r="AC59" s="384" t="s">
        <v>1207</v>
      </c>
      <c r="AD59" s="384"/>
      <c r="AE59" s="384"/>
      <c r="AF59" s="384"/>
      <c r="AG59" s="384" t="s">
        <v>1207</v>
      </c>
      <c r="AH59" s="384"/>
      <c r="AI59" s="384"/>
      <c r="AJ59" s="384" t="s">
        <v>1207</v>
      </c>
      <c r="AK59" s="384"/>
      <c r="AL59" s="382" t="s">
        <v>2096</v>
      </c>
      <c r="AM59" s="382"/>
      <c r="AN59" s="382"/>
      <c r="AO59" s="382"/>
      <c r="AP59" s="382"/>
    </row>
    <row r="60" spans="1:42" ht="27" hidden="1" customHeight="1" x14ac:dyDescent="0.3">
      <c r="A60" s="436">
        <v>55</v>
      </c>
      <c r="B60" s="439"/>
      <c r="C60" s="439"/>
      <c r="D60" s="439" t="s">
        <v>2068</v>
      </c>
      <c r="E60" s="468" t="s">
        <v>128</v>
      </c>
      <c r="F60" s="468" t="s">
        <v>613</v>
      </c>
      <c r="G60" s="439" t="s">
        <v>2088</v>
      </c>
      <c r="H60" s="439" t="s">
        <v>2635</v>
      </c>
      <c r="I60" s="469" t="s">
        <v>1873</v>
      </c>
      <c r="J60" s="439" t="s">
        <v>2058</v>
      </c>
      <c r="K60" s="439">
        <v>1</v>
      </c>
      <c r="L60" s="439">
        <v>1</v>
      </c>
      <c r="M60" s="439" t="s">
        <v>1939</v>
      </c>
      <c r="N60" s="439" t="s">
        <v>2219</v>
      </c>
      <c r="O60" s="439" t="s">
        <v>2085</v>
      </c>
      <c r="P60" s="384" t="s">
        <v>1185</v>
      </c>
      <c r="Q60" s="384" t="s">
        <v>1185</v>
      </c>
      <c r="R60" s="384" t="s">
        <v>1185</v>
      </c>
      <c r="S60" s="384" t="s">
        <v>1185</v>
      </c>
      <c r="T60" s="384" t="s">
        <v>1185</v>
      </c>
      <c r="U60" s="384" t="s">
        <v>1185</v>
      </c>
      <c r="V60" s="384" t="s">
        <v>1185</v>
      </c>
      <c r="W60" s="384" t="s">
        <v>1185</v>
      </c>
      <c r="X60" s="382" t="s">
        <v>1185</v>
      </c>
      <c r="Y60" s="384" t="s">
        <v>1185</v>
      </c>
      <c r="Z60" s="384" t="s">
        <v>1185</v>
      </c>
      <c r="AA60" s="384" t="s">
        <v>1207</v>
      </c>
      <c r="AB60" s="384" t="s">
        <v>1207</v>
      </c>
      <c r="AC60" s="384" t="s">
        <v>1207</v>
      </c>
      <c r="AD60" s="384"/>
      <c r="AE60" s="384"/>
      <c r="AF60" s="384"/>
      <c r="AG60" s="384" t="s">
        <v>1207</v>
      </c>
      <c r="AH60" s="384"/>
      <c r="AI60" s="384"/>
      <c r="AJ60" s="384" t="s">
        <v>1207</v>
      </c>
      <c r="AK60" s="384"/>
      <c r="AL60" s="382" t="s">
        <v>2097</v>
      </c>
      <c r="AM60" s="382"/>
      <c r="AN60" s="382"/>
      <c r="AO60" s="382"/>
      <c r="AP60" s="382"/>
    </row>
    <row r="61" spans="1:42" ht="27" hidden="1" customHeight="1" x14ac:dyDescent="0.3">
      <c r="A61" s="436">
        <v>56</v>
      </c>
      <c r="B61" s="439"/>
      <c r="C61" s="439"/>
      <c r="D61" s="439" t="s">
        <v>2069</v>
      </c>
      <c r="E61" s="468" t="s">
        <v>128</v>
      </c>
      <c r="F61" s="468" t="s">
        <v>613</v>
      </c>
      <c r="G61" s="439" t="s">
        <v>2088</v>
      </c>
      <c r="H61" s="439" t="s">
        <v>2635</v>
      </c>
      <c r="I61" s="469" t="s">
        <v>1873</v>
      </c>
      <c r="J61" s="439" t="s">
        <v>2058</v>
      </c>
      <c r="K61" s="439">
        <v>1</v>
      </c>
      <c r="L61" s="439">
        <v>1</v>
      </c>
      <c r="M61" s="439" t="s">
        <v>1939</v>
      </c>
      <c r="N61" s="439" t="s">
        <v>2220</v>
      </c>
      <c r="O61" s="439" t="s">
        <v>2086</v>
      </c>
      <c r="P61" s="384" t="s">
        <v>1185</v>
      </c>
      <c r="Q61" s="384" t="s">
        <v>1185</v>
      </c>
      <c r="R61" s="384" t="s">
        <v>1185</v>
      </c>
      <c r="S61" s="384" t="s">
        <v>1185</v>
      </c>
      <c r="T61" s="384" t="s">
        <v>1185</v>
      </c>
      <c r="U61" s="384" t="s">
        <v>1185</v>
      </c>
      <c r="V61" s="384" t="s">
        <v>1185</v>
      </c>
      <c r="W61" s="384" t="s">
        <v>1185</v>
      </c>
      <c r="X61" s="382" t="s">
        <v>1185</v>
      </c>
      <c r="Y61" s="384" t="s">
        <v>1185</v>
      </c>
      <c r="Z61" s="384" t="s">
        <v>1185</v>
      </c>
      <c r="AA61" s="384" t="s">
        <v>1207</v>
      </c>
      <c r="AB61" s="384" t="s">
        <v>1207</v>
      </c>
      <c r="AC61" s="384" t="s">
        <v>1207</v>
      </c>
      <c r="AD61" s="384"/>
      <c r="AE61" s="384"/>
      <c r="AF61" s="384"/>
      <c r="AG61" s="384" t="s">
        <v>1207</v>
      </c>
      <c r="AH61" s="384"/>
      <c r="AI61" s="384"/>
      <c r="AJ61" s="384" t="s">
        <v>1207</v>
      </c>
      <c r="AK61" s="384"/>
      <c r="AL61" s="382" t="s">
        <v>2098</v>
      </c>
      <c r="AM61" s="382"/>
      <c r="AN61" s="382"/>
      <c r="AO61" s="382"/>
      <c r="AP61" s="382"/>
    </row>
    <row r="62" spans="1:42" ht="27" hidden="1" customHeight="1" x14ac:dyDescent="0.3">
      <c r="A62" s="436">
        <v>57</v>
      </c>
      <c r="B62" s="439"/>
      <c r="C62" s="439"/>
      <c r="D62" s="439" t="s">
        <v>150</v>
      </c>
      <c r="E62" s="468" t="s">
        <v>152</v>
      </c>
      <c r="F62" s="439" t="s">
        <v>1180</v>
      </c>
      <c r="G62" s="439" t="s">
        <v>1752</v>
      </c>
      <c r="H62" s="439" t="s">
        <v>2635</v>
      </c>
      <c r="I62" s="465">
        <v>0</v>
      </c>
      <c r="J62" s="439"/>
      <c r="K62" s="439">
        <v>1</v>
      </c>
      <c r="L62" s="439">
        <v>1</v>
      </c>
      <c r="M62" s="439" t="s">
        <v>1939</v>
      </c>
      <c r="N62" s="439" t="s">
        <v>2218</v>
      </c>
      <c r="O62" s="439" t="s">
        <v>521</v>
      </c>
      <c r="P62" s="382" t="s">
        <v>1326</v>
      </c>
      <c r="Q62" s="382" t="s">
        <v>150</v>
      </c>
      <c r="R62" s="382" t="s">
        <v>150</v>
      </c>
      <c r="S62" s="382" t="s">
        <v>1254</v>
      </c>
      <c r="T62" s="382" t="s">
        <v>1254</v>
      </c>
      <c r="U62" s="382" t="s">
        <v>1254</v>
      </c>
      <c r="V62" s="382" t="s">
        <v>1254</v>
      </c>
      <c r="W62" s="382" t="s">
        <v>1254</v>
      </c>
      <c r="X62" s="382" t="s">
        <v>1185</v>
      </c>
      <c r="Y62" s="384" t="s">
        <v>1185</v>
      </c>
      <c r="Z62" s="384" t="s">
        <v>1254</v>
      </c>
      <c r="AA62" s="384" t="s">
        <v>1254</v>
      </c>
      <c r="AB62" s="384" t="s">
        <v>1254</v>
      </c>
      <c r="AC62" s="384" t="s">
        <v>1254</v>
      </c>
      <c r="AD62" s="384"/>
      <c r="AE62" s="384"/>
      <c r="AF62" s="384"/>
      <c r="AG62" s="384" t="s">
        <v>1254</v>
      </c>
      <c r="AH62" s="384"/>
      <c r="AI62" s="384"/>
      <c r="AJ62" s="384" t="s">
        <v>1254</v>
      </c>
      <c r="AK62" s="384"/>
      <c r="AL62" s="382" t="s">
        <v>2099</v>
      </c>
      <c r="AM62" s="382" t="s">
        <v>1772</v>
      </c>
      <c r="AN62" s="382" t="s">
        <v>1304</v>
      </c>
      <c r="AO62" s="382" t="s">
        <v>1267</v>
      </c>
      <c r="AP62" s="382"/>
    </row>
    <row r="63" spans="1:42" ht="27" hidden="1" customHeight="1" x14ac:dyDescent="0.3">
      <c r="A63" s="436">
        <v>58</v>
      </c>
      <c r="B63" s="439"/>
      <c r="C63" s="439"/>
      <c r="D63" s="439" t="s">
        <v>153</v>
      </c>
      <c r="E63" s="468" t="s">
        <v>87</v>
      </c>
      <c r="F63" s="439" t="s">
        <v>643</v>
      </c>
      <c r="G63" s="439" t="s">
        <v>1752</v>
      </c>
      <c r="H63" s="439" t="s">
        <v>2635</v>
      </c>
      <c r="I63" s="465">
        <v>0</v>
      </c>
      <c r="J63" s="439"/>
      <c r="K63" s="439">
        <v>1</v>
      </c>
      <c r="L63" s="439">
        <v>1</v>
      </c>
      <c r="M63" s="439" t="s">
        <v>1939</v>
      </c>
      <c r="N63" s="439" t="s">
        <v>2219</v>
      </c>
      <c r="O63" s="439" t="s">
        <v>745</v>
      </c>
      <c r="P63" s="382" t="s">
        <v>153</v>
      </c>
      <c r="Q63" s="382" t="s">
        <v>153</v>
      </c>
      <c r="R63" s="382" t="s">
        <v>154</v>
      </c>
      <c r="S63" s="382" t="s">
        <v>1254</v>
      </c>
      <c r="T63" s="382" t="s">
        <v>1254</v>
      </c>
      <c r="U63" s="382" t="s">
        <v>1254</v>
      </c>
      <c r="V63" s="382" t="s">
        <v>1254</v>
      </c>
      <c r="W63" s="382" t="s">
        <v>1254</v>
      </c>
      <c r="X63" s="382" t="s">
        <v>1185</v>
      </c>
      <c r="Y63" s="384" t="s">
        <v>1185</v>
      </c>
      <c r="Z63" s="384" t="s">
        <v>1254</v>
      </c>
      <c r="AA63" s="384" t="s">
        <v>1254</v>
      </c>
      <c r="AB63" s="384" t="s">
        <v>1254</v>
      </c>
      <c r="AC63" s="384" t="s">
        <v>1254</v>
      </c>
      <c r="AD63" s="384"/>
      <c r="AE63" s="384"/>
      <c r="AF63" s="384"/>
      <c r="AG63" s="384" t="s">
        <v>1254</v>
      </c>
      <c r="AH63" s="384"/>
      <c r="AI63" s="384"/>
      <c r="AJ63" s="384" t="s">
        <v>1254</v>
      </c>
      <c r="AK63" s="384"/>
      <c r="AL63" s="382" t="s">
        <v>2100</v>
      </c>
      <c r="AM63" s="382" t="s">
        <v>1773</v>
      </c>
      <c r="AN63" s="382" t="s">
        <v>1290</v>
      </c>
      <c r="AO63" s="382" t="s">
        <v>1267</v>
      </c>
      <c r="AP63" s="382"/>
    </row>
    <row r="64" spans="1:42" ht="27" customHeight="1" x14ac:dyDescent="0.3">
      <c r="A64" s="436">
        <v>59</v>
      </c>
      <c r="B64" s="439"/>
      <c r="C64" s="439"/>
      <c r="D64" s="439" t="s">
        <v>155</v>
      </c>
      <c r="E64" s="468" t="s">
        <v>87</v>
      </c>
      <c r="F64" s="439" t="s">
        <v>636</v>
      </c>
      <c r="G64" s="439" t="s">
        <v>1751</v>
      </c>
      <c r="H64" s="439" t="s">
        <v>2635</v>
      </c>
      <c r="I64" s="465">
        <v>0</v>
      </c>
      <c r="J64" s="439"/>
      <c r="K64" s="439">
        <v>1</v>
      </c>
      <c r="L64" s="439">
        <v>1</v>
      </c>
      <c r="M64" s="439" t="s">
        <v>1939</v>
      </c>
      <c r="N64" s="439" t="s">
        <v>2220</v>
      </c>
      <c r="O64" s="439" t="s">
        <v>521</v>
      </c>
      <c r="P64" s="382" t="s">
        <v>1325</v>
      </c>
      <c r="Q64" s="382" t="s">
        <v>156</v>
      </c>
      <c r="R64" s="382" t="s">
        <v>156</v>
      </c>
      <c r="S64" s="382" t="s">
        <v>1254</v>
      </c>
      <c r="T64" s="382" t="s">
        <v>1254</v>
      </c>
      <c r="U64" s="382" t="s">
        <v>1254</v>
      </c>
      <c r="V64" s="382" t="s">
        <v>1254</v>
      </c>
      <c r="W64" s="382" t="s">
        <v>1254</v>
      </c>
      <c r="X64" s="382" t="s">
        <v>1185</v>
      </c>
      <c r="Y64" s="384" t="s">
        <v>1185</v>
      </c>
      <c r="Z64" s="384" t="s">
        <v>1254</v>
      </c>
      <c r="AA64" s="384" t="s">
        <v>1254</v>
      </c>
      <c r="AB64" s="384" t="s">
        <v>1254</v>
      </c>
      <c r="AC64" s="384" t="s">
        <v>1254</v>
      </c>
      <c r="AD64" s="384" t="s">
        <v>1254</v>
      </c>
      <c r="AE64" s="384"/>
      <c r="AF64" s="384"/>
      <c r="AG64" s="384" t="s">
        <v>1254</v>
      </c>
      <c r="AH64" s="384"/>
      <c r="AI64" s="384"/>
      <c r="AJ64" s="384" t="s">
        <v>1254</v>
      </c>
      <c r="AK64" s="384"/>
      <c r="AL64" s="382" t="s">
        <v>2098</v>
      </c>
      <c r="AM64" s="382" t="s">
        <v>1774</v>
      </c>
      <c r="AN64" s="382"/>
      <c r="AO64" s="382"/>
      <c r="AP64" s="382"/>
    </row>
    <row r="65" spans="1:42" ht="27" customHeight="1" x14ac:dyDescent="0.3">
      <c r="A65" s="436">
        <v>59</v>
      </c>
      <c r="B65" s="439"/>
      <c r="C65" s="439"/>
      <c r="D65" s="476" t="s">
        <v>2694</v>
      </c>
      <c r="E65" s="501" t="s">
        <v>87</v>
      </c>
      <c r="F65" s="476" t="s">
        <v>613</v>
      </c>
      <c r="G65" s="476" t="s">
        <v>2088</v>
      </c>
      <c r="H65" s="476" t="s">
        <v>2635</v>
      </c>
      <c r="I65" s="502">
        <v>0</v>
      </c>
      <c r="J65" s="476"/>
      <c r="K65" s="476">
        <v>1</v>
      </c>
      <c r="L65" s="476">
        <v>1</v>
      </c>
      <c r="M65" s="476" t="s">
        <v>1939</v>
      </c>
      <c r="N65" s="476" t="s">
        <v>2220</v>
      </c>
      <c r="O65" s="476" t="s">
        <v>2693</v>
      </c>
      <c r="P65" s="382" t="s">
        <v>1254</v>
      </c>
      <c r="Q65" s="382" t="s">
        <v>1254</v>
      </c>
      <c r="R65" s="382" t="s">
        <v>1254</v>
      </c>
      <c r="S65" s="382" t="s">
        <v>1254</v>
      </c>
      <c r="T65" s="382" t="s">
        <v>1254</v>
      </c>
      <c r="U65" s="382" t="s">
        <v>1254</v>
      </c>
      <c r="V65" s="382" t="s">
        <v>1254</v>
      </c>
      <c r="W65" s="382" t="s">
        <v>1254</v>
      </c>
      <c r="X65" s="382" t="s">
        <v>1254</v>
      </c>
      <c r="Y65" s="384" t="s">
        <v>1254</v>
      </c>
      <c r="Z65" s="384" t="s">
        <v>2692</v>
      </c>
      <c r="AA65" s="384" t="s">
        <v>1184</v>
      </c>
      <c r="AB65" s="384" t="s">
        <v>1184</v>
      </c>
      <c r="AC65" s="384" t="s">
        <v>1184</v>
      </c>
      <c r="AD65" s="384" t="s">
        <v>1184</v>
      </c>
      <c r="AE65" s="384"/>
      <c r="AF65" s="384"/>
      <c r="AG65" s="384" t="s">
        <v>1184</v>
      </c>
      <c r="AH65" s="384"/>
      <c r="AI65" s="384"/>
      <c r="AJ65" s="384" t="s">
        <v>1254</v>
      </c>
      <c r="AK65" s="384"/>
      <c r="AL65" s="382" t="s">
        <v>2098</v>
      </c>
      <c r="AM65" s="382" t="s">
        <v>1774</v>
      </c>
      <c r="AN65" s="382"/>
      <c r="AO65" s="382"/>
      <c r="AP65" s="382"/>
    </row>
    <row r="66" spans="1:42" ht="27" customHeight="1" x14ac:dyDescent="0.3">
      <c r="A66" s="436">
        <v>60</v>
      </c>
      <c r="B66" s="439"/>
      <c r="C66" s="439"/>
      <c r="D66" s="439" t="s">
        <v>157</v>
      </c>
      <c r="E66" s="468" t="s">
        <v>87</v>
      </c>
      <c r="F66" s="439" t="s">
        <v>157</v>
      </c>
      <c r="G66" s="439"/>
      <c r="H66" s="439" t="s">
        <v>2635</v>
      </c>
      <c r="I66" s="465" t="s">
        <v>1874</v>
      </c>
      <c r="J66" s="439" t="s">
        <v>2058</v>
      </c>
      <c r="K66" s="439">
        <v>1</v>
      </c>
      <c r="L66" s="439">
        <v>1</v>
      </c>
      <c r="M66" s="439" t="s">
        <v>1939</v>
      </c>
      <c r="N66" s="439" t="s">
        <v>2221</v>
      </c>
      <c r="O66" s="439" t="s">
        <v>746</v>
      </c>
      <c r="P66" s="382" t="s">
        <v>157</v>
      </c>
      <c r="Q66" s="382" t="s">
        <v>157</v>
      </c>
      <c r="R66" s="382" t="s">
        <v>157</v>
      </c>
      <c r="S66" s="382" t="s">
        <v>1184</v>
      </c>
      <c r="T66" s="382" t="s">
        <v>1184</v>
      </c>
      <c r="U66" s="382" t="s">
        <v>1184</v>
      </c>
      <c r="V66" s="382" t="s">
        <v>1184</v>
      </c>
      <c r="W66" s="382" t="s">
        <v>1184</v>
      </c>
      <c r="X66" s="382" t="s">
        <v>1185</v>
      </c>
      <c r="Y66" s="384" t="s">
        <v>1184</v>
      </c>
      <c r="Z66" s="384" t="s">
        <v>1184</v>
      </c>
      <c r="AA66" s="384" t="s">
        <v>1184</v>
      </c>
      <c r="AB66" s="384" t="s">
        <v>1184</v>
      </c>
      <c r="AC66" s="384" t="s">
        <v>1184</v>
      </c>
      <c r="AD66" s="384" t="s">
        <v>1184</v>
      </c>
      <c r="AE66" s="384"/>
      <c r="AF66" s="384"/>
      <c r="AG66" s="384" t="s">
        <v>1184</v>
      </c>
      <c r="AH66" s="384"/>
      <c r="AI66" s="384"/>
      <c r="AJ66" s="384" t="s">
        <v>1184</v>
      </c>
      <c r="AK66" s="384"/>
      <c r="AL66" s="382" t="s">
        <v>1324</v>
      </c>
      <c r="AM66" s="382" t="s">
        <v>1775</v>
      </c>
      <c r="AN66" s="382"/>
      <c r="AO66" s="382"/>
      <c r="AP66" s="382"/>
    </row>
    <row r="67" spans="1:42" ht="27" customHeight="1" x14ac:dyDescent="0.3">
      <c r="A67" s="436">
        <v>61</v>
      </c>
      <c r="B67" s="439"/>
      <c r="C67" s="439"/>
      <c r="D67" s="439" t="s">
        <v>159</v>
      </c>
      <c r="E67" s="468" t="s">
        <v>87</v>
      </c>
      <c r="F67" s="439" t="s">
        <v>645</v>
      </c>
      <c r="G67" s="439"/>
      <c r="H67" s="439" t="s">
        <v>2635</v>
      </c>
      <c r="I67" s="465">
        <v>1</v>
      </c>
      <c r="J67" s="439" t="s">
        <v>2058</v>
      </c>
      <c r="K67" s="439">
        <v>1</v>
      </c>
      <c r="L67" s="439">
        <v>1</v>
      </c>
      <c r="M67" s="439" t="s">
        <v>1939</v>
      </c>
      <c r="N67" s="439" t="s">
        <v>2222</v>
      </c>
      <c r="O67" s="439" t="s">
        <v>747</v>
      </c>
      <c r="P67" s="382" t="s">
        <v>1323</v>
      </c>
      <c r="Q67" s="382" t="s">
        <v>159</v>
      </c>
      <c r="R67" s="382" t="s">
        <v>160</v>
      </c>
      <c r="S67" s="382" t="s">
        <v>1184</v>
      </c>
      <c r="T67" s="382" t="s">
        <v>1184</v>
      </c>
      <c r="U67" s="382" t="s">
        <v>1184</v>
      </c>
      <c r="V67" s="382" t="s">
        <v>1184</v>
      </c>
      <c r="W67" s="382" t="s">
        <v>1184</v>
      </c>
      <c r="X67" s="382" t="s">
        <v>1184</v>
      </c>
      <c r="Y67" s="384" t="s">
        <v>1184</v>
      </c>
      <c r="Z67" s="384" t="s">
        <v>1184</v>
      </c>
      <c r="AA67" s="384" t="s">
        <v>1184</v>
      </c>
      <c r="AB67" s="384" t="s">
        <v>1184</v>
      </c>
      <c r="AC67" s="384" t="s">
        <v>1184</v>
      </c>
      <c r="AD67" s="384" t="s">
        <v>1184</v>
      </c>
      <c r="AE67" s="384"/>
      <c r="AF67" s="384"/>
      <c r="AG67" s="384" t="s">
        <v>1184</v>
      </c>
      <c r="AH67" s="384"/>
      <c r="AI67" s="384"/>
      <c r="AJ67" s="384" t="s">
        <v>1184</v>
      </c>
      <c r="AK67" s="384"/>
      <c r="AL67" s="382" t="s">
        <v>1322</v>
      </c>
      <c r="AM67" s="382" t="s">
        <v>1268</v>
      </c>
      <c r="AN67" s="382"/>
      <c r="AO67" s="382" t="s">
        <v>1321</v>
      </c>
      <c r="AP67" s="382"/>
    </row>
    <row r="68" spans="1:42" ht="27" customHeight="1" x14ac:dyDescent="0.3">
      <c r="A68" s="436">
        <v>62</v>
      </c>
      <c r="B68" s="439"/>
      <c r="C68" s="439"/>
      <c r="D68" s="439" t="s">
        <v>161</v>
      </c>
      <c r="E68" s="468" t="s">
        <v>87</v>
      </c>
      <c r="F68" s="439" t="s">
        <v>641</v>
      </c>
      <c r="G68" s="439" t="s">
        <v>1751</v>
      </c>
      <c r="H68" s="439" t="s">
        <v>2635</v>
      </c>
      <c r="I68" s="465" t="s">
        <v>1874</v>
      </c>
      <c r="J68" s="439" t="s">
        <v>2058</v>
      </c>
      <c r="K68" s="439">
        <v>1</v>
      </c>
      <c r="L68" s="439">
        <v>1</v>
      </c>
      <c r="M68" s="439" t="s">
        <v>1940</v>
      </c>
      <c r="N68" s="439" t="s">
        <v>2223</v>
      </c>
      <c r="O68" s="439" t="s">
        <v>521</v>
      </c>
      <c r="P68" s="382" t="s">
        <v>1320</v>
      </c>
      <c r="Q68" s="382" t="s">
        <v>162</v>
      </c>
      <c r="R68" s="382" t="s">
        <v>162</v>
      </c>
      <c r="S68" s="382" t="s">
        <v>1254</v>
      </c>
      <c r="T68" s="382" t="s">
        <v>1254</v>
      </c>
      <c r="U68" s="382" t="s">
        <v>1254</v>
      </c>
      <c r="V68" s="382" t="s">
        <v>1254</v>
      </c>
      <c r="W68" s="382" t="s">
        <v>1254</v>
      </c>
      <c r="X68" s="382" t="s">
        <v>1185</v>
      </c>
      <c r="Y68" s="384" t="s">
        <v>1185</v>
      </c>
      <c r="Z68" s="384" t="s">
        <v>1254</v>
      </c>
      <c r="AA68" s="384" t="s">
        <v>1254</v>
      </c>
      <c r="AB68" s="384" t="s">
        <v>1254</v>
      </c>
      <c r="AC68" s="384" t="s">
        <v>1254</v>
      </c>
      <c r="AD68" s="384" t="s">
        <v>1254</v>
      </c>
      <c r="AE68" s="384"/>
      <c r="AF68" s="384"/>
      <c r="AG68" s="384" t="s">
        <v>1254</v>
      </c>
      <c r="AH68" s="384"/>
      <c r="AI68" s="384"/>
      <c r="AJ68" s="384" t="s">
        <v>1254</v>
      </c>
      <c r="AK68" s="384"/>
      <c r="AL68" s="382"/>
      <c r="AM68" s="382" t="s">
        <v>1776</v>
      </c>
      <c r="AN68" s="382" t="s">
        <v>1290</v>
      </c>
      <c r="AO68" s="382"/>
      <c r="AP68" s="382"/>
    </row>
    <row r="69" spans="1:42" ht="27" customHeight="1" x14ac:dyDescent="0.3">
      <c r="A69" s="436">
        <v>63</v>
      </c>
      <c r="B69" s="439"/>
      <c r="C69" s="439"/>
      <c r="D69" s="439" t="s">
        <v>163</v>
      </c>
      <c r="E69" s="468" t="s">
        <v>128</v>
      </c>
      <c r="F69" s="439" t="s">
        <v>163</v>
      </c>
      <c r="G69" s="439"/>
      <c r="H69" s="439" t="s">
        <v>2635</v>
      </c>
      <c r="I69" s="465" t="s">
        <v>2005</v>
      </c>
      <c r="J69" s="439" t="s">
        <v>2058</v>
      </c>
      <c r="K69" s="439">
        <v>1</v>
      </c>
      <c r="L69" s="439">
        <v>3</v>
      </c>
      <c r="M69" s="439" t="s">
        <v>1940</v>
      </c>
      <c r="N69" s="439" t="s">
        <v>2224</v>
      </c>
      <c r="O69" s="439" t="s">
        <v>748</v>
      </c>
      <c r="P69" s="382" t="s">
        <v>1319</v>
      </c>
      <c r="Q69" s="382" t="s">
        <v>163</v>
      </c>
      <c r="R69" s="382" t="s">
        <v>163</v>
      </c>
      <c r="S69" s="382" t="s">
        <v>1316</v>
      </c>
      <c r="T69" s="382" t="s">
        <v>1316</v>
      </c>
      <c r="U69" s="382" t="s">
        <v>1316</v>
      </c>
      <c r="V69" s="382" t="s">
        <v>1316</v>
      </c>
      <c r="W69" s="382" t="s">
        <v>1316</v>
      </c>
      <c r="X69" s="382" t="s">
        <v>1185</v>
      </c>
      <c r="Y69" s="384" t="s">
        <v>1184</v>
      </c>
      <c r="Z69" s="384" t="s">
        <v>1184</v>
      </c>
      <c r="AA69" s="384" t="s">
        <v>1184</v>
      </c>
      <c r="AB69" s="384" t="s">
        <v>1184</v>
      </c>
      <c r="AC69" s="384" t="s">
        <v>1184</v>
      </c>
      <c r="AD69" s="384" t="s">
        <v>1184</v>
      </c>
      <c r="AE69" s="384"/>
      <c r="AF69" s="384"/>
      <c r="AG69" s="384" t="s">
        <v>1184</v>
      </c>
      <c r="AH69" s="384"/>
      <c r="AI69" s="384"/>
      <c r="AJ69" s="384" t="s">
        <v>1184</v>
      </c>
      <c r="AK69" s="384"/>
      <c r="AL69" s="382"/>
      <c r="AM69" s="382" t="s">
        <v>1268</v>
      </c>
      <c r="AN69" s="382" t="s">
        <v>1290</v>
      </c>
      <c r="AO69" s="382" t="s">
        <v>1318</v>
      </c>
      <c r="AP69" s="382"/>
    </row>
    <row r="70" spans="1:42" ht="27" customHeight="1" x14ac:dyDescent="0.3">
      <c r="A70" s="436">
        <v>64</v>
      </c>
      <c r="B70" s="439"/>
      <c r="C70" s="439"/>
      <c r="D70" s="439" t="s">
        <v>165</v>
      </c>
      <c r="E70" s="468" t="s">
        <v>87</v>
      </c>
      <c r="F70" s="439" t="s">
        <v>642</v>
      </c>
      <c r="G70" s="439" t="s">
        <v>1751</v>
      </c>
      <c r="H70" s="439" t="s">
        <v>2635</v>
      </c>
      <c r="I70" s="465">
        <v>0</v>
      </c>
      <c r="J70" s="439" t="s">
        <v>2058</v>
      </c>
      <c r="K70" s="439">
        <v>1</v>
      </c>
      <c r="L70" s="439">
        <v>1</v>
      </c>
      <c r="M70" s="439" t="s">
        <v>1940</v>
      </c>
      <c r="N70" s="439" t="s">
        <v>2225</v>
      </c>
      <c r="O70" s="439" t="s">
        <v>522</v>
      </c>
      <c r="P70" s="382" t="s">
        <v>1317</v>
      </c>
      <c r="Q70" s="382" t="s">
        <v>166</v>
      </c>
      <c r="R70" s="382" t="s">
        <v>166</v>
      </c>
      <c r="S70" s="382" t="s">
        <v>1254</v>
      </c>
      <c r="T70" s="382" t="s">
        <v>1254</v>
      </c>
      <c r="U70" s="382" t="s">
        <v>1254</v>
      </c>
      <c r="V70" s="382" t="s">
        <v>1254</v>
      </c>
      <c r="W70" s="382" t="s">
        <v>1254</v>
      </c>
      <c r="X70" s="382" t="s">
        <v>1185</v>
      </c>
      <c r="Y70" s="384" t="s">
        <v>1185</v>
      </c>
      <c r="Z70" s="384" t="s">
        <v>1254</v>
      </c>
      <c r="AA70" s="384" t="s">
        <v>1254</v>
      </c>
      <c r="AB70" s="384" t="s">
        <v>1254</v>
      </c>
      <c r="AC70" s="384" t="s">
        <v>1254</v>
      </c>
      <c r="AD70" s="384" t="s">
        <v>1254</v>
      </c>
      <c r="AE70" s="384"/>
      <c r="AF70" s="384"/>
      <c r="AG70" s="384" t="s">
        <v>1254</v>
      </c>
      <c r="AH70" s="384"/>
      <c r="AI70" s="384"/>
      <c r="AJ70" s="384" t="s">
        <v>1254</v>
      </c>
      <c r="AK70" s="384"/>
      <c r="AL70" s="382"/>
      <c r="AM70" s="382" t="s">
        <v>1776</v>
      </c>
      <c r="AN70" s="382" t="s">
        <v>1290</v>
      </c>
      <c r="AO70" s="382"/>
      <c r="AP70" s="382"/>
    </row>
    <row r="71" spans="1:42" ht="27" customHeight="1" x14ac:dyDescent="0.3">
      <c r="A71" s="436">
        <v>65</v>
      </c>
      <c r="B71" s="439"/>
      <c r="C71" s="439"/>
      <c r="D71" s="439" t="s">
        <v>167</v>
      </c>
      <c r="E71" s="468" t="s">
        <v>128</v>
      </c>
      <c r="F71" s="439" t="s">
        <v>651</v>
      </c>
      <c r="G71" s="439" t="s">
        <v>1753</v>
      </c>
      <c r="H71" s="439" t="s">
        <v>2635</v>
      </c>
      <c r="I71" s="465">
        <v>0</v>
      </c>
      <c r="J71" s="439" t="s">
        <v>2058</v>
      </c>
      <c r="K71" s="439">
        <v>1</v>
      </c>
      <c r="L71" s="439">
        <v>1</v>
      </c>
      <c r="M71" s="439" t="s">
        <v>1940</v>
      </c>
      <c r="N71" s="439" t="s">
        <v>2226</v>
      </c>
      <c r="O71" s="439" t="s">
        <v>522</v>
      </c>
      <c r="P71" s="382" t="s">
        <v>167</v>
      </c>
      <c r="Q71" s="382" t="s">
        <v>167</v>
      </c>
      <c r="R71" s="382" t="s">
        <v>168</v>
      </c>
      <c r="S71" s="382" t="s">
        <v>1254</v>
      </c>
      <c r="T71" s="382" t="s">
        <v>1254</v>
      </c>
      <c r="U71" s="382" t="s">
        <v>1254</v>
      </c>
      <c r="V71" s="382" t="s">
        <v>1254</v>
      </c>
      <c r="W71" s="382" t="s">
        <v>1254</v>
      </c>
      <c r="X71" s="382" t="s">
        <v>1185</v>
      </c>
      <c r="Y71" s="384" t="s">
        <v>1184</v>
      </c>
      <c r="Z71" s="384" t="s">
        <v>1254</v>
      </c>
      <c r="AA71" s="384" t="s">
        <v>1254</v>
      </c>
      <c r="AB71" s="384" t="s">
        <v>1254</v>
      </c>
      <c r="AC71" s="384" t="s">
        <v>1254</v>
      </c>
      <c r="AD71" s="384" t="s">
        <v>1254</v>
      </c>
      <c r="AE71" s="384"/>
      <c r="AF71" s="384"/>
      <c r="AG71" s="384" t="s">
        <v>1254</v>
      </c>
      <c r="AH71" s="384"/>
      <c r="AI71" s="384"/>
      <c r="AJ71" s="384" t="s">
        <v>1254</v>
      </c>
      <c r="AK71" s="384"/>
      <c r="AL71" s="382" t="s">
        <v>1315</v>
      </c>
      <c r="AM71" s="382" t="s">
        <v>1777</v>
      </c>
      <c r="AN71" s="382" t="s">
        <v>1290</v>
      </c>
      <c r="AO71" s="382" t="s">
        <v>1315</v>
      </c>
      <c r="AP71" s="382"/>
    </row>
    <row r="72" spans="1:42" ht="27" customHeight="1" x14ac:dyDescent="0.3">
      <c r="A72" s="436">
        <v>66</v>
      </c>
      <c r="B72" s="439"/>
      <c r="C72" s="439"/>
      <c r="D72" s="439" t="s">
        <v>169</v>
      </c>
      <c r="E72" s="468" t="s">
        <v>87</v>
      </c>
      <c r="F72" s="439" t="s">
        <v>639</v>
      </c>
      <c r="G72" s="439" t="s">
        <v>1751</v>
      </c>
      <c r="H72" s="439" t="s">
        <v>2635</v>
      </c>
      <c r="I72" s="465">
        <v>0</v>
      </c>
      <c r="J72" s="439" t="s">
        <v>2058</v>
      </c>
      <c r="K72" s="439">
        <v>1</v>
      </c>
      <c r="L72" s="439">
        <v>1</v>
      </c>
      <c r="M72" s="439" t="s">
        <v>1940</v>
      </c>
      <c r="N72" s="439" t="s">
        <v>2227</v>
      </c>
      <c r="O72" s="439" t="s">
        <v>522</v>
      </c>
      <c r="P72" s="382" t="s">
        <v>1314</v>
      </c>
      <c r="Q72" s="382" t="s">
        <v>170</v>
      </c>
      <c r="R72" s="382" t="s">
        <v>170</v>
      </c>
      <c r="S72" s="382" t="s">
        <v>1254</v>
      </c>
      <c r="T72" s="382" t="s">
        <v>1254</v>
      </c>
      <c r="U72" s="382" t="s">
        <v>1254</v>
      </c>
      <c r="V72" s="382" t="s">
        <v>1254</v>
      </c>
      <c r="W72" s="382" t="s">
        <v>1254</v>
      </c>
      <c r="X72" s="382" t="s">
        <v>1185</v>
      </c>
      <c r="Y72" s="384" t="s">
        <v>1185</v>
      </c>
      <c r="Z72" s="384" t="s">
        <v>1254</v>
      </c>
      <c r="AA72" s="384" t="s">
        <v>1254</v>
      </c>
      <c r="AB72" s="384" t="s">
        <v>1254</v>
      </c>
      <c r="AC72" s="384" t="s">
        <v>1254</v>
      </c>
      <c r="AD72" s="384" t="s">
        <v>1254</v>
      </c>
      <c r="AE72" s="384"/>
      <c r="AF72" s="384"/>
      <c r="AG72" s="384" t="s">
        <v>1254</v>
      </c>
      <c r="AH72" s="384"/>
      <c r="AI72" s="384"/>
      <c r="AJ72" s="384" t="s">
        <v>1254</v>
      </c>
      <c r="AK72" s="384"/>
      <c r="AL72" s="382"/>
      <c r="AM72" s="382" t="s">
        <v>1776</v>
      </c>
      <c r="AN72" s="382" t="s">
        <v>1229</v>
      </c>
      <c r="AO72" s="382" t="s">
        <v>1267</v>
      </c>
      <c r="AP72" s="382"/>
    </row>
    <row r="73" spans="1:42" ht="27" customHeight="1" x14ac:dyDescent="0.3">
      <c r="A73" s="436">
        <v>67</v>
      </c>
      <c r="B73" s="439"/>
      <c r="C73" s="439"/>
      <c r="D73" s="439" t="s">
        <v>673</v>
      </c>
      <c r="E73" s="468" t="s">
        <v>128</v>
      </c>
      <c r="F73" s="439" t="s">
        <v>637</v>
      </c>
      <c r="G73" s="439" t="s">
        <v>1753</v>
      </c>
      <c r="H73" s="439" t="s">
        <v>2635</v>
      </c>
      <c r="I73" s="465">
        <v>0</v>
      </c>
      <c r="J73" s="439" t="s">
        <v>2058</v>
      </c>
      <c r="K73" s="439">
        <v>1</v>
      </c>
      <c r="L73" s="439">
        <v>1</v>
      </c>
      <c r="M73" s="439" t="s">
        <v>1940</v>
      </c>
      <c r="N73" s="439" t="s">
        <v>2228</v>
      </c>
      <c r="O73" s="439" t="s">
        <v>522</v>
      </c>
      <c r="P73" s="382" t="s">
        <v>1313</v>
      </c>
      <c r="Q73" s="382" t="s">
        <v>1312</v>
      </c>
      <c r="R73" s="382" t="s">
        <v>171</v>
      </c>
      <c r="S73" s="382" t="s">
        <v>1254</v>
      </c>
      <c r="T73" s="382" t="s">
        <v>1254</v>
      </c>
      <c r="U73" s="382" t="s">
        <v>1254</v>
      </c>
      <c r="V73" s="382" t="s">
        <v>1254</v>
      </c>
      <c r="W73" s="382" t="s">
        <v>1254</v>
      </c>
      <c r="X73" s="382" t="s">
        <v>1185</v>
      </c>
      <c r="Y73" s="384" t="s">
        <v>1184</v>
      </c>
      <c r="Z73" s="384" t="s">
        <v>1254</v>
      </c>
      <c r="AA73" s="384" t="s">
        <v>1254</v>
      </c>
      <c r="AB73" s="384" t="s">
        <v>1254</v>
      </c>
      <c r="AC73" s="384" t="s">
        <v>1254</v>
      </c>
      <c r="AD73" s="384" t="s">
        <v>1254</v>
      </c>
      <c r="AE73" s="384"/>
      <c r="AF73" s="384"/>
      <c r="AG73" s="384" t="s">
        <v>1254</v>
      </c>
      <c r="AH73" s="384"/>
      <c r="AI73" s="384"/>
      <c r="AJ73" s="384" t="s">
        <v>1254</v>
      </c>
      <c r="AK73" s="384"/>
      <c r="AL73" s="382"/>
      <c r="AM73" s="382" t="s">
        <v>1778</v>
      </c>
      <c r="AN73" s="382" t="s">
        <v>1304</v>
      </c>
      <c r="AO73" s="382"/>
      <c r="AP73" s="382"/>
    </row>
    <row r="74" spans="1:42" ht="27" customHeight="1" x14ac:dyDescent="0.3">
      <c r="A74" s="436">
        <v>68</v>
      </c>
      <c r="B74" s="439"/>
      <c r="C74" s="439"/>
      <c r="D74" s="439" t="s">
        <v>173</v>
      </c>
      <c r="E74" s="468" t="s">
        <v>175</v>
      </c>
      <c r="F74" s="439" t="s">
        <v>172</v>
      </c>
      <c r="G74" s="439"/>
      <c r="H74" s="439" t="s">
        <v>2635</v>
      </c>
      <c r="I74" s="465">
        <v>1</v>
      </c>
      <c r="J74" s="439" t="s">
        <v>2058</v>
      </c>
      <c r="K74" s="439">
        <v>1</v>
      </c>
      <c r="L74" s="439">
        <v>1</v>
      </c>
      <c r="M74" s="439" t="s">
        <v>1941</v>
      </c>
      <c r="N74" s="439" t="s">
        <v>2229</v>
      </c>
      <c r="O74" s="439" t="s">
        <v>445</v>
      </c>
      <c r="P74" s="382" t="s">
        <v>1311</v>
      </c>
      <c r="Q74" s="382" t="s">
        <v>173</v>
      </c>
      <c r="R74" s="382" t="s">
        <v>174</v>
      </c>
      <c r="S74" s="382" t="s">
        <v>1316</v>
      </c>
      <c r="T74" s="382" t="s">
        <v>1316</v>
      </c>
      <c r="U74" s="382" t="s">
        <v>1316</v>
      </c>
      <c r="V74" s="382" t="s">
        <v>1316</v>
      </c>
      <c r="W74" s="382" t="s">
        <v>1316</v>
      </c>
      <c r="X74" s="382" t="s">
        <v>1184</v>
      </c>
      <c r="Y74" s="384" t="s">
        <v>1185</v>
      </c>
      <c r="Z74" s="384" t="s">
        <v>1184</v>
      </c>
      <c r="AA74" s="384" t="s">
        <v>1184</v>
      </c>
      <c r="AB74" s="384" t="s">
        <v>1184</v>
      </c>
      <c r="AC74" s="384" t="s">
        <v>1184</v>
      </c>
      <c r="AD74" s="384" t="s">
        <v>1184</v>
      </c>
      <c r="AE74" s="384"/>
      <c r="AF74" s="384"/>
      <c r="AG74" s="384" t="s">
        <v>1184</v>
      </c>
      <c r="AH74" s="384"/>
      <c r="AI74" s="384"/>
      <c r="AJ74" s="384" t="s">
        <v>1184</v>
      </c>
      <c r="AK74" s="384"/>
      <c r="AL74" s="382"/>
      <c r="AM74" s="382" t="s">
        <v>1268</v>
      </c>
      <c r="AN74" s="382"/>
      <c r="AO74" s="382"/>
      <c r="AP74" s="382"/>
    </row>
    <row r="75" spans="1:42" ht="27" customHeight="1" x14ac:dyDescent="0.3">
      <c r="A75" s="436">
        <v>69</v>
      </c>
      <c r="B75" s="439"/>
      <c r="C75" s="439"/>
      <c r="D75" s="439" t="s">
        <v>176</v>
      </c>
      <c r="E75" s="468" t="s">
        <v>175</v>
      </c>
      <c r="F75" s="439" t="s">
        <v>172</v>
      </c>
      <c r="G75" s="439"/>
      <c r="H75" s="439" t="s">
        <v>2635</v>
      </c>
      <c r="I75" s="465" t="s">
        <v>1874</v>
      </c>
      <c r="J75" s="439" t="s">
        <v>2058</v>
      </c>
      <c r="K75" s="439">
        <v>1</v>
      </c>
      <c r="L75" s="439">
        <v>1</v>
      </c>
      <c r="M75" s="439" t="s">
        <v>1941</v>
      </c>
      <c r="N75" s="439" t="s">
        <v>2230</v>
      </c>
      <c r="O75" s="439" t="s">
        <v>446</v>
      </c>
      <c r="P75" s="382" t="s">
        <v>1310</v>
      </c>
      <c r="Q75" s="382" t="s">
        <v>176</v>
      </c>
      <c r="R75" s="382" t="s">
        <v>177</v>
      </c>
      <c r="S75" s="382" t="s">
        <v>1316</v>
      </c>
      <c r="T75" s="382" t="s">
        <v>1316</v>
      </c>
      <c r="U75" s="382" t="s">
        <v>1316</v>
      </c>
      <c r="V75" s="382" t="s">
        <v>1316</v>
      </c>
      <c r="W75" s="382" t="s">
        <v>1316</v>
      </c>
      <c r="X75" s="382" t="s">
        <v>1184</v>
      </c>
      <c r="Y75" s="384" t="s">
        <v>1185</v>
      </c>
      <c r="Z75" s="384" t="s">
        <v>1184</v>
      </c>
      <c r="AA75" s="384" t="s">
        <v>1184</v>
      </c>
      <c r="AB75" s="384" t="s">
        <v>1184</v>
      </c>
      <c r="AC75" s="384" t="s">
        <v>1184</v>
      </c>
      <c r="AD75" s="384" t="s">
        <v>1184</v>
      </c>
      <c r="AE75" s="384"/>
      <c r="AF75" s="384"/>
      <c r="AG75" s="384" t="s">
        <v>1184</v>
      </c>
      <c r="AH75" s="384"/>
      <c r="AI75" s="384"/>
      <c r="AJ75" s="384" t="s">
        <v>1184</v>
      </c>
      <c r="AK75" s="384"/>
      <c r="AL75" s="382"/>
      <c r="AM75" s="382" t="s">
        <v>1779</v>
      </c>
      <c r="AN75" s="382" t="s">
        <v>1309</v>
      </c>
      <c r="AO75" s="382" t="s">
        <v>1268</v>
      </c>
      <c r="AP75" s="382"/>
    </row>
    <row r="76" spans="1:42" ht="27" customHeight="1" x14ac:dyDescent="0.3">
      <c r="A76" s="436">
        <v>70</v>
      </c>
      <c r="B76" s="439"/>
      <c r="C76" s="439"/>
      <c r="D76" s="439" t="s">
        <v>178</v>
      </c>
      <c r="E76" s="468" t="s">
        <v>175</v>
      </c>
      <c r="F76" s="439" t="s">
        <v>172</v>
      </c>
      <c r="G76" s="439"/>
      <c r="H76" s="439" t="s">
        <v>2635</v>
      </c>
      <c r="I76" s="465" t="s">
        <v>1874</v>
      </c>
      <c r="J76" s="439" t="s">
        <v>2058</v>
      </c>
      <c r="K76" s="439">
        <v>1</v>
      </c>
      <c r="L76" s="439">
        <v>1</v>
      </c>
      <c r="M76" s="439" t="s">
        <v>1941</v>
      </c>
      <c r="N76" s="439" t="s">
        <v>2231</v>
      </c>
      <c r="O76" s="439" t="s">
        <v>447</v>
      </c>
      <c r="P76" s="382" t="s">
        <v>1308</v>
      </c>
      <c r="Q76" s="382" t="s">
        <v>178</v>
      </c>
      <c r="R76" s="382" t="s">
        <v>179</v>
      </c>
      <c r="S76" s="382" t="s">
        <v>1316</v>
      </c>
      <c r="T76" s="382" t="s">
        <v>1316</v>
      </c>
      <c r="U76" s="382" t="s">
        <v>1316</v>
      </c>
      <c r="V76" s="382" t="s">
        <v>1316</v>
      </c>
      <c r="W76" s="382" t="s">
        <v>1316</v>
      </c>
      <c r="X76" s="382" t="s">
        <v>1184</v>
      </c>
      <c r="Y76" s="384" t="s">
        <v>1185</v>
      </c>
      <c r="Z76" s="384" t="s">
        <v>1184</v>
      </c>
      <c r="AA76" s="384" t="s">
        <v>1184</v>
      </c>
      <c r="AB76" s="384" t="s">
        <v>1184</v>
      </c>
      <c r="AC76" s="384" t="s">
        <v>1184</v>
      </c>
      <c r="AD76" s="384" t="s">
        <v>1184</v>
      </c>
      <c r="AE76" s="384"/>
      <c r="AF76" s="384"/>
      <c r="AG76" s="384" t="s">
        <v>1184</v>
      </c>
      <c r="AH76" s="384"/>
      <c r="AI76" s="384"/>
      <c r="AJ76" s="384" t="s">
        <v>1184</v>
      </c>
      <c r="AK76" s="384"/>
      <c r="AL76" s="382"/>
      <c r="AM76" s="382" t="s">
        <v>1780</v>
      </c>
      <c r="AN76" s="382"/>
      <c r="AO76" s="382"/>
      <c r="AP76" s="382"/>
    </row>
    <row r="77" spans="1:42" ht="27" customHeight="1" x14ac:dyDescent="0.3">
      <c r="A77" s="436">
        <v>71</v>
      </c>
      <c r="B77" s="439"/>
      <c r="C77" s="439"/>
      <c r="D77" s="439" t="s">
        <v>180</v>
      </c>
      <c r="E77" s="468" t="s">
        <v>87</v>
      </c>
      <c r="F77" s="439" t="s">
        <v>638</v>
      </c>
      <c r="G77" s="439" t="s">
        <v>1752</v>
      </c>
      <c r="H77" s="439" t="s">
        <v>2635</v>
      </c>
      <c r="I77" s="465" t="s">
        <v>1874</v>
      </c>
      <c r="J77" s="439" t="s">
        <v>2058</v>
      </c>
      <c r="K77" s="439">
        <v>1</v>
      </c>
      <c r="L77" s="439">
        <v>1</v>
      </c>
      <c r="M77" s="439" t="s">
        <v>1941</v>
      </c>
      <c r="N77" s="439" t="s">
        <v>2232</v>
      </c>
      <c r="O77" s="439" t="s">
        <v>523</v>
      </c>
      <c r="P77" s="382" t="s">
        <v>1307</v>
      </c>
      <c r="Q77" s="382" t="s">
        <v>180</v>
      </c>
      <c r="R77" s="382" t="s">
        <v>181</v>
      </c>
      <c r="S77" s="382" t="s">
        <v>1254</v>
      </c>
      <c r="T77" s="382" t="s">
        <v>1254</v>
      </c>
      <c r="U77" s="382" t="s">
        <v>1254</v>
      </c>
      <c r="V77" s="382" t="s">
        <v>1254</v>
      </c>
      <c r="W77" s="382" t="s">
        <v>1254</v>
      </c>
      <c r="X77" s="382" t="s">
        <v>1254</v>
      </c>
      <c r="Y77" s="384" t="s">
        <v>1254</v>
      </c>
      <c r="Z77" s="384" t="s">
        <v>1254</v>
      </c>
      <c r="AA77" s="384" t="s">
        <v>1254</v>
      </c>
      <c r="AB77" s="384" t="s">
        <v>1254</v>
      </c>
      <c r="AC77" s="384" t="s">
        <v>1254</v>
      </c>
      <c r="AD77" s="384" t="s">
        <v>1254</v>
      </c>
      <c r="AE77" s="384"/>
      <c r="AF77" s="384"/>
      <c r="AG77" s="384" t="s">
        <v>1254</v>
      </c>
      <c r="AH77" s="384"/>
      <c r="AI77" s="384"/>
      <c r="AJ77" s="384" t="s">
        <v>1254</v>
      </c>
      <c r="AK77" s="384"/>
      <c r="AL77" s="382"/>
      <c r="AM77" s="382" t="s">
        <v>1781</v>
      </c>
      <c r="AN77" s="382" t="s">
        <v>1306</v>
      </c>
      <c r="AO77" s="382" t="s">
        <v>1267</v>
      </c>
      <c r="AP77" s="382"/>
    </row>
    <row r="78" spans="1:42" ht="27" customHeight="1" x14ac:dyDescent="0.3">
      <c r="A78" s="436">
        <v>72</v>
      </c>
      <c r="B78" s="439"/>
      <c r="C78" s="439"/>
      <c r="D78" s="439" t="s">
        <v>182</v>
      </c>
      <c r="E78" s="468" t="s">
        <v>87</v>
      </c>
      <c r="F78" s="439" t="s">
        <v>635</v>
      </c>
      <c r="G78" s="439" t="s">
        <v>1752</v>
      </c>
      <c r="H78" s="439" t="s">
        <v>2635</v>
      </c>
      <c r="I78" s="465" t="s">
        <v>1874</v>
      </c>
      <c r="J78" s="439" t="s">
        <v>2058</v>
      </c>
      <c r="K78" s="439">
        <v>1</v>
      </c>
      <c r="L78" s="439">
        <v>1</v>
      </c>
      <c r="M78" s="439" t="s">
        <v>1941</v>
      </c>
      <c r="N78" s="439" t="s">
        <v>2233</v>
      </c>
      <c r="O78" s="439" t="s">
        <v>524</v>
      </c>
      <c r="P78" s="382" t="s">
        <v>182</v>
      </c>
      <c r="Q78" s="382" t="s">
        <v>182</v>
      </c>
      <c r="R78" s="382" t="s">
        <v>183</v>
      </c>
      <c r="S78" s="382" t="s">
        <v>1254</v>
      </c>
      <c r="T78" s="382" t="s">
        <v>1254</v>
      </c>
      <c r="U78" s="382" t="s">
        <v>1254</v>
      </c>
      <c r="V78" s="382" t="s">
        <v>1254</v>
      </c>
      <c r="W78" s="382" t="s">
        <v>1254</v>
      </c>
      <c r="X78" s="382" t="s">
        <v>1185</v>
      </c>
      <c r="Y78" s="384" t="s">
        <v>1185</v>
      </c>
      <c r="Z78" s="384" t="s">
        <v>1254</v>
      </c>
      <c r="AA78" s="384" t="s">
        <v>1254</v>
      </c>
      <c r="AB78" s="384" t="s">
        <v>1254</v>
      </c>
      <c r="AC78" s="384" t="s">
        <v>1254</v>
      </c>
      <c r="AD78" s="384" t="s">
        <v>1254</v>
      </c>
      <c r="AE78" s="384"/>
      <c r="AF78" s="384"/>
      <c r="AG78" s="384" t="s">
        <v>1254</v>
      </c>
      <c r="AH78" s="384"/>
      <c r="AI78" s="384"/>
      <c r="AJ78" s="384" t="s">
        <v>1254</v>
      </c>
      <c r="AK78" s="384"/>
      <c r="AL78" s="382" t="s">
        <v>1305</v>
      </c>
      <c r="AM78" s="382" t="s">
        <v>1781</v>
      </c>
      <c r="AN78" s="382" t="s">
        <v>1304</v>
      </c>
      <c r="AO78" s="382" t="s">
        <v>1303</v>
      </c>
      <c r="AP78" s="382"/>
    </row>
    <row r="79" spans="1:42" ht="27" customHeight="1" x14ac:dyDescent="0.3">
      <c r="A79" s="436">
        <v>73</v>
      </c>
      <c r="B79" s="439"/>
      <c r="C79" s="439"/>
      <c r="D79" s="439" t="s">
        <v>184</v>
      </c>
      <c r="E79" s="468" t="s">
        <v>87</v>
      </c>
      <c r="F79" s="439" t="s">
        <v>644</v>
      </c>
      <c r="G79" s="439" t="s">
        <v>2090</v>
      </c>
      <c r="H79" s="439" t="s">
        <v>2635</v>
      </c>
      <c r="I79" s="465">
        <v>1</v>
      </c>
      <c r="J79" s="439" t="s">
        <v>2058</v>
      </c>
      <c r="K79" s="439">
        <v>1</v>
      </c>
      <c r="L79" s="439">
        <v>1</v>
      </c>
      <c r="M79" s="439" t="s">
        <v>1941</v>
      </c>
      <c r="N79" s="439" t="s">
        <v>2234</v>
      </c>
      <c r="O79" s="439" t="s">
        <v>448</v>
      </c>
      <c r="P79" s="382" t="s">
        <v>1302</v>
      </c>
      <c r="Q79" s="382" t="s">
        <v>184</v>
      </c>
      <c r="R79" s="382" t="s">
        <v>185</v>
      </c>
      <c r="S79" s="382" t="s">
        <v>1316</v>
      </c>
      <c r="T79" s="382" t="s">
        <v>1316</v>
      </c>
      <c r="U79" s="382" t="s">
        <v>1316</v>
      </c>
      <c r="V79" s="382" t="s">
        <v>1316</v>
      </c>
      <c r="W79" s="382" t="s">
        <v>1316</v>
      </c>
      <c r="X79" s="382" t="s">
        <v>1185</v>
      </c>
      <c r="Y79" s="384" t="s">
        <v>1185</v>
      </c>
      <c r="Z79" s="384" t="s">
        <v>1184</v>
      </c>
      <c r="AA79" s="384" t="s">
        <v>1185</v>
      </c>
      <c r="AB79" s="384" t="s">
        <v>1185</v>
      </c>
      <c r="AC79" s="384" t="s">
        <v>1185</v>
      </c>
      <c r="AD79" s="384" t="s">
        <v>1185</v>
      </c>
      <c r="AE79" s="384"/>
      <c r="AF79" s="384"/>
      <c r="AG79" s="384" t="s">
        <v>1185</v>
      </c>
      <c r="AH79" s="384"/>
      <c r="AI79" s="384"/>
      <c r="AJ79" s="384" t="s">
        <v>1185</v>
      </c>
      <c r="AK79" s="384"/>
      <c r="AL79" s="382"/>
      <c r="AM79" s="382" t="s">
        <v>1268</v>
      </c>
      <c r="AN79" s="382" t="s">
        <v>1290</v>
      </c>
      <c r="AO79" s="382"/>
      <c r="AP79" s="382"/>
    </row>
    <row r="80" spans="1:42" ht="27" customHeight="1" x14ac:dyDescent="0.3">
      <c r="A80" s="436">
        <v>74</v>
      </c>
      <c r="B80" s="439"/>
      <c r="C80" s="439"/>
      <c r="D80" s="439" t="s">
        <v>187</v>
      </c>
      <c r="E80" s="468" t="s">
        <v>87</v>
      </c>
      <c r="F80" s="439" t="s">
        <v>186</v>
      </c>
      <c r="G80" s="439" t="s">
        <v>1752</v>
      </c>
      <c r="H80" s="439" t="s">
        <v>2635</v>
      </c>
      <c r="I80" s="465" t="s">
        <v>1870</v>
      </c>
      <c r="J80" s="439" t="s">
        <v>2058</v>
      </c>
      <c r="K80" s="439">
        <v>1</v>
      </c>
      <c r="L80" s="439">
        <v>2</v>
      </c>
      <c r="M80" s="439" t="s">
        <v>1941</v>
      </c>
      <c r="N80" s="439" t="s">
        <v>2235</v>
      </c>
      <c r="O80" s="439" t="s">
        <v>449</v>
      </c>
      <c r="P80" s="382" t="s">
        <v>187</v>
      </c>
      <c r="Q80" s="382" t="s">
        <v>187</v>
      </c>
      <c r="R80" s="382" t="s">
        <v>188</v>
      </c>
      <c r="S80" s="382" t="s">
        <v>1254</v>
      </c>
      <c r="T80" s="382" t="s">
        <v>1254</v>
      </c>
      <c r="U80" s="382" t="s">
        <v>1254</v>
      </c>
      <c r="V80" s="382" t="s">
        <v>1254</v>
      </c>
      <c r="W80" s="382" t="s">
        <v>1254</v>
      </c>
      <c r="X80" s="382" t="s">
        <v>1185</v>
      </c>
      <c r="Y80" s="384" t="s">
        <v>1185</v>
      </c>
      <c r="Z80" s="384" t="s">
        <v>1254</v>
      </c>
      <c r="AA80" s="384" t="s">
        <v>1254</v>
      </c>
      <c r="AB80" s="384" t="s">
        <v>1254</v>
      </c>
      <c r="AC80" s="384" t="s">
        <v>1254</v>
      </c>
      <c r="AD80" s="384" t="s">
        <v>1254</v>
      </c>
      <c r="AE80" s="384"/>
      <c r="AF80" s="384"/>
      <c r="AG80" s="384" t="s">
        <v>1254</v>
      </c>
      <c r="AH80" s="384"/>
      <c r="AI80" s="384"/>
      <c r="AJ80" s="384" t="s">
        <v>1254</v>
      </c>
      <c r="AK80" s="384"/>
      <c r="AL80" s="382"/>
      <c r="AM80" s="382" t="s">
        <v>1782</v>
      </c>
      <c r="AN80" s="382" t="s">
        <v>1290</v>
      </c>
      <c r="AO80" s="382" t="s">
        <v>1301</v>
      </c>
      <c r="AP80" s="382"/>
    </row>
    <row r="81" spans="1:42" ht="27" customHeight="1" x14ac:dyDescent="0.3">
      <c r="A81" s="436">
        <v>75</v>
      </c>
      <c r="B81" s="439"/>
      <c r="C81" s="439"/>
      <c r="D81" s="439" t="s">
        <v>189</v>
      </c>
      <c r="E81" s="468" t="s">
        <v>87</v>
      </c>
      <c r="F81" s="439" t="s">
        <v>2459</v>
      </c>
      <c r="G81" s="439" t="s">
        <v>1754</v>
      </c>
      <c r="H81" s="439" t="s">
        <v>2634</v>
      </c>
      <c r="I81" s="469" t="s">
        <v>2006</v>
      </c>
      <c r="J81" s="439" t="s">
        <v>2058</v>
      </c>
      <c r="K81" s="439">
        <v>1</v>
      </c>
      <c r="L81" s="439">
        <v>8</v>
      </c>
      <c r="M81" s="439" t="s">
        <v>1942</v>
      </c>
      <c r="N81" s="439" t="s">
        <v>2236</v>
      </c>
      <c r="O81" s="439" t="s">
        <v>450</v>
      </c>
      <c r="P81" s="382" t="s">
        <v>1300</v>
      </c>
      <c r="Q81" s="382" t="s">
        <v>189</v>
      </c>
      <c r="R81" s="382" t="s">
        <v>189</v>
      </c>
      <c r="S81" s="382" t="s">
        <v>1184</v>
      </c>
      <c r="T81" s="382" t="s">
        <v>1184</v>
      </c>
      <c r="U81" s="382" t="s">
        <v>1184</v>
      </c>
      <c r="V81" s="382" t="s">
        <v>1184</v>
      </c>
      <c r="W81" s="382" t="s">
        <v>1184</v>
      </c>
      <c r="X81" s="382" t="s">
        <v>1184</v>
      </c>
      <c r="Y81" s="384" t="s">
        <v>1184</v>
      </c>
      <c r="Z81" s="384" t="s">
        <v>1184</v>
      </c>
      <c r="AA81" s="384" t="s">
        <v>1380</v>
      </c>
      <c r="AB81" s="384" t="s">
        <v>1380</v>
      </c>
      <c r="AC81" s="384" t="s">
        <v>1380</v>
      </c>
      <c r="AD81" s="384" t="s">
        <v>1380</v>
      </c>
      <c r="AE81" s="384"/>
      <c r="AF81" s="384"/>
      <c r="AG81" s="384" t="s">
        <v>1380</v>
      </c>
      <c r="AH81" s="384"/>
      <c r="AI81" s="384"/>
      <c r="AJ81" s="384" t="s">
        <v>1380</v>
      </c>
      <c r="AK81" s="384"/>
      <c r="AL81" s="382" t="s">
        <v>1299</v>
      </c>
      <c r="AM81" s="382" t="s">
        <v>1268</v>
      </c>
      <c r="AN81" s="382" t="s">
        <v>1298</v>
      </c>
      <c r="AO81" s="382" t="s">
        <v>1297</v>
      </c>
      <c r="AP81" s="382"/>
    </row>
    <row r="82" spans="1:42" ht="27" customHeight="1" x14ac:dyDescent="0.3">
      <c r="A82" s="436">
        <v>76</v>
      </c>
      <c r="B82" s="439" t="s">
        <v>1696</v>
      </c>
      <c r="C82" s="439" t="s">
        <v>191</v>
      </c>
      <c r="D82" s="439" t="s">
        <v>192</v>
      </c>
      <c r="E82" s="468" t="s">
        <v>1747</v>
      </c>
      <c r="F82" s="439" t="s">
        <v>1446</v>
      </c>
      <c r="G82" s="439"/>
      <c r="H82" s="439" t="s">
        <v>2636</v>
      </c>
      <c r="I82" s="469" t="s">
        <v>1872</v>
      </c>
      <c r="J82" s="439" t="s">
        <v>2058</v>
      </c>
      <c r="K82" s="439">
        <v>1</v>
      </c>
      <c r="L82" s="439">
        <v>15</v>
      </c>
      <c r="M82" s="439" t="s">
        <v>1943</v>
      </c>
      <c r="N82" s="439" t="s">
        <v>2237</v>
      </c>
      <c r="O82" s="439" t="s">
        <v>451</v>
      </c>
      <c r="P82" s="382" t="s">
        <v>1296</v>
      </c>
      <c r="Q82" s="382" t="s">
        <v>192</v>
      </c>
      <c r="R82" s="382" t="s">
        <v>192</v>
      </c>
      <c r="S82" s="384">
        <v>15</v>
      </c>
      <c r="T82" s="384">
        <v>5</v>
      </c>
      <c r="U82" s="384">
        <v>7</v>
      </c>
      <c r="V82" s="384">
        <v>5</v>
      </c>
      <c r="W82" s="384">
        <v>7</v>
      </c>
      <c r="X82" s="384">
        <v>12</v>
      </c>
      <c r="Y82" s="384">
        <v>5</v>
      </c>
      <c r="Z82" s="384">
        <v>4</v>
      </c>
      <c r="AA82" s="384">
        <v>13</v>
      </c>
      <c r="AB82" s="384">
        <v>7</v>
      </c>
      <c r="AC82" s="384">
        <v>5</v>
      </c>
      <c r="AD82" s="384">
        <v>5</v>
      </c>
      <c r="AE82" s="384"/>
      <c r="AF82" s="384"/>
      <c r="AG82" s="384">
        <v>5</v>
      </c>
      <c r="AH82" s="384"/>
      <c r="AI82" s="384"/>
      <c r="AJ82" s="384">
        <v>5</v>
      </c>
      <c r="AK82" s="384"/>
      <c r="AL82" s="382" t="s">
        <v>1295</v>
      </c>
      <c r="AM82" s="382" t="s">
        <v>1783</v>
      </c>
      <c r="AN82" s="382" t="s">
        <v>1294</v>
      </c>
      <c r="AO82" s="382" t="s">
        <v>1293</v>
      </c>
      <c r="AP82" s="382"/>
    </row>
    <row r="83" spans="1:42" ht="27" customHeight="1" x14ac:dyDescent="0.3">
      <c r="A83" s="436">
        <v>77</v>
      </c>
      <c r="B83" s="439"/>
      <c r="C83" s="439"/>
      <c r="D83" s="439" t="s">
        <v>194</v>
      </c>
      <c r="E83" s="468" t="s">
        <v>87</v>
      </c>
      <c r="F83" s="439" t="s">
        <v>646</v>
      </c>
      <c r="G83" s="439" t="s">
        <v>1752</v>
      </c>
      <c r="H83" s="439" t="s">
        <v>2636</v>
      </c>
      <c r="I83" s="465">
        <v>0</v>
      </c>
      <c r="J83" s="439" t="s">
        <v>2058</v>
      </c>
      <c r="K83" s="439">
        <v>1</v>
      </c>
      <c r="L83" s="439">
        <v>1</v>
      </c>
      <c r="M83" s="439" t="s">
        <v>1944</v>
      </c>
      <c r="N83" s="439" t="s">
        <v>2238</v>
      </c>
      <c r="O83" s="439" t="s">
        <v>2357</v>
      </c>
      <c r="P83" s="382" t="s">
        <v>1292</v>
      </c>
      <c r="Q83" s="382" t="s">
        <v>194</v>
      </c>
      <c r="R83" s="382" t="s">
        <v>195</v>
      </c>
      <c r="S83" s="382" t="s">
        <v>1254</v>
      </c>
      <c r="T83" s="382" t="s">
        <v>1254</v>
      </c>
      <c r="U83" s="382" t="s">
        <v>1254</v>
      </c>
      <c r="V83" s="382" t="s">
        <v>1254</v>
      </c>
      <c r="W83" s="382" t="s">
        <v>1254</v>
      </c>
      <c r="X83" s="382" t="s">
        <v>1254</v>
      </c>
      <c r="Y83" s="382" t="s">
        <v>1254</v>
      </c>
      <c r="Z83" s="382" t="s">
        <v>1254</v>
      </c>
      <c r="AA83" s="382" t="s">
        <v>1254</v>
      </c>
      <c r="AB83" s="382" t="s">
        <v>1254</v>
      </c>
      <c r="AC83" s="382" t="s">
        <v>1254</v>
      </c>
      <c r="AD83" s="382" t="s">
        <v>1254</v>
      </c>
      <c r="AE83" s="382"/>
      <c r="AF83" s="382"/>
      <c r="AG83" s="382" t="s">
        <v>1254</v>
      </c>
      <c r="AH83" s="382"/>
      <c r="AI83" s="382"/>
      <c r="AJ83" s="382" t="s">
        <v>1254</v>
      </c>
      <c r="AK83" s="382"/>
      <c r="AL83" s="382" t="s">
        <v>1291</v>
      </c>
      <c r="AM83" s="382" t="s">
        <v>1784</v>
      </c>
      <c r="AN83" s="382" t="s">
        <v>1290</v>
      </c>
      <c r="AO83" s="382" t="s">
        <v>1289</v>
      </c>
      <c r="AP83" s="382"/>
    </row>
    <row r="84" spans="1:42" ht="27" customHeight="1" x14ac:dyDescent="0.3">
      <c r="A84" s="436">
        <v>78</v>
      </c>
      <c r="B84" s="439"/>
      <c r="C84" s="439"/>
      <c r="D84" s="439" t="s">
        <v>196</v>
      </c>
      <c r="E84" s="468" t="s">
        <v>87</v>
      </c>
      <c r="F84" s="439" t="s">
        <v>650</v>
      </c>
      <c r="G84" s="439" t="s">
        <v>1752</v>
      </c>
      <c r="H84" s="439" t="s">
        <v>2635</v>
      </c>
      <c r="I84" s="465" t="s">
        <v>1874</v>
      </c>
      <c r="J84" s="439" t="s">
        <v>2058</v>
      </c>
      <c r="K84" s="439">
        <v>1</v>
      </c>
      <c r="L84" s="439">
        <v>1</v>
      </c>
      <c r="M84" s="439" t="s">
        <v>1945</v>
      </c>
      <c r="N84" s="439" t="s">
        <v>2239</v>
      </c>
      <c r="O84" s="439" t="s">
        <v>453</v>
      </c>
      <c r="P84" s="382" t="s">
        <v>1288</v>
      </c>
      <c r="Q84" s="382" t="s">
        <v>1288</v>
      </c>
      <c r="R84" s="382" t="s">
        <v>197</v>
      </c>
      <c r="S84" s="382" t="s">
        <v>1254</v>
      </c>
      <c r="T84" s="382" t="s">
        <v>1254</v>
      </c>
      <c r="U84" s="382" t="s">
        <v>1254</v>
      </c>
      <c r="V84" s="382" t="s">
        <v>1254</v>
      </c>
      <c r="W84" s="382" t="s">
        <v>1254</v>
      </c>
      <c r="X84" s="382" t="s">
        <v>1254</v>
      </c>
      <c r="Y84" s="382" t="s">
        <v>1254</v>
      </c>
      <c r="Z84" s="382" t="s">
        <v>1254</v>
      </c>
      <c r="AA84" s="382" t="s">
        <v>1254</v>
      </c>
      <c r="AB84" s="382" t="s">
        <v>1254</v>
      </c>
      <c r="AC84" s="382" t="s">
        <v>1254</v>
      </c>
      <c r="AD84" s="382" t="s">
        <v>1254</v>
      </c>
      <c r="AE84" s="382"/>
      <c r="AF84" s="382"/>
      <c r="AG84" s="382" t="s">
        <v>1254</v>
      </c>
      <c r="AH84" s="382"/>
      <c r="AI84" s="382"/>
      <c r="AJ84" s="382" t="s">
        <v>1254</v>
      </c>
      <c r="AK84" s="382"/>
      <c r="AL84" s="382"/>
      <c r="AM84" s="382" t="s">
        <v>1229</v>
      </c>
      <c r="AN84" s="382" t="s">
        <v>1229</v>
      </c>
      <c r="AO84" s="382" t="s">
        <v>1267</v>
      </c>
      <c r="AP84" s="382"/>
    </row>
    <row r="85" spans="1:42" ht="27" customHeight="1" x14ac:dyDescent="0.3">
      <c r="A85" s="436">
        <v>79</v>
      </c>
      <c r="B85" s="439"/>
      <c r="C85" s="439"/>
      <c r="D85" s="439" t="s">
        <v>237</v>
      </c>
      <c r="E85" s="468" t="s">
        <v>1747</v>
      </c>
      <c r="F85" s="439" t="s">
        <v>536</v>
      </c>
      <c r="G85" s="439"/>
      <c r="H85" s="439" t="s">
        <v>2635</v>
      </c>
      <c r="I85" s="465" t="s">
        <v>1874</v>
      </c>
      <c r="J85" s="439" t="s">
        <v>2058</v>
      </c>
      <c r="K85" s="439">
        <v>1</v>
      </c>
      <c r="L85" s="439">
        <v>1</v>
      </c>
      <c r="M85" s="439" t="s">
        <v>1945</v>
      </c>
      <c r="N85" s="439" t="s">
        <v>2240</v>
      </c>
      <c r="O85" s="439" t="s">
        <v>2080</v>
      </c>
      <c r="P85" s="382" t="s">
        <v>1287</v>
      </c>
      <c r="Q85" s="382" t="s">
        <v>198</v>
      </c>
      <c r="R85" s="382" t="s">
        <v>198</v>
      </c>
      <c r="S85" s="382" t="s">
        <v>1185</v>
      </c>
      <c r="T85" s="382" t="s">
        <v>1185</v>
      </c>
      <c r="U85" s="382" t="s">
        <v>1185</v>
      </c>
      <c r="V85" s="382" t="s">
        <v>1185</v>
      </c>
      <c r="W85" s="382" t="s">
        <v>1185</v>
      </c>
      <c r="X85" s="382" t="s">
        <v>1185</v>
      </c>
      <c r="Y85" s="384" t="s">
        <v>1184</v>
      </c>
      <c r="Z85" s="384" t="s">
        <v>1184</v>
      </c>
      <c r="AA85" s="384" t="s">
        <v>1380</v>
      </c>
      <c r="AB85" s="384" t="s">
        <v>1380</v>
      </c>
      <c r="AC85" s="384" t="s">
        <v>1380</v>
      </c>
      <c r="AD85" s="384" t="s">
        <v>1380</v>
      </c>
      <c r="AE85" s="384"/>
      <c r="AF85" s="384"/>
      <c r="AG85" s="384" t="s">
        <v>1380</v>
      </c>
      <c r="AH85" s="384"/>
      <c r="AI85" s="384"/>
      <c r="AJ85" s="384" t="s">
        <v>1380</v>
      </c>
      <c r="AK85" s="384"/>
      <c r="AL85" s="382"/>
      <c r="AM85" s="382" t="s">
        <v>1785</v>
      </c>
      <c r="AN85" s="382"/>
      <c r="AO85" s="382"/>
      <c r="AP85" s="382"/>
    </row>
    <row r="86" spans="1:42" ht="27" customHeight="1" x14ac:dyDescent="0.3">
      <c r="A86" s="436">
        <v>80</v>
      </c>
      <c r="B86" s="439"/>
      <c r="C86" s="439"/>
      <c r="D86" s="439" t="s">
        <v>199</v>
      </c>
      <c r="E86" s="468" t="s">
        <v>87</v>
      </c>
      <c r="F86" s="439" t="s">
        <v>199</v>
      </c>
      <c r="G86" s="439" t="s">
        <v>1753</v>
      </c>
      <c r="H86" s="439" t="s">
        <v>2635</v>
      </c>
      <c r="I86" s="465" t="s">
        <v>1866</v>
      </c>
      <c r="J86" s="439" t="s">
        <v>2058</v>
      </c>
      <c r="K86" s="439">
        <v>1</v>
      </c>
      <c r="L86" s="439">
        <v>3</v>
      </c>
      <c r="M86" s="439" t="s">
        <v>1945</v>
      </c>
      <c r="N86" s="439" t="s">
        <v>2241</v>
      </c>
      <c r="O86" s="439" t="s">
        <v>454</v>
      </c>
      <c r="P86" s="382" t="s">
        <v>199</v>
      </c>
      <c r="Q86" s="382" t="s">
        <v>199</v>
      </c>
      <c r="R86" s="382" t="s">
        <v>199</v>
      </c>
      <c r="S86" s="382" t="s">
        <v>1254</v>
      </c>
      <c r="T86" s="382" t="s">
        <v>1254</v>
      </c>
      <c r="U86" s="382" t="s">
        <v>1254</v>
      </c>
      <c r="V86" s="382" t="s">
        <v>1254</v>
      </c>
      <c r="W86" s="382" t="s">
        <v>1254</v>
      </c>
      <c r="X86" s="382" t="s">
        <v>1185</v>
      </c>
      <c r="Y86" s="384" t="s">
        <v>1184</v>
      </c>
      <c r="Z86" s="384" t="s">
        <v>1254</v>
      </c>
      <c r="AA86" s="384" t="s">
        <v>1254</v>
      </c>
      <c r="AB86" s="384" t="s">
        <v>1254</v>
      </c>
      <c r="AC86" s="384" t="s">
        <v>1254</v>
      </c>
      <c r="AD86" s="384" t="s">
        <v>1254</v>
      </c>
      <c r="AE86" s="384"/>
      <c r="AF86" s="384"/>
      <c r="AG86" s="384" t="s">
        <v>1254</v>
      </c>
      <c r="AH86" s="384"/>
      <c r="AI86" s="384"/>
      <c r="AJ86" s="384" t="s">
        <v>1254</v>
      </c>
      <c r="AK86" s="384"/>
      <c r="AL86" s="382"/>
      <c r="AM86" s="382" t="s">
        <v>1786</v>
      </c>
      <c r="AN86" s="382" t="s">
        <v>1283</v>
      </c>
      <c r="AO86" s="382" t="s">
        <v>1282</v>
      </c>
      <c r="AP86" s="382"/>
    </row>
    <row r="87" spans="1:42" ht="27" customHeight="1" x14ac:dyDescent="0.3">
      <c r="A87" s="436">
        <v>81</v>
      </c>
      <c r="B87" s="439"/>
      <c r="C87" s="439"/>
      <c r="D87" s="439" t="s">
        <v>1554</v>
      </c>
      <c r="E87" s="439" t="s">
        <v>66</v>
      </c>
      <c r="F87" s="439" t="s">
        <v>1533</v>
      </c>
      <c r="G87" s="439"/>
      <c r="H87" s="439" t="s">
        <v>2635</v>
      </c>
      <c r="I87" s="465" t="s">
        <v>1874</v>
      </c>
      <c r="J87" s="439" t="s">
        <v>2058</v>
      </c>
      <c r="K87" s="439">
        <v>1</v>
      </c>
      <c r="L87" s="439">
        <v>1</v>
      </c>
      <c r="M87" s="439" t="s">
        <v>1945</v>
      </c>
      <c r="N87" s="439" t="s">
        <v>2242</v>
      </c>
      <c r="O87" s="439" t="s">
        <v>1539</v>
      </c>
      <c r="P87" s="382" t="s">
        <v>1286</v>
      </c>
      <c r="Q87" s="382" t="s">
        <v>1133</v>
      </c>
      <c r="R87" s="382" t="s">
        <v>1133</v>
      </c>
      <c r="S87" s="382" t="s">
        <v>1185</v>
      </c>
      <c r="T87" s="382" t="s">
        <v>1185</v>
      </c>
      <c r="U87" s="382" t="s">
        <v>1185</v>
      </c>
      <c r="V87" s="382" t="s">
        <v>1185</v>
      </c>
      <c r="W87" s="382" t="s">
        <v>1185</v>
      </c>
      <c r="X87" s="382" t="s">
        <v>1185</v>
      </c>
      <c r="Y87" s="384" t="s">
        <v>1185</v>
      </c>
      <c r="Z87" s="384" t="s">
        <v>1185</v>
      </c>
      <c r="AA87" s="384" t="s">
        <v>1380</v>
      </c>
      <c r="AB87" s="384" t="s">
        <v>1207</v>
      </c>
      <c r="AC87" s="384" t="s">
        <v>1380</v>
      </c>
      <c r="AD87" s="384" t="s">
        <v>1380</v>
      </c>
      <c r="AE87" s="384"/>
      <c r="AF87" s="384"/>
      <c r="AG87" s="384" t="s">
        <v>1380</v>
      </c>
      <c r="AH87" s="384"/>
      <c r="AI87" s="384"/>
      <c r="AJ87" s="384" t="s">
        <v>1380</v>
      </c>
      <c r="AK87" s="384"/>
      <c r="AL87" s="382"/>
      <c r="AM87" s="382" t="s">
        <v>66</v>
      </c>
      <c r="AN87" s="382"/>
      <c r="AO87" s="382"/>
      <c r="AP87" s="382"/>
    </row>
    <row r="88" spans="1:42" ht="27" customHeight="1" x14ac:dyDescent="0.3">
      <c r="A88" s="436">
        <v>82</v>
      </c>
      <c r="B88" s="439"/>
      <c r="C88" s="439"/>
      <c r="D88" s="439" t="s">
        <v>1265</v>
      </c>
      <c r="E88" s="439" t="s">
        <v>2605</v>
      </c>
      <c r="F88" s="439" t="s">
        <v>2606</v>
      </c>
      <c r="G88" s="439"/>
      <c r="H88" s="439" t="s">
        <v>2635</v>
      </c>
      <c r="I88" s="465" t="s">
        <v>1874</v>
      </c>
      <c r="J88" s="439" t="s">
        <v>2058</v>
      </c>
      <c r="K88" s="439">
        <v>1</v>
      </c>
      <c r="L88" s="439">
        <v>1</v>
      </c>
      <c r="M88" s="439" t="s">
        <v>1945</v>
      </c>
      <c r="N88" s="439" t="s">
        <v>2243</v>
      </c>
      <c r="O88" s="439" t="s">
        <v>460</v>
      </c>
      <c r="P88" s="382" t="s">
        <v>1285</v>
      </c>
      <c r="Q88" s="382" t="s">
        <v>1137</v>
      </c>
      <c r="R88" s="382" t="s">
        <v>1137</v>
      </c>
      <c r="S88" s="382" t="s">
        <v>1185</v>
      </c>
      <c r="T88" s="382" t="s">
        <v>1185</v>
      </c>
      <c r="U88" s="382" t="s">
        <v>1185</v>
      </c>
      <c r="V88" s="382" t="s">
        <v>1185</v>
      </c>
      <c r="W88" s="382" t="s">
        <v>1185</v>
      </c>
      <c r="X88" s="382" t="s">
        <v>1185</v>
      </c>
      <c r="Y88" s="384" t="s">
        <v>1185</v>
      </c>
      <c r="Z88" s="384" t="s">
        <v>1185</v>
      </c>
      <c r="AA88" s="384" t="s">
        <v>1380</v>
      </c>
      <c r="AB88" s="384" t="s">
        <v>1380</v>
      </c>
      <c r="AC88" s="384" t="s">
        <v>1380</v>
      </c>
      <c r="AD88" s="384" t="s">
        <v>1380</v>
      </c>
      <c r="AE88" s="384"/>
      <c r="AF88" s="384"/>
      <c r="AG88" s="384" t="s">
        <v>1380</v>
      </c>
      <c r="AH88" s="384"/>
      <c r="AI88" s="384"/>
      <c r="AJ88" s="384" t="s">
        <v>1380</v>
      </c>
      <c r="AK88" s="384"/>
      <c r="AL88" s="382"/>
      <c r="AM88" s="382"/>
      <c r="AN88" s="382"/>
      <c r="AO88" s="382"/>
      <c r="AP88" s="382"/>
    </row>
    <row r="89" spans="1:42" ht="27" customHeight="1" x14ac:dyDescent="0.3">
      <c r="A89" s="436">
        <v>83</v>
      </c>
      <c r="B89" s="439"/>
      <c r="C89" s="439"/>
      <c r="D89" s="439" t="s">
        <v>1265</v>
      </c>
      <c r="E89" s="439" t="s">
        <v>2605</v>
      </c>
      <c r="F89" s="439" t="s">
        <v>2606</v>
      </c>
      <c r="G89" s="439"/>
      <c r="H89" s="439" t="s">
        <v>2635</v>
      </c>
      <c r="I89" s="465" t="s">
        <v>1874</v>
      </c>
      <c r="J89" s="439" t="s">
        <v>2058</v>
      </c>
      <c r="K89" s="439">
        <v>1</v>
      </c>
      <c r="L89" s="439">
        <v>1</v>
      </c>
      <c r="M89" s="439" t="s">
        <v>1945</v>
      </c>
      <c r="N89" s="439" t="s">
        <v>2244</v>
      </c>
      <c r="O89" s="439" t="s">
        <v>460</v>
      </c>
      <c r="P89" s="382" t="s">
        <v>1284</v>
      </c>
      <c r="Q89" s="382" t="s">
        <v>1138</v>
      </c>
      <c r="R89" s="382" t="s">
        <v>1138</v>
      </c>
      <c r="S89" s="382" t="s">
        <v>1185</v>
      </c>
      <c r="T89" s="382" t="s">
        <v>1185</v>
      </c>
      <c r="U89" s="382" t="s">
        <v>1185</v>
      </c>
      <c r="V89" s="382" t="s">
        <v>1185</v>
      </c>
      <c r="W89" s="382" t="s">
        <v>1185</v>
      </c>
      <c r="X89" s="382" t="s">
        <v>1185</v>
      </c>
      <c r="Y89" s="384" t="s">
        <v>1185</v>
      </c>
      <c r="Z89" s="384" t="s">
        <v>1185</v>
      </c>
      <c r="AA89" s="384" t="s">
        <v>1380</v>
      </c>
      <c r="AB89" s="384" t="s">
        <v>1380</v>
      </c>
      <c r="AC89" s="384" t="s">
        <v>1380</v>
      </c>
      <c r="AD89" s="384" t="s">
        <v>1380</v>
      </c>
      <c r="AE89" s="384"/>
      <c r="AF89" s="384"/>
      <c r="AG89" s="384" t="s">
        <v>1380</v>
      </c>
      <c r="AH89" s="384"/>
      <c r="AI89" s="384"/>
      <c r="AJ89" s="384" t="s">
        <v>1380</v>
      </c>
      <c r="AK89" s="384"/>
      <c r="AL89" s="382"/>
      <c r="AM89" s="382"/>
      <c r="AN89" s="382"/>
      <c r="AO89" s="382"/>
      <c r="AP89" s="382"/>
    </row>
    <row r="90" spans="1:42" ht="27" customHeight="1" x14ac:dyDescent="0.3">
      <c r="A90" s="436">
        <v>84</v>
      </c>
      <c r="B90" s="439"/>
      <c r="C90" s="439"/>
      <c r="D90" s="439" t="s">
        <v>201</v>
      </c>
      <c r="E90" s="468" t="s">
        <v>87</v>
      </c>
      <c r="F90" s="439" t="s">
        <v>201</v>
      </c>
      <c r="G90" s="439" t="s">
        <v>1753</v>
      </c>
      <c r="H90" s="439" t="s">
        <v>2635</v>
      </c>
      <c r="I90" s="465" t="s">
        <v>1875</v>
      </c>
      <c r="J90" s="439" t="s">
        <v>2058</v>
      </c>
      <c r="K90" s="439">
        <v>1</v>
      </c>
      <c r="L90" s="439">
        <v>4</v>
      </c>
      <c r="M90" s="439" t="s">
        <v>1946</v>
      </c>
      <c r="N90" s="439" t="s">
        <v>2245</v>
      </c>
      <c r="O90" s="439" t="s">
        <v>454</v>
      </c>
      <c r="P90" s="382" t="s">
        <v>201</v>
      </c>
      <c r="Q90" s="382" t="s">
        <v>201</v>
      </c>
      <c r="R90" s="382" t="s">
        <v>201</v>
      </c>
      <c r="S90" s="382" t="s">
        <v>1254</v>
      </c>
      <c r="T90" s="382" t="s">
        <v>1254</v>
      </c>
      <c r="U90" s="382" t="s">
        <v>1254</v>
      </c>
      <c r="V90" s="382" t="s">
        <v>1254</v>
      </c>
      <c r="W90" s="382" t="s">
        <v>1254</v>
      </c>
      <c r="X90" s="382" t="s">
        <v>1185</v>
      </c>
      <c r="Y90" s="384" t="s">
        <v>1184</v>
      </c>
      <c r="Z90" s="384" t="s">
        <v>1254</v>
      </c>
      <c r="AA90" s="384" t="s">
        <v>1254</v>
      </c>
      <c r="AB90" s="384" t="s">
        <v>1254</v>
      </c>
      <c r="AC90" s="384" t="s">
        <v>1254</v>
      </c>
      <c r="AD90" s="384" t="s">
        <v>1254</v>
      </c>
      <c r="AE90" s="384"/>
      <c r="AF90" s="384"/>
      <c r="AG90" s="384" t="s">
        <v>1254</v>
      </c>
      <c r="AH90" s="384"/>
      <c r="AI90" s="384"/>
      <c r="AJ90" s="384" t="s">
        <v>1254</v>
      </c>
      <c r="AK90" s="384"/>
      <c r="AL90" s="382"/>
      <c r="AM90" s="382" t="s">
        <v>1786</v>
      </c>
      <c r="AN90" s="382" t="s">
        <v>1283</v>
      </c>
      <c r="AO90" s="382" t="s">
        <v>1282</v>
      </c>
      <c r="AP90" s="382"/>
    </row>
    <row r="91" spans="1:42" ht="27" customHeight="1" x14ac:dyDescent="0.3">
      <c r="A91" s="436">
        <v>85</v>
      </c>
      <c r="B91" s="439"/>
      <c r="C91" s="439"/>
      <c r="D91" s="439" t="s">
        <v>203</v>
      </c>
      <c r="E91" s="468" t="s">
        <v>87</v>
      </c>
      <c r="F91" s="439" t="s">
        <v>203</v>
      </c>
      <c r="G91" s="439" t="s">
        <v>1753</v>
      </c>
      <c r="H91" s="439" t="s">
        <v>2635</v>
      </c>
      <c r="I91" s="465" t="s">
        <v>1875</v>
      </c>
      <c r="J91" s="439" t="s">
        <v>2058</v>
      </c>
      <c r="K91" s="439">
        <v>1</v>
      </c>
      <c r="L91" s="439">
        <v>4</v>
      </c>
      <c r="M91" s="439" t="s">
        <v>1946</v>
      </c>
      <c r="N91" s="439" t="s">
        <v>2246</v>
      </c>
      <c r="O91" s="439" t="s">
        <v>454</v>
      </c>
      <c r="P91" s="382" t="s">
        <v>203</v>
      </c>
      <c r="Q91" s="382" t="s">
        <v>203</v>
      </c>
      <c r="R91" s="382" t="s">
        <v>203</v>
      </c>
      <c r="S91" s="382" t="s">
        <v>1254</v>
      </c>
      <c r="T91" s="382" t="s">
        <v>1254</v>
      </c>
      <c r="U91" s="382" t="s">
        <v>1254</v>
      </c>
      <c r="V91" s="382" t="s">
        <v>1254</v>
      </c>
      <c r="W91" s="382" t="s">
        <v>1254</v>
      </c>
      <c r="X91" s="382" t="s">
        <v>1185</v>
      </c>
      <c r="Y91" s="384" t="s">
        <v>1184</v>
      </c>
      <c r="Z91" s="384" t="s">
        <v>1254</v>
      </c>
      <c r="AA91" s="384" t="s">
        <v>1254</v>
      </c>
      <c r="AB91" s="384" t="s">
        <v>1254</v>
      </c>
      <c r="AC91" s="384" t="s">
        <v>1254</v>
      </c>
      <c r="AD91" s="384" t="s">
        <v>1254</v>
      </c>
      <c r="AE91" s="384"/>
      <c r="AF91" s="384"/>
      <c r="AG91" s="384" t="s">
        <v>1254</v>
      </c>
      <c r="AH91" s="384"/>
      <c r="AI91" s="384"/>
      <c r="AJ91" s="384" t="s">
        <v>1254</v>
      </c>
      <c r="AK91" s="384"/>
      <c r="AL91" s="382"/>
      <c r="AM91" s="382" t="s">
        <v>1786</v>
      </c>
      <c r="AN91" s="382" t="s">
        <v>1283</v>
      </c>
      <c r="AO91" s="382" t="s">
        <v>1282</v>
      </c>
      <c r="AP91" s="382"/>
    </row>
    <row r="92" spans="1:42" ht="27" customHeight="1" x14ac:dyDescent="0.3">
      <c r="A92" s="436">
        <v>86</v>
      </c>
      <c r="B92" s="439" t="s">
        <v>1698</v>
      </c>
      <c r="C92" s="439" t="s">
        <v>32</v>
      </c>
      <c r="D92" s="439" t="s">
        <v>1130</v>
      </c>
      <c r="E92" s="468" t="s">
        <v>66</v>
      </c>
      <c r="F92" s="439" t="s">
        <v>613</v>
      </c>
      <c r="G92" s="439"/>
      <c r="H92" s="439" t="s">
        <v>2636</v>
      </c>
      <c r="I92" s="465" t="s">
        <v>1873</v>
      </c>
      <c r="J92" s="439" t="s">
        <v>2058</v>
      </c>
      <c r="K92" s="439">
        <v>1</v>
      </c>
      <c r="L92" s="439">
        <v>1</v>
      </c>
      <c r="M92" s="439" t="s">
        <v>1947</v>
      </c>
      <c r="N92" s="439" t="s">
        <v>2247</v>
      </c>
      <c r="O92" s="439" t="s">
        <v>455</v>
      </c>
      <c r="P92" s="382" t="s">
        <v>1130</v>
      </c>
      <c r="Q92" s="382" t="s">
        <v>1130</v>
      </c>
      <c r="R92" s="382" t="s">
        <v>1130</v>
      </c>
      <c r="S92" s="382" t="s">
        <v>1184</v>
      </c>
      <c r="T92" s="382" t="s">
        <v>1184</v>
      </c>
      <c r="U92" s="382" t="s">
        <v>1184</v>
      </c>
      <c r="V92" s="382" t="s">
        <v>1184</v>
      </c>
      <c r="W92" s="382" t="s">
        <v>1184</v>
      </c>
      <c r="X92" s="382" t="s">
        <v>1184</v>
      </c>
      <c r="Y92" s="382" t="s">
        <v>1930</v>
      </c>
      <c r="Z92" s="382" t="s">
        <v>1184</v>
      </c>
      <c r="AA92" s="382" t="s">
        <v>1184</v>
      </c>
      <c r="AB92" s="382" t="s">
        <v>1184</v>
      </c>
      <c r="AC92" s="382" t="s">
        <v>1184</v>
      </c>
      <c r="AD92" s="382" t="s">
        <v>1184</v>
      </c>
      <c r="AE92" s="382"/>
      <c r="AF92" s="382"/>
      <c r="AG92" s="382" t="s">
        <v>1184</v>
      </c>
      <c r="AH92" s="382"/>
      <c r="AI92" s="382"/>
      <c r="AJ92" s="382" t="s">
        <v>1184</v>
      </c>
      <c r="AK92" s="382"/>
      <c r="AL92" s="382" t="s">
        <v>1281</v>
      </c>
      <c r="AM92" s="382" t="s">
        <v>66</v>
      </c>
      <c r="AN92" s="382" t="s">
        <v>1280</v>
      </c>
      <c r="AO92" s="382" t="s">
        <v>1280</v>
      </c>
      <c r="AP92" s="382"/>
    </row>
    <row r="93" spans="1:42" ht="27" customHeight="1" x14ac:dyDescent="0.3">
      <c r="A93" s="436">
        <v>87</v>
      </c>
      <c r="B93" s="439"/>
      <c r="C93" s="439"/>
      <c r="D93" s="439" t="s">
        <v>1131</v>
      </c>
      <c r="E93" s="468" t="s">
        <v>66</v>
      </c>
      <c r="F93" s="439" t="s">
        <v>613</v>
      </c>
      <c r="G93" s="439"/>
      <c r="H93" s="439" t="s">
        <v>2636</v>
      </c>
      <c r="I93" s="465" t="s">
        <v>1874</v>
      </c>
      <c r="J93" s="439" t="s">
        <v>2058</v>
      </c>
      <c r="K93" s="439">
        <v>1</v>
      </c>
      <c r="L93" s="439">
        <v>1</v>
      </c>
      <c r="M93" s="439" t="s">
        <v>1947</v>
      </c>
      <c r="N93" s="439" t="s">
        <v>2248</v>
      </c>
      <c r="O93" s="439" t="s">
        <v>456</v>
      </c>
      <c r="P93" s="382" t="s">
        <v>1131</v>
      </c>
      <c r="Q93" s="382" t="s">
        <v>1131</v>
      </c>
      <c r="R93" s="382" t="s">
        <v>1131</v>
      </c>
      <c r="S93" s="382" t="s">
        <v>1184</v>
      </c>
      <c r="T93" s="382" t="s">
        <v>1184</v>
      </c>
      <c r="U93" s="382" t="s">
        <v>1184</v>
      </c>
      <c r="V93" s="382" t="s">
        <v>1184</v>
      </c>
      <c r="W93" s="382" t="s">
        <v>1184</v>
      </c>
      <c r="X93" s="382" t="s">
        <v>1184</v>
      </c>
      <c r="Y93" s="382" t="s">
        <v>1930</v>
      </c>
      <c r="Z93" s="382" t="s">
        <v>1184</v>
      </c>
      <c r="AA93" s="382" t="s">
        <v>1184</v>
      </c>
      <c r="AB93" s="382" t="s">
        <v>1184</v>
      </c>
      <c r="AC93" s="382" t="s">
        <v>1184</v>
      </c>
      <c r="AD93" s="382" t="s">
        <v>1184</v>
      </c>
      <c r="AE93" s="382"/>
      <c r="AF93" s="382"/>
      <c r="AG93" s="382" t="s">
        <v>1184</v>
      </c>
      <c r="AH93" s="382"/>
      <c r="AI93" s="382"/>
      <c r="AJ93" s="382" t="s">
        <v>1184</v>
      </c>
      <c r="AK93" s="382"/>
      <c r="AL93" s="382" t="s">
        <v>1281</v>
      </c>
      <c r="AM93" s="382" t="s">
        <v>66</v>
      </c>
      <c r="AN93" s="382" t="s">
        <v>1280</v>
      </c>
      <c r="AO93" s="382" t="s">
        <v>1280</v>
      </c>
      <c r="AP93" s="382"/>
    </row>
    <row r="94" spans="1:42" ht="27" customHeight="1" x14ac:dyDescent="0.3">
      <c r="A94" s="436">
        <v>88</v>
      </c>
      <c r="B94" s="439"/>
      <c r="C94" s="439"/>
      <c r="D94" s="439" t="s">
        <v>1132</v>
      </c>
      <c r="E94" s="468" t="s">
        <v>66</v>
      </c>
      <c r="F94" s="439" t="s">
        <v>613</v>
      </c>
      <c r="G94" s="439"/>
      <c r="H94" s="439" t="s">
        <v>2636</v>
      </c>
      <c r="I94" s="465" t="s">
        <v>1874</v>
      </c>
      <c r="J94" s="439" t="s">
        <v>2058</v>
      </c>
      <c r="K94" s="439">
        <v>1</v>
      </c>
      <c r="L94" s="439">
        <v>1</v>
      </c>
      <c r="M94" s="439" t="s">
        <v>1947</v>
      </c>
      <c r="N94" s="439" t="s">
        <v>2249</v>
      </c>
      <c r="O94" s="439" t="s">
        <v>457</v>
      </c>
      <c r="P94" s="382" t="s">
        <v>1132</v>
      </c>
      <c r="Q94" s="382" t="s">
        <v>1132</v>
      </c>
      <c r="R94" s="382" t="s">
        <v>1132</v>
      </c>
      <c r="S94" s="382" t="s">
        <v>1184</v>
      </c>
      <c r="T94" s="382" t="s">
        <v>1184</v>
      </c>
      <c r="U94" s="382" t="s">
        <v>1184</v>
      </c>
      <c r="V94" s="382" t="s">
        <v>1184</v>
      </c>
      <c r="W94" s="382" t="s">
        <v>1184</v>
      </c>
      <c r="X94" s="382" t="s">
        <v>1184</v>
      </c>
      <c r="Y94" s="382" t="s">
        <v>1930</v>
      </c>
      <c r="Z94" s="382" t="s">
        <v>1184</v>
      </c>
      <c r="AA94" s="382" t="s">
        <v>1184</v>
      </c>
      <c r="AB94" s="382" t="s">
        <v>1184</v>
      </c>
      <c r="AC94" s="382" t="s">
        <v>1184</v>
      </c>
      <c r="AD94" s="382" t="s">
        <v>1184</v>
      </c>
      <c r="AE94" s="382"/>
      <c r="AF94" s="382"/>
      <c r="AG94" s="382" t="s">
        <v>1184</v>
      </c>
      <c r="AH94" s="382"/>
      <c r="AI94" s="382"/>
      <c r="AJ94" s="382" t="s">
        <v>1184</v>
      </c>
      <c r="AK94" s="382"/>
      <c r="AL94" s="382" t="s">
        <v>1281</v>
      </c>
      <c r="AM94" s="382" t="s">
        <v>66</v>
      </c>
      <c r="AN94" s="382" t="s">
        <v>1280</v>
      </c>
      <c r="AO94" s="382" t="s">
        <v>1280</v>
      </c>
      <c r="AP94" s="382"/>
    </row>
    <row r="95" spans="1:42" ht="27" customHeight="1" x14ac:dyDescent="0.3">
      <c r="A95" s="436">
        <v>89</v>
      </c>
      <c r="B95" s="439"/>
      <c r="C95" s="439"/>
      <c r="D95" s="439" t="s">
        <v>209</v>
      </c>
      <c r="E95" s="468" t="s">
        <v>66</v>
      </c>
      <c r="F95" s="439" t="s">
        <v>613</v>
      </c>
      <c r="G95" s="439"/>
      <c r="H95" s="439" t="s">
        <v>2636</v>
      </c>
      <c r="I95" s="465" t="s">
        <v>1874</v>
      </c>
      <c r="J95" s="439" t="s">
        <v>2058</v>
      </c>
      <c r="K95" s="439">
        <v>1</v>
      </c>
      <c r="L95" s="439">
        <v>1</v>
      </c>
      <c r="M95" s="439" t="s">
        <v>1947</v>
      </c>
      <c r="N95" s="439" t="s">
        <v>2250</v>
      </c>
      <c r="O95" s="439" t="s">
        <v>527</v>
      </c>
      <c r="P95" s="382" t="s">
        <v>1279</v>
      </c>
      <c r="Q95" s="382" t="s">
        <v>1279</v>
      </c>
      <c r="R95" s="382" t="s">
        <v>1279</v>
      </c>
      <c r="S95" s="382" t="s">
        <v>1184</v>
      </c>
      <c r="T95" s="382" t="s">
        <v>1184</v>
      </c>
      <c r="U95" s="382" t="s">
        <v>1184</v>
      </c>
      <c r="V95" s="382" t="s">
        <v>1184</v>
      </c>
      <c r="W95" s="382" t="s">
        <v>1184</v>
      </c>
      <c r="X95" s="382" t="s">
        <v>1184</v>
      </c>
      <c r="Y95" s="384" t="s">
        <v>1184</v>
      </c>
      <c r="Z95" s="384" t="s">
        <v>1184</v>
      </c>
      <c r="AA95" s="384" t="s">
        <v>1207</v>
      </c>
      <c r="AB95" s="384" t="s">
        <v>1207</v>
      </c>
      <c r="AC95" s="384" t="s">
        <v>1207</v>
      </c>
      <c r="AD95" s="384" t="s">
        <v>1207</v>
      </c>
      <c r="AE95" s="384"/>
      <c r="AF95" s="384"/>
      <c r="AG95" s="384" t="s">
        <v>1207</v>
      </c>
      <c r="AH95" s="384"/>
      <c r="AI95" s="384"/>
      <c r="AJ95" s="384" t="s">
        <v>1207</v>
      </c>
      <c r="AK95" s="384"/>
      <c r="AL95" s="382"/>
      <c r="AM95" s="382" t="s">
        <v>1787</v>
      </c>
      <c r="AN95" s="382" t="s">
        <v>1278</v>
      </c>
      <c r="AO95" s="382" t="s">
        <v>1278</v>
      </c>
      <c r="AP95" s="382"/>
    </row>
    <row r="96" spans="1:42" ht="27" customHeight="1" x14ac:dyDescent="0.3">
      <c r="A96" s="436">
        <v>90</v>
      </c>
      <c r="B96" s="439"/>
      <c r="C96" s="439"/>
      <c r="D96" s="439" t="s">
        <v>211</v>
      </c>
      <c r="E96" s="468" t="s">
        <v>66</v>
      </c>
      <c r="F96" s="439" t="s">
        <v>613</v>
      </c>
      <c r="G96" s="439"/>
      <c r="H96" s="439" t="s">
        <v>2636</v>
      </c>
      <c r="I96" s="465" t="s">
        <v>1874</v>
      </c>
      <c r="J96" s="439" t="s">
        <v>2058</v>
      </c>
      <c r="K96" s="439">
        <v>1</v>
      </c>
      <c r="L96" s="439">
        <v>1</v>
      </c>
      <c r="M96" s="439" t="s">
        <v>1947</v>
      </c>
      <c r="N96" s="439" t="s">
        <v>2251</v>
      </c>
      <c r="O96" s="439" t="s">
        <v>528</v>
      </c>
      <c r="P96" s="382" t="s">
        <v>211</v>
      </c>
      <c r="Q96" s="382" t="s">
        <v>211</v>
      </c>
      <c r="R96" s="382" t="s">
        <v>211</v>
      </c>
      <c r="S96" s="382" t="s">
        <v>1184</v>
      </c>
      <c r="T96" s="382" t="s">
        <v>1184</v>
      </c>
      <c r="U96" s="382" t="s">
        <v>1184</v>
      </c>
      <c r="V96" s="382" t="s">
        <v>1184</v>
      </c>
      <c r="W96" s="382" t="s">
        <v>1184</v>
      </c>
      <c r="X96" s="382" t="s">
        <v>1184</v>
      </c>
      <c r="Y96" s="384" t="s">
        <v>1184</v>
      </c>
      <c r="Z96" s="384" t="s">
        <v>1184</v>
      </c>
      <c r="AA96" s="384" t="s">
        <v>1207</v>
      </c>
      <c r="AB96" s="384" t="s">
        <v>1207</v>
      </c>
      <c r="AC96" s="384" t="s">
        <v>1207</v>
      </c>
      <c r="AD96" s="384" t="s">
        <v>1207</v>
      </c>
      <c r="AE96" s="384"/>
      <c r="AF96" s="384"/>
      <c r="AG96" s="384" t="s">
        <v>1207</v>
      </c>
      <c r="AH96" s="384"/>
      <c r="AI96" s="384"/>
      <c r="AJ96" s="384" t="s">
        <v>1207</v>
      </c>
      <c r="AK96" s="384"/>
      <c r="AL96" s="382" t="s">
        <v>1277</v>
      </c>
      <c r="AM96" s="382" t="s">
        <v>1787</v>
      </c>
      <c r="AN96" s="382" t="s">
        <v>1276</v>
      </c>
      <c r="AO96" s="382" t="s">
        <v>1275</v>
      </c>
      <c r="AP96" s="382"/>
    </row>
    <row r="97" spans="1:42" ht="27" customHeight="1" x14ac:dyDescent="0.3">
      <c r="A97" s="436">
        <v>91</v>
      </c>
      <c r="B97" s="439"/>
      <c r="C97" s="439"/>
      <c r="D97" s="439" t="s">
        <v>1524</v>
      </c>
      <c r="E97" s="468" t="s">
        <v>87</v>
      </c>
      <c r="F97" s="439" t="s">
        <v>1489</v>
      </c>
      <c r="G97" s="439" t="s">
        <v>1749</v>
      </c>
      <c r="H97" s="439" t="s">
        <v>2636</v>
      </c>
      <c r="I97" s="465" t="s">
        <v>1749</v>
      </c>
      <c r="J97" s="439" t="s">
        <v>2058</v>
      </c>
      <c r="K97" s="439">
        <v>1</v>
      </c>
      <c r="L97" s="439">
        <v>1</v>
      </c>
      <c r="M97" s="439" t="s">
        <v>1947</v>
      </c>
      <c r="N97" s="439" t="s">
        <v>2252</v>
      </c>
      <c r="O97" s="439" t="s">
        <v>1480</v>
      </c>
      <c r="P97" s="382" t="s">
        <v>1274</v>
      </c>
      <c r="Q97" s="382" t="s">
        <v>213</v>
      </c>
      <c r="R97" s="382" t="s">
        <v>213</v>
      </c>
      <c r="S97" s="382" t="s">
        <v>1254</v>
      </c>
      <c r="T97" s="382" t="s">
        <v>1254</v>
      </c>
      <c r="U97" s="382" t="s">
        <v>1254</v>
      </c>
      <c r="V97" s="382" t="s">
        <v>1254</v>
      </c>
      <c r="W97" s="382" t="s">
        <v>1254</v>
      </c>
      <c r="X97" s="382" t="s">
        <v>1184</v>
      </c>
      <c r="Y97" s="384" t="s">
        <v>1184</v>
      </c>
      <c r="Z97" s="384" t="s">
        <v>1184</v>
      </c>
      <c r="AA97" s="384" t="s">
        <v>1184</v>
      </c>
      <c r="AB97" s="384" t="s">
        <v>1184</v>
      </c>
      <c r="AC97" s="384" t="s">
        <v>1184</v>
      </c>
      <c r="AD97" s="384" t="s">
        <v>1184</v>
      </c>
      <c r="AE97" s="384"/>
      <c r="AF97" s="384"/>
      <c r="AG97" s="384" t="s">
        <v>1184</v>
      </c>
      <c r="AH97" s="384"/>
      <c r="AI97" s="384"/>
      <c r="AJ97" s="384" t="s">
        <v>1184</v>
      </c>
      <c r="AK97" s="384"/>
      <c r="AL97" s="382"/>
      <c r="AM97" s="382" t="s">
        <v>1788</v>
      </c>
      <c r="AN97" s="382"/>
      <c r="AO97" s="382"/>
      <c r="AP97" s="382"/>
    </row>
    <row r="98" spans="1:42" ht="27" customHeight="1" x14ac:dyDescent="0.3">
      <c r="A98" s="436">
        <v>92</v>
      </c>
      <c r="B98" s="439"/>
      <c r="C98" s="439"/>
      <c r="D98" s="439" t="s">
        <v>215</v>
      </c>
      <c r="E98" s="468" t="s">
        <v>66</v>
      </c>
      <c r="F98" s="439" t="s">
        <v>214</v>
      </c>
      <c r="G98" s="439"/>
      <c r="H98" s="439" t="s">
        <v>2636</v>
      </c>
      <c r="I98" s="465" t="s">
        <v>1874</v>
      </c>
      <c r="J98" s="439" t="s">
        <v>2058</v>
      </c>
      <c r="K98" s="439">
        <v>1</v>
      </c>
      <c r="L98" s="439">
        <v>1</v>
      </c>
      <c r="M98" s="439" t="s">
        <v>1947</v>
      </c>
      <c r="N98" s="439" t="s">
        <v>2253</v>
      </c>
      <c r="O98" s="439" t="s">
        <v>529</v>
      </c>
      <c r="P98" s="382" t="s">
        <v>1273</v>
      </c>
      <c r="Q98" s="382" t="s">
        <v>216</v>
      </c>
      <c r="R98" s="382" t="s">
        <v>216</v>
      </c>
      <c r="S98" s="382" t="s">
        <v>1185</v>
      </c>
      <c r="T98" s="382" t="s">
        <v>1185</v>
      </c>
      <c r="U98" s="382" t="s">
        <v>1185</v>
      </c>
      <c r="V98" s="382" t="s">
        <v>1185</v>
      </c>
      <c r="W98" s="382" t="s">
        <v>1185</v>
      </c>
      <c r="X98" s="382" t="s">
        <v>1185</v>
      </c>
      <c r="Y98" s="384" t="s">
        <v>1185</v>
      </c>
      <c r="Z98" s="384" t="s">
        <v>1185</v>
      </c>
      <c r="AA98" s="384" t="s">
        <v>1380</v>
      </c>
      <c r="AB98" s="384" t="s">
        <v>1380</v>
      </c>
      <c r="AC98" s="384" t="s">
        <v>1380</v>
      </c>
      <c r="AD98" s="384" t="s">
        <v>1380</v>
      </c>
      <c r="AE98" s="384"/>
      <c r="AF98" s="384"/>
      <c r="AG98" s="384" t="s">
        <v>1380</v>
      </c>
      <c r="AH98" s="384"/>
      <c r="AI98" s="384"/>
      <c r="AJ98" s="384" t="s">
        <v>1380</v>
      </c>
      <c r="AK98" s="384"/>
      <c r="AL98" s="382"/>
      <c r="AM98" s="382" t="s">
        <v>66</v>
      </c>
      <c r="AN98" s="382"/>
      <c r="AO98" s="382"/>
      <c r="AP98" s="382"/>
    </row>
    <row r="99" spans="1:42" ht="27" customHeight="1" x14ac:dyDescent="0.3">
      <c r="A99" s="436">
        <v>93</v>
      </c>
      <c r="B99" s="439"/>
      <c r="C99" s="439"/>
      <c r="D99" s="439" t="s">
        <v>217</v>
      </c>
      <c r="E99" s="468" t="s">
        <v>66</v>
      </c>
      <c r="F99" s="439" t="s">
        <v>214</v>
      </c>
      <c r="G99" s="439"/>
      <c r="H99" s="439" t="s">
        <v>2636</v>
      </c>
      <c r="I99" s="465" t="s">
        <v>1874</v>
      </c>
      <c r="J99" s="439" t="s">
        <v>2058</v>
      </c>
      <c r="K99" s="439">
        <v>1</v>
      </c>
      <c r="L99" s="439">
        <v>1</v>
      </c>
      <c r="M99" s="439" t="s">
        <v>1947</v>
      </c>
      <c r="N99" s="439" t="s">
        <v>2254</v>
      </c>
      <c r="O99" s="439" t="s">
        <v>530</v>
      </c>
      <c r="P99" s="382" t="s">
        <v>1272</v>
      </c>
      <c r="Q99" s="382" t="s">
        <v>218</v>
      </c>
      <c r="R99" s="382" t="s">
        <v>218</v>
      </c>
      <c r="S99" s="382" t="s">
        <v>1185</v>
      </c>
      <c r="T99" s="382" t="s">
        <v>1185</v>
      </c>
      <c r="U99" s="382" t="s">
        <v>1185</v>
      </c>
      <c r="V99" s="382" t="s">
        <v>1185</v>
      </c>
      <c r="W99" s="382" t="s">
        <v>1185</v>
      </c>
      <c r="X99" s="382" t="s">
        <v>1185</v>
      </c>
      <c r="Y99" s="384" t="s">
        <v>1185</v>
      </c>
      <c r="Z99" s="384" t="s">
        <v>1185</v>
      </c>
      <c r="AA99" s="384" t="s">
        <v>1380</v>
      </c>
      <c r="AB99" s="384" t="s">
        <v>1380</v>
      </c>
      <c r="AC99" s="384" t="s">
        <v>1380</v>
      </c>
      <c r="AD99" s="384" t="s">
        <v>1380</v>
      </c>
      <c r="AE99" s="384"/>
      <c r="AF99" s="384"/>
      <c r="AG99" s="384" t="s">
        <v>1380</v>
      </c>
      <c r="AH99" s="384"/>
      <c r="AI99" s="384"/>
      <c r="AJ99" s="384" t="s">
        <v>1380</v>
      </c>
      <c r="AK99" s="384"/>
      <c r="AL99" s="382"/>
      <c r="AM99" s="382" t="s">
        <v>66</v>
      </c>
      <c r="AN99" s="382"/>
      <c r="AO99" s="382"/>
      <c r="AP99" s="382"/>
    </row>
    <row r="100" spans="1:42" ht="27" customHeight="1" x14ac:dyDescent="0.3">
      <c r="A100" s="436">
        <v>94</v>
      </c>
      <c r="B100" s="439"/>
      <c r="C100" s="439"/>
      <c r="D100" s="439" t="s">
        <v>219</v>
      </c>
      <c r="E100" s="468" t="s">
        <v>69</v>
      </c>
      <c r="F100" s="439" t="s">
        <v>613</v>
      </c>
      <c r="G100" s="439"/>
      <c r="H100" s="439" t="s">
        <v>2636</v>
      </c>
      <c r="I100" s="496" t="s">
        <v>2676</v>
      </c>
      <c r="J100" s="439" t="s">
        <v>2058</v>
      </c>
      <c r="K100" s="439">
        <v>1</v>
      </c>
      <c r="L100" s="439">
        <v>1</v>
      </c>
      <c r="M100" s="439" t="s">
        <v>1948</v>
      </c>
      <c r="N100" s="439" t="s">
        <v>2255</v>
      </c>
      <c r="O100" s="439" t="s">
        <v>531</v>
      </c>
      <c r="P100" s="382" t="s">
        <v>219</v>
      </c>
      <c r="Q100" s="382" t="s">
        <v>219</v>
      </c>
      <c r="R100" s="382" t="s">
        <v>219</v>
      </c>
      <c r="S100" s="382" t="s">
        <v>1184</v>
      </c>
      <c r="T100" s="382" t="s">
        <v>1184</v>
      </c>
      <c r="U100" s="382" t="s">
        <v>1184</v>
      </c>
      <c r="V100" s="382" t="s">
        <v>1184</v>
      </c>
      <c r="W100" s="382" t="s">
        <v>1184</v>
      </c>
      <c r="X100" s="382" t="s">
        <v>1184</v>
      </c>
      <c r="Y100" s="384" t="s">
        <v>1184</v>
      </c>
      <c r="Z100" s="384" t="s">
        <v>1184</v>
      </c>
      <c r="AA100" s="384" t="s">
        <v>1207</v>
      </c>
      <c r="AB100" s="384" t="s">
        <v>1207</v>
      </c>
      <c r="AC100" s="384" t="s">
        <v>1207</v>
      </c>
      <c r="AD100" s="384" t="s">
        <v>1207</v>
      </c>
      <c r="AE100" s="384"/>
      <c r="AF100" s="384"/>
      <c r="AG100" s="384" t="s">
        <v>1207</v>
      </c>
      <c r="AH100" s="384"/>
      <c r="AI100" s="384"/>
      <c r="AJ100" s="384" t="s">
        <v>1207</v>
      </c>
      <c r="AK100" s="384"/>
      <c r="AL100" s="382"/>
      <c r="AM100" s="382" t="s">
        <v>1268</v>
      </c>
      <c r="AN100" s="382"/>
      <c r="AO100" s="382"/>
      <c r="AP100" s="382"/>
    </row>
    <row r="101" spans="1:42" ht="27" customHeight="1" x14ac:dyDescent="0.3">
      <c r="A101" s="436">
        <v>95</v>
      </c>
      <c r="B101" s="439"/>
      <c r="C101" s="439"/>
      <c r="D101" s="439" t="s">
        <v>222</v>
      </c>
      <c r="E101" s="468" t="s">
        <v>87</v>
      </c>
      <c r="F101" s="439" t="s">
        <v>221</v>
      </c>
      <c r="G101" s="439" t="s">
        <v>1751</v>
      </c>
      <c r="H101" s="439" t="s">
        <v>2636</v>
      </c>
      <c r="I101" s="465" t="s">
        <v>1876</v>
      </c>
      <c r="J101" s="439" t="s">
        <v>2058</v>
      </c>
      <c r="K101" s="439">
        <v>1</v>
      </c>
      <c r="L101" s="439">
        <v>7</v>
      </c>
      <c r="M101" s="439" t="s">
        <v>1948</v>
      </c>
      <c r="N101" s="439" t="s">
        <v>2256</v>
      </c>
      <c r="O101" s="439" t="s">
        <v>532</v>
      </c>
      <c r="P101" s="382" t="s">
        <v>1271</v>
      </c>
      <c r="Q101" s="382" t="s">
        <v>223</v>
      </c>
      <c r="R101" s="382" t="s">
        <v>223</v>
      </c>
      <c r="S101" s="382" t="s">
        <v>1254</v>
      </c>
      <c r="T101" s="382" t="s">
        <v>1254</v>
      </c>
      <c r="U101" s="382" t="s">
        <v>1254</v>
      </c>
      <c r="V101" s="382" t="s">
        <v>1254</v>
      </c>
      <c r="W101" s="382" t="s">
        <v>1254</v>
      </c>
      <c r="X101" s="382" t="s">
        <v>1254</v>
      </c>
      <c r="Y101" s="382" t="s">
        <v>1254</v>
      </c>
      <c r="Z101" s="382" t="s">
        <v>1254</v>
      </c>
      <c r="AA101" s="382" t="s">
        <v>1254</v>
      </c>
      <c r="AB101" s="382" t="s">
        <v>1254</v>
      </c>
      <c r="AC101" s="382" t="s">
        <v>1254</v>
      </c>
      <c r="AD101" s="382" t="s">
        <v>1254</v>
      </c>
      <c r="AE101" s="382"/>
      <c r="AF101" s="382"/>
      <c r="AG101" s="382" t="s">
        <v>1254</v>
      </c>
      <c r="AH101" s="382"/>
      <c r="AI101" s="382"/>
      <c r="AJ101" s="382" t="s">
        <v>1254</v>
      </c>
      <c r="AK101" s="382"/>
      <c r="AL101" s="382"/>
      <c r="AM101" s="382" t="s">
        <v>1789</v>
      </c>
      <c r="AN101" s="382"/>
      <c r="AO101" s="382" t="s">
        <v>1270</v>
      </c>
      <c r="AP101" s="382"/>
    </row>
    <row r="102" spans="1:42" ht="27" customHeight="1" x14ac:dyDescent="0.3">
      <c r="A102" s="436">
        <v>96</v>
      </c>
      <c r="B102" s="439"/>
      <c r="C102" s="439"/>
      <c r="D102" s="439" t="s">
        <v>225</v>
      </c>
      <c r="E102" s="468" t="s">
        <v>87</v>
      </c>
      <c r="F102" s="439" t="s">
        <v>2663</v>
      </c>
      <c r="G102" s="439"/>
      <c r="H102" s="439" t="s">
        <v>2634</v>
      </c>
      <c r="I102" s="465" t="s">
        <v>1874</v>
      </c>
      <c r="J102" s="439" t="s">
        <v>2058</v>
      </c>
      <c r="K102" s="439">
        <v>1</v>
      </c>
      <c r="L102" s="439">
        <v>1</v>
      </c>
      <c r="M102" s="439" t="s">
        <v>1949</v>
      </c>
      <c r="N102" s="439" t="s">
        <v>2257</v>
      </c>
      <c r="O102" s="439" t="s">
        <v>533</v>
      </c>
      <c r="P102" s="382" t="s">
        <v>225</v>
      </c>
      <c r="Q102" s="382" t="s">
        <v>225</v>
      </c>
      <c r="R102" s="382" t="s">
        <v>226</v>
      </c>
      <c r="S102" s="382" t="s">
        <v>1184</v>
      </c>
      <c r="T102" s="382" t="s">
        <v>1184</v>
      </c>
      <c r="U102" s="382" t="s">
        <v>1184</v>
      </c>
      <c r="V102" s="382" t="s">
        <v>1184</v>
      </c>
      <c r="W102" s="382" t="s">
        <v>1184</v>
      </c>
      <c r="X102" s="382" t="s">
        <v>1185</v>
      </c>
      <c r="Y102" s="384" t="s">
        <v>1185</v>
      </c>
      <c r="Z102" s="384" t="s">
        <v>1185</v>
      </c>
      <c r="AA102" s="384" t="s">
        <v>1380</v>
      </c>
      <c r="AB102" s="384" t="s">
        <v>1184</v>
      </c>
      <c r="AC102" s="384" t="s">
        <v>1184</v>
      </c>
      <c r="AD102" s="384" t="s">
        <v>1184</v>
      </c>
      <c r="AE102" s="384"/>
      <c r="AF102" s="384"/>
      <c r="AG102" s="384" t="s">
        <v>1184</v>
      </c>
      <c r="AH102" s="384"/>
      <c r="AI102" s="384"/>
      <c r="AJ102" s="384" t="s">
        <v>1184</v>
      </c>
      <c r="AK102" s="384"/>
      <c r="AL102" s="382" t="s">
        <v>1257</v>
      </c>
      <c r="AM102" s="382" t="s">
        <v>1268</v>
      </c>
      <c r="AN102" s="382"/>
      <c r="AO102" s="382"/>
      <c r="AP102" s="382"/>
    </row>
    <row r="103" spans="1:42" ht="27" customHeight="1" x14ac:dyDescent="0.3">
      <c r="A103" s="436">
        <v>97</v>
      </c>
      <c r="B103" s="439"/>
      <c r="C103" s="439"/>
      <c r="D103" s="439" t="s">
        <v>674</v>
      </c>
      <c r="E103" s="468" t="s">
        <v>87</v>
      </c>
      <c r="F103" s="439" t="s">
        <v>613</v>
      </c>
      <c r="G103" s="439"/>
      <c r="H103" s="439" t="s">
        <v>2634</v>
      </c>
      <c r="I103" s="465" t="s">
        <v>1873</v>
      </c>
      <c r="J103" s="439" t="s">
        <v>2058</v>
      </c>
      <c r="K103" s="439">
        <v>1</v>
      </c>
      <c r="L103" s="439">
        <v>1</v>
      </c>
      <c r="M103" s="439" t="s">
        <v>1949</v>
      </c>
      <c r="N103" s="439" t="s">
        <v>2258</v>
      </c>
      <c r="O103" s="439" t="s">
        <v>675</v>
      </c>
      <c r="P103" s="382" t="s">
        <v>1269</v>
      </c>
      <c r="Q103" s="382" t="s">
        <v>674</v>
      </c>
      <c r="R103" s="382" t="s">
        <v>674</v>
      </c>
      <c r="S103" s="382" t="s">
        <v>1184</v>
      </c>
      <c r="T103" s="382" t="s">
        <v>1184</v>
      </c>
      <c r="U103" s="382" t="s">
        <v>1184</v>
      </c>
      <c r="V103" s="382" t="s">
        <v>1184</v>
      </c>
      <c r="W103" s="382" t="s">
        <v>1184</v>
      </c>
      <c r="X103" s="382" t="s">
        <v>1184</v>
      </c>
      <c r="Y103" s="384" t="s">
        <v>1184</v>
      </c>
      <c r="Z103" s="384" t="s">
        <v>1184</v>
      </c>
      <c r="AA103" s="384" t="s">
        <v>1184</v>
      </c>
      <c r="AB103" s="384" t="s">
        <v>1184</v>
      </c>
      <c r="AC103" s="384" t="s">
        <v>1184</v>
      </c>
      <c r="AD103" s="384" t="s">
        <v>1184</v>
      </c>
      <c r="AE103" s="384"/>
      <c r="AF103" s="384"/>
      <c r="AG103" s="384" t="s">
        <v>1184</v>
      </c>
      <c r="AH103" s="384"/>
      <c r="AI103" s="384"/>
      <c r="AJ103" s="384" t="s">
        <v>1184</v>
      </c>
      <c r="AK103" s="384"/>
      <c r="AL103" s="382"/>
      <c r="AM103" s="382" t="s">
        <v>1790</v>
      </c>
      <c r="AN103" s="382"/>
      <c r="AO103" s="382" t="s">
        <v>1268</v>
      </c>
      <c r="AP103" s="382"/>
    </row>
    <row r="104" spans="1:42" ht="27" customHeight="1" x14ac:dyDescent="0.3">
      <c r="A104" s="436">
        <v>98</v>
      </c>
      <c r="B104" s="439"/>
      <c r="C104" s="439"/>
      <c r="D104" s="439" t="s">
        <v>228</v>
      </c>
      <c r="E104" s="468" t="s">
        <v>66</v>
      </c>
      <c r="F104" s="439" t="s">
        <v>1488</v>
      </c>
      <c r="G104" s="439"/>
      <c r="H104" s="439" t="s">
        <v>2634</v>
      </c>
      <c r="I104" s="465" t="s">
        <v>1874</v>
      </c>
      <c r="J104" s="439" t="s">
        <v>2058</v>
      </c>
      <c r="K104" s="439">
        <v>1</v>
      </c>
      <c r="L104" s="439">
        <v>1</v>
      </c>
      <c r="M104" s="439" t="s">
        <v>1949</v>
      </c>
      <c r="N104" s="439" t="s">
        <v>2259</v>
      </c>
      <c r="O104" s="439" t="s">
        <v>2081</v>
      </c>
      <c r="P104" s="382" t="s">
        <v>228</v>
      </c>
      <c r="Q104" s="382" t="s">
        <v>229</v>
      </c>
      <c r="R104" s="382" t="s">
        <v>229</v>
      </c>
      <c r="S104" s="382" t="s">
        <v>1184</v>
      </c>
      <c r="T104" s="382" t="s">
        <v>1185</v>
      </c>
      <c r="U104" s="382" t="s">
        <v>1185</v>
      </c>
      <c r="V104" s="382" t="s">
        <v>1185</v>
      </c>
      <c r="W104" s="382" t="s">
        <v>1185</v>
      </c>
      <c r="X104" s="382" t="s">
        <v>1185</v>
      </c>
      <c r="Y104" s="384" t="s">
        <v>1185</v>
      </c>
      <c r="Z104" s="384" t="s">
        <v>1185</v>
      </c>
      <c r="AA104" s="384" t="s">
        <v>1380</v>
      </c>
      <c r="AB104" s="384" t="s">
        <v>1380</v>
      </c>
      <c r="AC104" s="384" t="s">
        <v>1380</v>
      </c>
      <c r="AD104" s="384" t="s">
        <v>1380</v>
      </c>
      <c r="AE104" s="384"/>
      <c r="AF104" s="384"/>
      <c r="AG104" s="384" t="s">
        <v>1380</v>
      </c>
      <c r="AH104" s="384"/>
      <c r="AI104" s="384"/>
      <c r="AJ104" s="384" t="s">
        <v>1380</v>
      </c>
      <c r="AK104" s="384"/>
      <c r="AL104" s="382"/>
      <c r="AM104" s="382" t="s">
        <v>66</v>
      </c>
      <c r="AN104" s="382"/>
      <c r="AO104" s="382" t="s">
        <v>1268</v>
      </c>
      <c r="AP104" s="382"/>
    </row>
    <row r="105" spans="1:42" ht="27" customHeight="1" x14ac:dyDescent="0.3">
      <c r="A105" s="436">
        <v>99</v>
      </c>
      <c r="B105" s="439"/>
      <c r="C105" s="439"/>
      <c r="D105" s="439" t="s">
        <v>230</v>
      </c>
      <c r="E105" s="468" t="s">
        <v>66</v>
      </c>
      <c r="F105" s="439" t="s">
        <v>1560</v>
      </c>
      <c r="G105" s="439"/>
      <c r="H105" s="439" t="s">
        <v>2634</v>
      </c>
      <c r="I105" s="465" t="s">
        <v>1874</v>
      </c>
      <c r="J105" s="439" t="s">
        <v>2058</v>
      </c>
      <c r="K105" s="439">
        <v>1</v>
      </c>
      <c r="L105" s="439">
        <v>1</v>
      </c>
      <c r="M105" s="439" t="s">
        <v>1949</v>
      </c>
      <c r="N105" s="439" t="s">
        <v>2260</v>
      </c>
      <c r="O105" s="439" t="s">
        <v>2082</v>
      </c>
      <c r="P105" s="382" t="s">
        <v>230</v>
      </c>
      <c r="Q105" s="382" t="s">
        <v>231</v>
      </c>
      <c r="R105" s="382" t="s">
        <v>231</v>
      </c>
      <c r="S105" s="382" t="s">
        <v>1184</v>
      </c>
      <c r="T105" s="382" t="s">
        <v>1185</v>
      </c>
      <c r="U105" s="382" t="s">
        <v>1185</v>
      </c>
      <c r="V105" s="382" t="s">
        <v>1185</v>
      </c>
      <c r="W105" s="382" t="s">
        <v>1185</v>
      </c>
      <c r="X105" s="382" t="s">
        <v>1185</v>
      </c>
      <c r="Y105" s="384" t="s">
        <v>1185</v>
      </c>
      <c r="Z105" s="384" t="s">
        <v>1185</v>
      </c>
      <c r="AA105" s="384" t="s">
        <v>1380</v>
      </c>
      <c r="AB105" s="384" t="s">
        <v>1207</v>
      </c>
      <c r="AC105" s="384" t="s">
        <v>1380</v>
      </c>
      <c r="AD105" s="384" t="s">
        <v>1380</v>
      </c>
      <c r="AE105" s="384"/>
      <c r="AF105" s="384"/>
      <c r="AG105" s="384" t="s">
        <v>1380</v>
      </c>
      <c r="AH105" s="384"/>
      <c r="AI105" s="384"/>
      <c r="AJ105" s="384" t="s">
        <v>1380</v>
      </c>
      <c r="AK105" s="384"/>
      <c r="AL105" s="382"/>
      <c r="AM105" s="382" t="s">
        <v>66</v>
      </c>
      <c r="AN105" s="382"/>
      <c r="AO105" s="382" t="s">
        <v>1268</v>
      </c>
      <c r="AP105" s="382"/>
    </row>
    <row r="106" spans="1:42" ht="27" customHeight="1" x14ac:dyDescent="0.3">
      <c r="A106" s="436">
        <v>100</v>
      </c>
      <c r="B106" s="439"/>
      <c r="C106" s="439"/>
      <c r="D106" s="439" t="s">
        <v>232</v>
      </c>
      <c r="E106" s="468" t="s">
        <v>66</v>
      </c>
      <c r="F106" s="439" t="s">
        <v>1560</v>
      </c>
      <c r="G106" s="439"/>
      <c r="H106" s="439" t="s">
        <v>2656</v>
      </c>
      <c r="I106" s="465" t="s">
        <v>1874</v>
      </c>
      <c r="J106" s="439" t="s">
        <v>2058</v>
      </c>
      <c r="K106" s="439">
        <v>1</v>
      </c>
      <c r="L106" s="439">
        <v>1</v>
      </c>
      <c r="M106" s="439" t="s">
        <v>1949</v>
      </c>
      <c r="N106" s="439" t="s">
        <v>2261</v>
      </c>
      <c r="O106" s="439" t="s">
        <v>2083</v>
      </c>
      <c r="P106" s="382" t="s">
        <v>232</v>
      </c>
      <c r="Q106" s="382" t="s">
        <v>233</v>
      </c>
      <c r="R106" s="382" t="s">
        <v>233</v>
      </c>
      <c r="S106" s="382" t="s">
        <v>1184</v>
      </c>
      <c r="T106" s="382" t="s">
        <v>1185</v>
      </c>
      <c r="U106" s="382" t="s">
        <v>1185</v>
      </c>
      <c r="V106" s="382" t="s">
        <v>1185</v>
      </c>
      <c r="W106" s="382" t="s">
        <v>1185</v>
      </c>
      <c r="X106" s="382" t="s">
        <v>1185</v>
      </c>
      <c r="Y106" s="384" t="s">
        <v>1185</v>
      </c>
      <c r="Z106" s="384" t="s">
        <v>1185</v>
      </c>
      <c r="AA106" s="384" t="s">
        <v>1380</v>
      </c>
      <c r="AB106" s="384" t="s">
        <v>1207</v>
      </c>
      <c r="AC106" s="384" t="s">
        <v>1380</v>
      </c>
      <c r="AD106" s="384" t="s">
        <v>1380</v>
      </c>
      <c r="AE106" s="384"/>
      <c r="AF106" s="384"/>
      <c r="AG106" s="384" t="s">
        <v>1380</v>
      </c>
      <c r="AH106" s="384"/>
      <c r="AI106" s="384"/>
      <c r="AJ106" s="384" t="s">
        <v>1380</v>
      </c>
      <c r="AK106" s="384"/>
      <c r="AL106" s="382"/>
      <c r="AM106" s="382" t="s">
        <v>66</v>
      </c>
      <c r="AN106" s="382"/>
      <c r="AO106" s="382" t="s">
        <v>1268</v>
      </c>
      <c r="AP106" s="382"/>
    </row>
    <row r="107" spans="1:42" ht="27" customHeight="1" x14ac:dyDescent="0.3">
      <c r="A107" s="436">
        <v>101</v>
      </c>
      <c r="B107" s="439"/>
      <c r="C107" s="439"/>
      <c r="D107" s="439" t="s">
        <v>235</v>
      </c>
      <c r="E107" s="468" t="s">
        <v>87</v>
      </c>
      <c r="F107" s="439" t="s">
        <v>234</v>
      </c>
      <c r="G107" s="439"/>
      <c r="H107" s="439" t="s">
        <v>2634</v>
      </c>
      <c r="I107" s="465" t="s">
        <v>1873</v>
      </c>
      <c r="J107" s="439" t="s">
        <v>2058</v>
      </c>
      <c r="K107" s="439">
        <v>1</v>
      </c>
      <c r="L107" s="439">
        <v>1</v>
      </c>
      <c r="M107" s="439" t="s">
        <v>1949</v>
      </c>
      <c r="N107" s="439" t="s">
        <v>2262</v>
      </c>
      <c r="O107" s="439" t="s">
        <v>521</v>
      </c>
      <c r="P107" s="382" t="s">
        <v>235</v>
      </c>
      <c r="Q107" s="382" t="s">
        <v>235</v>
      </c>
      <c r="R107" s="382" t="s">
        <v>235</v>
      </c>
      <c r="S107" s="382" t="s">
        <v>1184</v>
      </c>
      <c r="T107" s="382" t="s">
        <v>1184</v>
      </c>
      <c r="U107" s="382" t="s">
        <v>1184</v>
      </c>
      <c r="V107" s="382" t="s">
        <v>1184</v>
      </c>
      <c r="W107" s="382" t="s">
        <v>1184</v>
      </c>
      <c r="X107" s="382" t="s">
        <v>1184</v>
      </c>
      <c r="Y107" s="384" t="s">
        <v>1185</v>
      </c>
      <c r="Z107" s="384" t="s">
        <v>1184</v>
      </c>
      <c r="AA107" s="384" t="s">
        <v>1184</v>
      </c>
      <c r="AB107" s="384" t="s">
        <v>1184</v>
      </c>
      <c r="AC107" s="384" t="s">
        <v>1184</v>
      </c>
      <c r="AD107" s="384" t="s">
        <v>1184</v>
      </c>
      <c r="AE107" s="384"/>
      <c r="AF107" s="384"/>
      <c r="AG107" s="384" t="s">
        <v>1184</v>
      </c>
      <c r="AH107" s="384"/>
      <c r="AI107" s="384"/>
      <c r="AJ107" s="384" t="s">
        <v>1184</v>
      </c>
      <c r="AK107" s="384"/>
      <c r="AL107" s="382" t="s">
        <v>1257</v>
      </c>
      <c r="AM107" s="382" t="s">
        <v>1268</v>
      </c>
      <c r="AN107" s="382" t="s">
        <v>1267</v>
      </c>
      <c r="AO107" s="382" t="s">
        <v>1267</v>
      </c>
      <c r="AP107" s="382"/>
    </row>
    <row r="108" spans="1:42" ht="27" customHeight="1" x14ac:dyDescent="0.3">
      <c r="A108" s="436">
        <v>102</v>
      </c>
      <c r="B108" s="439"/>
      <c r="C108" s="439"/>
      <c r="D108" s="439" t="s">
        <v>1107</v>
      </c>
      <c r="E108" s="468" t="s">
        <v>87</v>
      </c>
      <c r="F108" s="439" t="s">
        <v>1107</v>
      </c>
      <c r="G108" s="439"/>
      <c r="H108" s="439" t="s">
        <v>2634</v>
      </c>
      <c r="I108" s="465" t="s">
        <v>1873</v>
      </c>
      <c r="J108" s="439" t="s">
        <v>2058</v>
      </c>
      <c r="K108" s="439">
        <v>1</v>
      </c>
      <c r="L108" s="439">
        <v>1</v>
      </c>
      <c r="M108" s="439" t="s">
        <v>1949</v>
      </c>
      <c r="N108" s="439" t="s">
        <v>2263</v>
      </c>
      <c r="O108" s="439" t="s">
        <v>890</v>
      </c>
      <c r="P108" s="382" t="s">
        <v>1266</v>
      </c>
      <c r="Q108" s="382" t="s">
        <v>888</v>
      </c>
      <c r="R108" s="382" t="s">
        <v>888</v>
      </c>
      <c r="S108" s="382" t="s">
        <v>1184</v>
      </c>
      <c r="T108" s="382" t="s">
        <v>1184</v>
      </c>
      <c r="U108" s="382" t="s">
        <v>1184</v>
      </c>
      <c r="V108" s="382" t="s">
        <v>1184</v>
      </c>
      <c r="W108" s="382" t="s">
        <v>1184</v>
      </c>
      <c r="X108" s="382" t="s">
        <v>1184</v>
      </c>
      <c r="Y108" s="384" t="s">
        <v>1184</v>
      </c>
      <c r="Z108" s="384" t="s">
        <v>1184</v>
      </c>
      <c r="AA108" s="384" t="s">
        <v>1184</v>
      </c>
      <c r="AB108" s="384" t="s">
        <v>1184</v>
      </c>
      <c r="AC108" s="384" t="s">
        <v>1184</v>
      </c>
      <c r="AD108" s="384" t="s">
        <v>1184</v>
      </c>
      <c r="AE108" s="384"/>
      <c r="AF108" s="384"/>
      <c r="AG108" s="384" t="s">
        <v>1184</v>
      </c>
      <c r="AH108" s="384"/>
      <c r="AI108" s="384"/>
      <c r="AJ108" s="384" t="s">
        <v>1184</v>
      </c>
      <c r="AK108" s="384"/>
      <c r="AL108" s="382"/>
      <c r="AM108" s="382" t="s">
        <v>1791</v>
      </c>
      <c r="AN108" s="382"/>
      <c r="AO108" s="382"/>
      <c r="AP108" s="382"/>
    </row>
    <row r="109" spans="1:42" ht="27" customHeight="1" x14ac:dyDescent="0.3">
      <c r="A109" s="436">
        <v>103</v>
      </c>
      <c r="B109" s="439"/>
      <c r="C109" s="439"/>
      <c r="D109" s="439" t="s">
        <v>1490</v>
      </c>
      <c r="E109" s="468" t="s">
        <v>66</v>
      </c>
      <c r="F109" s="439" t="s">
        <v>1487</v>
      </c>
      <c r="G109" s="439" t="s">
        <v>1749</v>
      </c>
      <c r="H109" s="439" t="s">
        <v>2634</v>
      </c>
      <c r="I109" s="465" t="s">
        <v>2014</v>
      </c>
      <c r="J109" s="439" t="s">
        <v>2058</v>
      </c>
      <c r="K109" s="439">
        <v>1</v>
      </c>
      <c r="L109" s="439">
        <v>1</v>
      </c>
      <c r="M109" s="439" t="s">
        <v>1949</v>
      </c>
      <c r="N109" s="439" t="s">
        <v>2264</v>
      </c>
      <c r="O109" s="439" t="s">
        <v>1513</v>
      </c>
      <c r="P109" s="382" t="s">
        <v>1264</v>
      </c>
      <c r="Q109" s="382" t="s">
        <v>889</v>
      </c>
      <c r="R109" s="382" t="s">
        <v>889</v>
      </c>
      <c r="S109" s="382" t="s">
        <v>1254</v>
      </c>
      <c r="T109" s="382" t="s">
        <v>1254</v>
      </c>
      <c r="U109" s="382" t="s">
        <v>1254</v>
      </c>
      <c r="V109" s="382" t="s">
        <v>1254</v>
      </c>
      <c r="W109" s="382" t="s">
        <v>1254</v>
      </c>
      <c r="X109" s="382" t="s">
        <v>1184</v>
      </c>
      <c r="Y109" s="384" t="s">
        <v>1184</v>
      </c>
      <c r="Z109" s="384" t="s">
        <v>1184</v>
      </c>
      <c r="AA109" s="384" t="s">
        <v>1207</v>
      </c>
      <c r="AB109" s="384" t="s">
        <v>1207</v>
      </c>
      <c r="AC109" s="384" t="s">
        <v>1207</v>
      </c>
      <c r="AD109" s="384" t="s">
        <v>1380</v>
      </c>
      <c r="AE109" s="384"/>
      <c r="AF109" s="384"/>
      <c r="AG109" s="384" t="s">
        <v>1207</v>
      </c>
      <c r="AH109" s="384"/>
      <c r="AI109" s="384"/>
      <c r="AJ109" s="384" t="s">
        <v>1207</v>
      </c>
      <c r="AK109" s="384"/>
      <c r="AL109" s="382"/>
      <c r="AM109" s="382" t="s">
        <v>1792</v>
      </c>
      <c r="AN109" s="382"/>
      <c r="AO109" s="382"/>
      <c r="AP109" s="382"/>
    </row>
    <row r="110" spans="1:42" ht="27" customHeight="1" x14ac:dyDescent="0.3">
      <c r="A110" s="436">
        <v>104</v>
      </c>
      <c r="B110" s="439"/>
      <c r="C110" s="439"/>
      <c r="D110" s="439" t="s">
        <v>238</v>
      </c>
      <c r="E110" s="468" t="s">
        <v>87</v>
      </c>
      <c r="F110" s="439" t="s">
        <v>1545</v>
      </c>
      <c r="G110" s="439" t="s">
        <v>1753</v>
      </c>
      <c r="H110" s="439" t="s">
        <v>2636</v>
      </c>
      <c r="I110" s="465" t="s">
        <v>1874</v>
      </c>
      <c r="J110" s="439" t="s">
        <v>2058</v>
      </c>
      <c r="K110" s="439">
        <v>1</v>
      </c>
      <c r="L110" s="439">
        <v>1</v>
      </c>
      <c r="M110" s="439" t="s">
        <v>1950</v>
      </c>
      <c r="N110" s="439" t="s">
        <v>2265</v>
      </c>
      <c r="O110" s="439" t="s">
        <v>541</v>
      </c>
      <c r="P110" s="382" t="s">
        <v>238</v>
      </c>
      <c r="Q110" s="382" t="s">
        <v>238</v>
      </c>
      <c r="R110" s="382" t="s">
        <v>238</v>
      </c>
      <c r="S110" s="382" t="s">
        <v>1254</v>
      </c>
      <c r="T110" s="382" t="s">
        <v>1254</v>
      </c>
      <c r="U110" s="382" t="s">
        <v>1254</v>
      </c>
      <c r="V110" s="382" t="s">
        <v>1254</v>
      </c>
      <c r="W110" s="382" t="s">
        <v>1254</v>
      </c>
      <c r="X110" s="382" t="s">
        <v>1184</v>
      </c>
      <c r="Y110" s="384" t="s">
        <v>1184</v>
      </c>
      <c r="Z110" s="384" t="s">
        <v>1254</v>
      </c>
      <c r="AA110" s="384" t="s">
        <v>1254</v>
      </c>
      <c r="AB110" s="384" t="s">
        <v>1254</v>
      </c>
      <c r="AC110" s="384" t="s">
        <v>1254</v>
      </c>
      <c r="AD110" s="384" t="s">
        <v>1254</v>
      </c>
      <c r="AE110" s="384"/>
      <c r="AF110" s="384"/>
      <c r="AG110" s="384" t="s">
        <v>1254</v>
      </c>
      <c r="AH110" s="384"/>
      <c r="AI110" s="384"/>
      <c r="AJ110" s="384" t="s">
        <v>1254</v>
      </c>
      <c r="AK110" s="384"/>
      <c r="AL110" s="382"/>
      <c r="AM110" s="382" t="s">
        <v>1793</v>
      </c>
      <c r="AN110" s="382"/>
      <c r="AO110" s="382"/>
      <c r="AP110" s="382"/>
    </row>
    <row r="111" spans="1:42" ht="27" customHeight="1" x14ac:dyDescent="0.3">
      <c r="A111" s="436">
        <v>105</v>
      </c>
      <c r="B111" s="439"/>
      <c r="C111" s="439"/>
      <c r="D111" s="439" t="s">
        <v>1106</v>
      </c>
      <c r="E111" s="468" t="s">
        <v>87</v>
      </c>
      <c r="F111" s="439" t="s">
        <v>613</v>
      </c>
      <c r="G111" s="439"/>
      <c r="H111" s="439" t="s">
        <v>2636</v>
      </c>
      <c r="I111" s="465" t="s">
        <v>1873</v>
      </c>
      <c r="J111" s="439" t="s">
        <v>2058</v>
      </c>
      <c r="K111" s="439">
        <v>1</v>
      </c>
      <c r="L111" s="439">
        <v>1</v>
      </c>
      <c r="M111" s="439" t="s">
        <v>1950</v>
      </c>
      <c r="N111" s="439" t="s">
        <v>2266</v>
      </c>
      <c r="O111" s="439" t="s">
        <v>542</v>
      </c>
      <c r="P111" s="382" t="s">
        <v>1106</v>
      </c>
      <c r="Q111" s="382" t="s">
        <v>1106</v>
      </c>
      <c r="R111" s="382" t="s">
        <v>1106</v>
      </c>
      <c r="S111" s="382" t="s">
        <v>1184</v>
      </c>
      <c r="T111" s="382" t="s">
        <v>1184</v>
      </c>
      <c r="U111" s="382" t="s">
        <v>1184</v>
      </c>
      <c r="V111" s="382" t="s">
        <v>1184</v>
      </c>
      <c r="W111" s="382" t="s">
        <v>1184</v>
      </c>
      <c r="X111" s="382" t="s">
        <v>1184</v>
      </c>
      <c r="Y111" s="384" t="s">
        <v>1184</v>
      </c>
      <c r="Z111" s="384" t="s">
        <v>1184</v>
      </c>
      <c r="AA111" s="384" t="s">
        <v>1184</v>
      </c>
      <c r="AB111" s="384" t="s">
        <v>1184</v>
      </c>
      <c r="AC111" s="384" t="s">
        <v>1184</v>
      </c>
      <c r="AD111" s="384" t="s">
        <v>1184</v>
      </c>
      <c r="AE111" s="384"/>
      <c r="AF111" s="384"/>
      <c r="AG111" s="384" t="s">
        <v>1184</v>
      </c>
      <c r="AH111" s="384"/>
      <c r="AI111" s="384"/>
      <c r="AJ111" s="384" t="s">
        <v>1184</v>
      </c>
      <c r="AK111" s="384"/>
      <c r="AL111" s="382"/>
      <c r="AM111" s="382" t="s">
        <v>1268</v>
      </c>
      <c r="AN111" s="382"/>
      <c r="AO111" s="382"/>
      <c r="AP111" s="382"/>
    </row>
    <row r="112" spans="1:42" ht="27" customHeight="1" x14ac:dyDescent="0.3">
      <c r="A112" s="436">
        <v>106</v>
      </c>
      <c r="B112" s="439"/>
      <c r="C112" s="439"/>
      <c r="D112" s="439" t="s">
        <v>242</v>
      </c>
      <c r="E112" s="468" t="s">
        <v>87</v>
      </c>
      <c r="F112" s="439" t="s">
        <v>241</v>
      </c>
      <c r="G112" s="439"/>
      <c r="H112" s="439" t="s">
        <v>2636</v>
      </c>
      <c r="I112" s="465" t="s">
        <v>1863</v>
      </c>
      <c r="J112" s="439" t="s">
        <v>2058</v>
      </c>
      <c r="K112" s="439">
        <v>1</v>
      </c>
      <c r="L112" s="439">
        <v>5</v>
      </c>
      <c r="M112" s="439" t="s">
        <v>1950</v>
      </c>
      <c r="N112" s="439" t="s">
        <v>2267</v>
      </c>
      <c r="O112" s="439" t="s">
        <v>543</v>
      </c>
      <c r="P112" s="382" t="s">
        <v>242</v>
      </c>
      <c r="Q112" s="382" t="s">
        <v>243</v>
      </c>
      <c r="R112" s="382" t="s">
        <v>243</v>
      </c>
      <c r="S112" s="382" t="s">
        <v>1184</v>
      </c>
      <c r="T112" s="382" t="s">
        <v>1184</v>
      </c>
      <c r="U112" s="382" t="s">
        <v>1184</v>
      </c>
      <c r="V112" s="382" t="s">
        <v>1184</v>
      </c>
      <c r="W112" s="382" t="s">
        <v>1184</v>
      </c>
      <c r="X112" s="382" t="s">
        <v>1185</v>
      </c>
      <c r="Y112" s="384" t="s">
        <v>1185</v>
      </c>
      <c r="Z112" s="384" t="s">
        <v>1184</v>
      </c>
      <c r="AA112" s="384" t="s">
        <v>1184</v>
      </c>
      <c r="AB112" s="384" t="s">
        <v>1184</v>
      </c>
      <c r="AC112" s="384" t="s">
        <v>1184</v>
      </c>
      <c r="AD112" s="384" t="s">
        <v>1184</v>
      </c>
      <c r="AE112" s="384"/>
      <c r="AF112" s="384"/>
      <c r="AG112" s="384" t="s">
        <v>1184</v>
      </c>
      <c r="AH112" s="384"/>
      <c r="AI112" s="384"/>
      <c r="AJ112" s="384" t="s">
        <v>1184</v>
      </c>
      <c r="AK112" s="384"/>
      <c r="AL112" s="382" t="s">
        <v>1263</v>
      </c>
      <c r="AM112" s="382" t="s">
        <v>1268</v>
      </c>
      <c r="AN112" s="382" t="s">
        <v>1262</v>
      </c>
      <c r="AO112" s="382"/>
      <c r="AP112" s="382"/>
    </row>
    <row r="113" spans="1:42" ht="27" customHeight="1" x14ac:dyDescent="0.3">
      <c r="A113" s="436">
        <v>107</v>
      </c>
      <c r="B113" s="439"/>
      <c r="C113" s="439"/>
      <c r="D113" s="439" t="s">
        <v>244</v>
      </c>
      <c r="E113" s="468" t="s">
        <v>87</v>
      </c>
      <c r="F113" s="439" t="s">
        <v>1546</v>
      </c>
      <c r="G113" s="439" t="s">
        <v>1753</v>
      </c>
      <c r="H113" s="439" t="s">
        <v>2636</v>
      </c>
      <c r="I113" s="465" t="s">
        <v>1874</v>
      </c>
      <c r="J113" s="439" t="s">
        <v>2058</v>
      </c>
      <c r="K113" s="439">
        <v>1</v>
      </c>
      <c r="L113" s="439">
        <v>1</v>
      </c>
      <c r="M113" s="439" t="s">
        <v>1950</v>
      </c>
      <c r="N113" s="439" t="s">
        <v>2268</v>
      </c>
      <c r="O113" s="439" t="s">
        <v>545</v>
      </c>
      <c r="P113" s="382" t="s">
        <v>1261</v>
      </c>
      <c r="Q113" s="382" t="s">
        <v>244</v>
      </c>
      <c r="R113" s="382" t="s">
        <v>244</v>
      </c>
      <c r="S113" s="382" t="s">
        <v>1254</v>
      </c>
      <c r="T113" s="382" t="s">
        <v>1254</v>
      </c>
      <c r="U113" s="382" t="s">
        <v>1254</v>
      </c>
      <c r="V113" s="382" t="s">
        <v>1254</v>
      </c>
      <c r="W113" s="382" t="s">
        <v>1254</v>
      </c>
      <c r="X113" s="382" t="s">
        <v>1184</v>
      </c>
      <c r="Y113" s="384" t="s">
        <v>1184</v>
      </c>
      <c r="Z113" s="384" t="s">
        <v>1254</v>
      </c>
      <c r="AA113" s="384" t="s">
        <v>1254</v>
      </c>
      <c r="AB113" s="384" t="s">
        <v>1254</v>
      </c>
      <c r="AC113" s="384" t="s">
        <v>1254</v>
      </c>
      <c r="AD113" s="384" t="s">
        <v>1254</v>
      </c>
      <c r="AE113" s="384"/>
      <c r="AF113" s="384"/>
      <c r="AG113" s="384" t="s">
        <v>1254</v>
      </c>
      <c r="AH113" s="384"/>
      <c r="AI113" s="384"/>
      <c r="AJ113" s="384" t="s">
        <v>1254</v>
      </c>
      <c r="AK113" s="384"/>
      <c r="AL113" s="382"/>
      <c r="AM113" s="382" t="s">
        <v>1794</v>
      </c>
      <c r="AN113" s="382"/>
      <c r="AO113" s="382"/>
      <c r="AP113" s="382"/>
    </row>
    <row r="114" spans="1:42" ht="27" customHeight="1" x14ac:dyDescent="0.3">
      <c r="A114" s="436">
        <v>108</v>
      </c>
      <c r="B114" s="439" t="s">
        <v>1699</v>
      </c>
      <c r="C114" s="439" t="s">
        <v>34</v>
      </c>
      <c r="D114" s="439" t="s">
        <v>254</v>
      </c>
      <c r="E114" s="468" t="s">
        <v>66</v>
      </c>
      <c r="F114" s="439" t="s">
        <v>253</v>
      </c>
      <c r="G114" s="439"/>
      <c r="H114" s="439" t="s">
        <v>2637</v>
      </c>
      <c r="I114" s="465" t="s">
        <v>1878</v>
      </c>
      <c r="J114" s="439" t="s">
        <v>2058</v>
      </c>
      <c r="K114" s="439">
        <v>1</v>
      </c>
      <c r="L114" s="439">
        <v>24</v>
      </c>
      <c r="M114" s="439" t="s">
        <v>1951</v>
      </c>
      <c r="N114" s="439" t="s">
        <v>2269</v>
      </c>
      <c r="O114" s="439" t="s">
        <v>458</v>
      </c>
      <c r="P114" s="382" t="s">
        <v>254</v>
      </c>
      <c r="Q114" s="382" t="s">
        <v>254</v>
      </c>
      <c r="R114" s="382" t="s">
        <v>254</v>
      </c>
      <c r="S114" s="382" t="s">
        <v>1184</v>
      </c>
      <c r="T114" s="382" t="s">
        <v>1184</v>
      </c>
      <c r="U114" s="382" t="s">
        <v>1184</v>
      </c>
      <c r="V114" s="382" t="s">
        <v>1184</v>
      </c>
      <c r="W114" s="382" t="s">
        <v>1184</v>
      </c>
      <c r="X114" s="382" t="s">
        <v>1185</v>
      </c>
      <c r="Y114" s="384" t="s">
        <v>1185</v>
      </c>
      <c r="Z114" s="384" t="s">
        <v>1185</v>
      </c>
      <c r="AA114" s="384" t="s">
        <v>1207</v>
      </c>
      <c r="AB114" s="384" t="s">
        <v>1207</v>
      </c>
      <c r="AC114" s="384" t="s">
        <v>1207</v>
      </c>
      <c r="AD114" s="384" t="s">
        <v>1185</v>
      </c>
      <c r="AE114" s="384"/>
      <c r="AF114" s="384"/>
      <c r="AG114" s="384" t="s">
        <v>1207</v>
      </c>
      <c r="AH114" s="384"/>
      <c r="AI114" s="384"/>
      <c r="AJ114" s="384" t="s">
        <v>1207</v>
      </c>
      <c r="AK114" s="384"/>
      <c r="AL114" s="382"/>
      <c r="AM114" s="382" t="s">
        <v>66</v>
      </c>
      <c r="AN114" s="382"/>
      <c r="AO114" s="382"/>
      <c r="AP114" s="382"/>
    </row>
    <row r="115" spans="1:42" ht="27" customHeight="1" x14ac:dyDescent="0.3">
      <c r="A115" s="436">
        <v>109</v>
      </c>
      <c r="B115" s="439"/>
      <c r="C115" s="439"/>
      <c r="D115" s="439" t="s">
        <v>255</v>
      </c>
      <c r="E115" s="468" t="s">
        <v>66</v>
      </c>
      <c r="F115" s="439" t="s">
        <v>253</v>
      </c>
      <c r="G115" s="439"/>
      <c r="H115" s="439" t="s">
        <v>2637</v>
      </c>
      <c r="I115" s="465" t="s">
        <v>1863</v>
      </c>
      <c r="J115" s="439" t="s">
        <v>2058</v>
      </c>
      <c r="K115" s="439">
        <v>1</v>
      </c>
      <c r="L115" s="439">
        <v>5</v>
      </c>
      <c r="M115" s="439" t="s">
        <v>1952</v>
      </c>
      <c r="N115" s="439" t="s">
        <v>2270</v>
      </c>
      <c r="O115" s="439" t="s">
        <v>459</v>
      </c>
      <c r="P115" s="382" t="s">
        <v>255</v>
      </c>
      <c r="Q115" s="382" t="s">
        <v>255</v>
      </c>
      <c r="R115" s="382" t="s">
        <v>255</v>
      </c>
      <c r="S115" s="382" t="s">
        <v>1184</v>
      </c>
      <c r="T115" s="382" t="s">
        <v>1184</v>
      </c>
      <c r="U115" s="382" t="s">
        <v>1184</v>
      </c>
      <c r="V115" s="382" t="s">
        <v>1184</v>
      </c>
      <c r="W115" s="382" t="s">
        <v>1184</v>
      </c>
      <c r="X115" s="382" t="s">
        <v>1185</v>
      </c>
      <c r="Y115" s="384" t="s">
        <v>1185</v>
      </c>
      <c r="Z115" s="384" t="s">
        <v>1185</v>
      </c>
      <c r="AA115" s="384" t="s">
        <v>1207</v>
      </c>
      <c r="AB115" s="384" t="s">
        <v>1207</v>
      </c>
      <c r="AC115" s="384" t="s">
        <v>1207</v>
      </c>
      <c r="AD115" s="384" t="s">
        <v>1185</v>
      </c>
      <c r="AE115" s="384"/>
      <c r="AF115" s="384"/>
      <c r="AG115" s="384" t="s">
        <v>1207</v>
      </c>
      <c r="AH115" s="384"/>
      <c r="AI115" s="384"/>
      <c r="AJ115" s="384" t="s">
        <v>1207</v>
      </c>
      <c r="AK115" s="384"/>
      <c r="AL115" s="382"/>
      <c r="AM115" s="382" t="s">
        <v>66</v>
      </c>
      <c r="AN115" s="382"/>
      <c r="AO115" s="382"/>
      <c r="AP115" s="382"/>
    </row>
    <row r="116" spans="1:42" ht="27" customHeight="1" x14ac:dyDescent="0.3">
      <c r="A116" s="436">
        <v>110</v>
      </c>
      <c r="B116" s="439"/>
      <c r="C116" s="439"/>
      <c r="D116" s="439" t="s">
        <v>256</v>
      </c>
      <c r="E116" s="468" t="s">
        <v>66</v>
      </c>
      <c r="F116" s="439" t="s">
        <v>253</v>
      </c>
      <c r="G116" s="439"/>
      <c r="H116" s="439" t="s">
        <v>2637</v>
      </c>
      <c r="I116" s="465" t="s">
        <v>1870</v>
      </c>
      <c r="J116" s="439" t="s">
        <v>2058</v>
      </c>
      <c r="K116" s="439">
        <v>1</v>
      </c>
      <c r="L116" s="439">
        <v>2</v>
      </c>
      <c r="M116" s="439" t="s">
        <v>1952</v>
      </c>
      <c r="N116" s="439" t="s">
        <v>2271</v>
      </c>
      <c r="O116" s="439" t="s">
        <v>462</v>
      </c>
      <c r="P116" s="382" t="s">
        <v>1260</v>
      </c>
      <c r="Q116" s="382" t="s">
        <v>256</v>
      </c>
      <c r="R116" s="382" t="s">
        <v>256</v>
      </c>
      <c r="S116" s="382" t="s">
        <v>1184</v>
      </c>
      <c r="T116" s="382" t="s">
        <v>1184</v>
      </c>
      <c r="U116" s="382" t="s">
        <v>1184</v>
      </c>
      <c r="V116" s="382" t="s">
        <v>1184</v>
      </c>
      <c r="W116" s="382" t="s">
        <v>1184</v>
      </c>
      <c r="X116" s="382" t="s">
        <v>1185</v>
      </c>
      <c r="Y116" s="384" t="s">
        <v>1185</v>
      </c>
      <c r="Z116" s="384" t="s">
        <v>1185</v>
      </c>
      <c r="AA116" s="384" t="s">
        <v>1207</v>
      </c>
      <c r="AB116" s="384" t="s">
        <v>1207</v>
      </c>
      <c r="AC116" s="384" t="s">
        <v>1207</v>
      </c>
      <c r="AD116" s="384" t="s">
        <v>1185</v>
      </c>
      <c r="AE116" s="384"/>
      <c r="AF116" s="384"/>
      <c r="AG116" s="384" t="s">
        <v>1207</v>
      </c>
      <c r="AH116" s="384"/>
      <c r="AI116" s="384"/>
      <c r="AJ116" s="384" t="s">
        <v>1207</v>
      </c>
      <c r="AK116" s="384"/>
      <c r="AL116" s="382"/>
      <c r="AM116" s="382" t="s">
        <v>66</v>
      </c>
      <c r="AN116" s="382"/>
      <c r="AO116" s="382"/>
      <c r="AP116" s="382"/>
    </row>
    <row r="117" spans="1:42" ht="27" customHeight="1" x14ac:dyDescent="0.3">
      <c r="A117" s="436">
        <v>111</v>
      </c>
      <c r="B117" s="439"/>
      <c r="C117" s="439"/>
      <c r="D117" s="439" t="s">
        <v>257</v>
      </c>
      <c r="E117" s="468" t="s">
        <v>66</v>
      </c>
      <c r="F117" s="439" t="s">
        <v>253</v>
      </c>
      <c r="G117" s="439"/>
      <c r="H117" s="439" t="s">
        <v>2637</v>
      </c>
      <c r="I117" s="465" t="s">
        <v>1874</v>
      </c>
      <c r="J117" s="439" t="s">
        <v>2058</v>
      </c>
      <c r="K117" s="439">
        <v>1</v>
      </c>
      <c r="L117" s="439">
        <v>1</v>
      </c>
      <c r="M117" s="439" t="s">
        <v>1952</v>
      </c>
      <c r="N117" s="439" t="s">
        <v>2272</v>
      </c>
      <c r="O117" s="439" t="s">
        <v>461</v>
      </c>
      <c r="P117" s="382" t="s">
        <v>257</v>
      </c>
      <c r="Q117" s="382" t="s">
        <v>257</v>
      </c>
      <c r="R117" s="382" t="s">
        <v>257</v>
      </c>
      <c r="S117" s="382" t="s">
        <v>1184</v>
      </c>
      <c r="T117" s="382" t="s">
        <v>1184</v>
      </c>
      <c r="U117" s="382" t="s">
        <v>1184</v>
      </c>
      <c r="V117" s="382" t="s">
        <v>1184</v>
      </c>
      <c r="W117" s="382" t="s">
        <v>1184</v>
      </c>
      <c r="X117" s="382" t="s">
        <v>1185</v>
      </c>
      <c r="Y117" s="384" t="s">
        <v>1185</v>
      </c>
      <c r="Z117" s="384" t="s">
        <v>1185</v>
      </c>
      <c r="AA117" s="384" t="s">
        <v>1207</v>
      </c>
      <c r="AB117" s="384" t="s">
        <v>1207</v>
      </c>
      <c r="AC117" s="384" t="s">
        <v>1207</v>
      </c>
      <c r="AD117" s="384" t="s">
        <v>1185</v>
      </c>
      <c r="AE117" s="384"/>
      <c r="AF117" s="384"/>
      <c r="AG117" s="384" t="s">
        <v>1207</v>
      </c>
      <c r="AH117" s="384"/>
      <c r="AI117" s="384"/>
      <c r="AJ117" s="384" t="s">
        <v>1207</v>
      </c>
      <c r="AK117" s="384"/>
      <c r="AL117" s="382"/>
      <c r="AM117" s="382" t="s">
        <v>66</v>
      </c>
      <c r="AN117" s="382"/>
      <c r="AO117" s="382"/>
      <c r="AP117" s="382"/>
    </row>
    <row r="118" spans="1:42" ht="27" customHeight="1" x14ac:dyDescent="0.3">
      <c r="A118" s="436">
        <v>112</v>
      </c>
      <c r="B118" s="439" t="s">
        <v>1700</v>
      </c>
      <c r="C118" s="439" t="s">
        <v>36</v>
      </c>
      <c r="D118" s="439" t="s">
        <v>258</v>
      </c>
      <c r="E118" s="468" t="s">
        <v>66</v>
      </c>
      <c r="F118" s="439" t="s">
        <v>214</v>
      </c>
      <c r="G118" s="439" t="s">
        <v>1751</v>
      </c>
      <c r="H118" s="439" t="s">
        <v>2635</v>
      </c>
      <c r="I118" s="473" t="s">
        <v>1865</v>
      </c>
      <c r="J118" s="439" t="s">
        <v>2058</v>
      </c>
      <c r="K118" s="439">
        <v>1</v>
      </c>
      <c r="L118" s="439">
        <v>8</v>
      </c>
      <c r="M118" s="439" t="s">
        <v>1953</v>
      </c>
      <c r="N118" s="439" t="s">
        <v>2273</v>
      </c>
      <c r="O118" s="439" t="s">
        <v>463</v>
      </c>
      <c r="P118" s="382" t="s">
        <v>258</v>
      </c>
      <c r="Q118" s="382" t="s">
        <v>1255</v>
      </c>
      <c r="R118" s="382" t="s">
        <v>1176</v>
      </c>
      <c r="S118" s="382" t="s">
        <v>1254</v>
      </c>
      <c r="T118" s="382" t="s">
        <v>1254</v>
      </c>
      <c r="U118" s="382" t="s">
        <v>1254</v>
      </c>
      <c r="V118" s="382" t="s">
        <v>1254</v>
      </c>
      <c r="W118" s="382" t="s">
        <v>1254</v>
      </c>
      <c r="X118" s="382" t="s">
        <v>1254</v>
      </c>
      <c r="Y118" s="382" t="s">
        <v>1254</v>
      </c>
      <c r="Z118" s="382" t="s">
        <v>1254</v>
      </c>
      <c r="AA118" s="382" t="s">
        <v>1254</v>
      </c>
      <c r="AB118" s="382" t="s">
        <v>1254</v>
      </c>
      <c r="AC118" s="382" t="s">
        <v>1254</v>
      </c>
      <c r="AD118" s="382" t="s">
        <v>1254</v>
      </c>
      <c r="AE118" s="382"/>
      <c r="AF118" s="382"/>
      <c r="AG118" s="382" t="s">
        <v>1254</v>
      </c>
      <c r="AH118" s="382"/>
      <c r="AI118" s="382"/>
      <c r="AJ118" s="382" t="s">
        <v>1254</v>
      </c>
      <c r="AK118" s="382"/>
      <c r="AL118" s="382"/>
      <c r="AM118" s="382" t="s">
        <v>1795</v>
      </c>
      <c r="AN118" s="382"/>
      <c r="AO118" s="382"/>
      <c r="AP118" s="382"/>
    </row>
    <row r="119" spans="1:42" ht="27" customHeight="1" x14ac:dyDescent="0.3">
      <c r="A119" s="436">
        <v>113</v>
      </c>
      <c r="B119" s="439"/>
      <c r="C119" s="439"/>
      <c r="D119" s="439" t="s">
        <v>259</v>
      </c>
      <c r="E119" s="468" t="s">
        <v>66</v>
      </c>
      <c r="F119" s="439" t="s">
        <v>214</v>
      </c>
      <c r="G119" s="439" t="s">
        <v>1751</v>
      </c>
      <c r="H119" s="439" t="s">
        <v>2635</v>
      </c>
      <c r="I119" s="473" t="s">
        <v>1865</v>
      </c>
      <c r="J119" s="439" t="s">
        <v>2058</v>
      </c>
      <c r="K119" s="439">
        <v>1</v>
      </c>
      <c r="L119" s="439">
        <v>8</v>
      </c>
      <c r="M119" s="439" t="s">
        <v>1954</v>
      </c>
      <c r="N119" s="439" t="s">
        <v>2274</v>
      </c>
      <c r="O119" s="439" t="s">
        <v>464</v>
      </c>
      <c r="P119" s="382" t="s">
        <v>259</v>
      </c>
      <c r="Q119" s="382" t="s">
        <v>1255</v>
      </c>
      <c r="R119" s="382" t="s">
        <v>1176</v>
      </c>
      <c r="S119" s="382" t="s">
        <v>1254</v>
      </c>
      <c r="T119" s="382" t="s">
        <v>1254</v>
      </c>
      <c r="U119" s="382" t="s">
        <v>1254</v>
      </c>
      <c r="V119" s="382" t="s">
        <v>1254</v>
      </c>
      <c r="W119" s="382" t="s">
        <v>1254</v>
      </c>
      <c r="X119" s="382" t="s">
        <v>1254</v>
      </c>
      <c r="Y119" s="382" t="s">
        <v>1254</v>
      </c>
      <c r="Z119" s="382" t="s">
        <v>1254</v>
      </c>
      <c r="AA119" s="382" t="s">
        <v>1254</v>
      </c>
      <c r="AB119" s="382" t="s">
        <v>1254</v>
      </c>
      <c r="AC119" s="382" t="s">
        <v>1254</v>
      </c>
      <c r="AD119" s="382" t="s">
        <v>1254</v>
      </c>
      <c r="AE119" s="382"/>
      <c r="AF119" s="382"/>
      <c r="AG119" s="382" t="s">
        <v>1254</v>
      </c>
      <c r="AH119" s="382"/>
      <c r="AI119" s="382"/>
      <c r="AJ119" s="382" t="s">
        <v>1254</v>
      </c>
      <c r="AK119" s="382"/>
      <c r="AL119" s="382"/>
      <c r="AM119" s="382" t="s">
        <v>1795</v>
      </c>
      <c r="AN119" s="382"/>
      <c r="AO119" s="382"/>
      <c r="AP119" s="382"/>
    </row>
    <row r="120" spans="1:42" ht="27" customHeight="1" x14ac:dyDescent="0.3">
      <c r="A120" s="436">
        <v>114</v>
      </c>
      <c r="B120" s="439"/>
      <c r="C120" s="439"/>
      <c r="D120" s="439" t="s">
        <v>260</v>
      </c>
      <c r="E120" s="468" t="s">
        <v>66</v>
      </c>
      <c r="F120" s="439" t="s">
        <v>214</v>
      </c>
      <c r="G120" s="439" t="s">
        <v>1751</v>
      </c>
      <c r="H120" s="439" t="s">
        <v>2635</v>
      </c>
      <c r="I120" s="473" t="s">
        <v>1865</v>
      </c>
      <c r="J120" s="439" t="s">
        <v>2058</v>
      </c>
      <c r="K120" s="439">
        <v>1</v>
      </c>
      <c r="L120" s="439">
        <v>8</v>
      </c>
      <c r="M120" s="439" t="s">
        <v>1955</v>
      </c>
      <c r="N120" s="439" t="s">
        <v>2275</v>
      </c>
      <c r="O120" s="439" t="s">
        <v>465</v>
      </c>
      <c r="P120" s="382" t="s">
        <v>1259</v>
      </c>
      <c r="Q120" s="382" t="s">
        <v>1255</v>
      </c>
      <c r="R120" s="382" t="s">
        <v>1176</v>
      </c>
      <c r="S120" s="382" t="s">
        <v>1254</v>
      </c>
      <c r="T120" s="382" t="s">
        <v>1254</v>
      </c>
      <c r="U120" s="382" t="s">
        <v>1254</v>
      </c>
      <c r="V120" s="382" t="s">
        <v>1254</v>
      </c>
      <c r="W120" s="382" t="s">
        <v>1254</v>
      </c>
      <c r="X120" s="382" t="s">
        <v>1254</v>
      </c>
      <c r="Y120" s="382" t="s">
        <v>1254</v>
      </c>
      <c r="Z120" s="382" t="s">
        <v>1254</v>
      </c>
      <c r="AA120" s="382" t="s">
        <v>1254</v>
      </c>
      <c r="AB120" s="382" t="s">
        <v>1254</v>
      </c>
      <c r="AC120" s="382" t="s">
        <v>1254</v>
      </c>
      <c r="AD120" s="382" t="s">
        <v>1254</v>
      </c>
      <c r="AE120" s="382"/>
      <c r="AF120" s="382"/>
      <c r="AG120" s="382" t="s">
        <v>1254</v>
      </c>
      <c r="AH120" s="382"/>
      <c r="AI120" s="382"/>
      <c r="AJ120" s="382" t="s">
        <v>1254</v>
      </c>
      <c r="AK120" s="382"/>
      <c r="AL120" s="382"/>
      <c r="AM120" s="382" t="s">
        <v>1795</v>
      </c>
      <c r="AN120" s="382"/>
      <c r="AO120" s="382"/>
      <c r="AP120" s="382"/>
    </row>
    <row r="121" spans="1:42" ht="27" customHeight="1" x14ac:dyDescent="0.3">
      <c r="A121" s="436">
        <v>115</v>
      </c>
      <c r="B121" s="439"/>
      <c r="C121" s="439"/>
      <c r="D121" s="439" t="s">
        <v>261</v>
      </c>
      <c r="E121" s="468" t="s">
        <v>66</v>
      </c>
      <c r="F121" s="439" t="s">
        <v>214</v>
      </c>
      <c r="G121" s="439" t="s">
        <v>1751</v>
      </c>
      <c r="H121" s="439" t="s">
        <v>2635</v>
      </c>
      <c r="I121" s="473" t="s">
        <v>1865</v>
      </c>
      <c r="J121" s="439" t="s">
        <v>2058</v>
      </c>
      <c r="K121" s="439">
        <v>1</v>
      </c>
      <c r="L121" s="439">
        <v>8</v>
      </c>
      <c r="M121" s="439" t="s">
        <v>1956</v>
      </c>
      <c r="N121" s="439" t="s">
        <v>2276</v>
      </c>
      <c r="O121" s="439" t="s">
        <v>466</v>
      </c>
      <c r="P121" s="382" t="s">
        <v>1258</v>
      </c>
      <c r="Q121" s="382" t="s">
        <v>1255</v>
      </c>
      <c r="R121" s="382" t="s">
        <v>1176</v>
      </c>
      <c r="S121" s="382" t="s">
        <v>1254</v>
      </c>
      <c r="T121" s="382" t="s">
        <v>1254</v>
      </c>
      <c r="U121" s="382" t="s">
        <v>1254</v>
      </c>
      <c r="V121" s="382" t="s">
        <v>1254</v>
      </c>
      <c r="W121" s="382" t="s">
        <v>1254</v>
      </c>
      <c r="X121" s="382" t="s">
        <v>1254</v>
      </c>
      <c r="Y121" s="382" t="s">
        <v>1254</v>
      </c>
      <c r="Z121" s="382" t="s">
        <v>1254</v>
      </c>
      <c r="AA121" s="382" t="s">
        <v>1254</v>
      </c>
      <c r="AB121" s="382" t="s">
        <v>1254</v>
      </c>
      <c r="AC121" s="382" t="s">
        <v>1254</v>
      </c>
      <c r="AD121" s="382" t="s">
        <v>1254</v>
      </c>
      <c r="AE121" s="382"/>
      <c r="AF121" s="382"/>
      <c r="AG121" s="382" t="s">
        <v>1254</v>
      </c>
      <c r="AH121" s="382"/>
      <c r="AI121" s="382"/>
      <c r="AJ121" s="382" t="s">
        <v>1254</v>
      </c>
      <c r="AK121" s="382"/>
      <c r="AL121" s="382"/>
      <c r="AM121" s="382" t="s">
        <v>1795</v>
      </c>
      <c r="AN121" s="382"/>
      <c r="AO121" s="382"/>
      <c r="AP121" s="382"/>
    </row>
    <row r="122" spans="1:42" ht="27" customHeight="1" x14ac:dyDescent="0.3">
      <c r="A122" s="436">
        <v>116</v>
      </c>
      <c r="B122" s="439" t="s">
        <v>1701</v>
      </c>
      <c r="C122" s="439" t="s">
        <v>246</v>
      </c>
      <c r="D122" s="439" t="s">
        <v>247</v>
      </c>
      <c r="E122" s="468" t="s">
        <v>66</v>
      </c>
      <c r="F122" s="439" t="s">
        <v>390</v>
      </c>
      <c r="G122" s="439" t="s">
        <v>1751</v>
      </c>
      <c r="H122" s="439" t="s">
        <v>2638</v>
      </c>
      <c r="I122" s="473" t="s">
        <v>2361</v>
      </c>
      <c r="J122" s="439" t="s">
        <v>2058</v>
      </c>
      <c r="K122" s="439">
        <v>1</v>
      </c>
      <c r="L122" s="439">
        <v>16</v>
      </c>
      <c r="M122" s="439" t="s">
        <v>1957</v>
      </c>
      <c r="N122" s="439" t="s">
        <v>2277</v>
      </c>
      <c r="O122" s="439" t="s">
        <v>467</v>
      </c>
      <c r="P122" s="382" t="s">
        <v>247</v>
      </c>
      <c r="Q122" s="382" t="s">
        <v>1255</v>
      </c>
      <c r="R122" s="382" t="s">
        <v>1176</v>
      </c>
      <c r="S122" s="382" t="s">
        <v>1254</v>
      </c>
      <c r="T122" s="382" t="s">
        <v>1254</v>
      </c>
      <c r="U122" s="382" t="s">
        <v>1254</v>
      </c>
      <c r="V122" s="382" t="s">
        <v>1254</v>
      </c>
      <c r="W122" s="382" t="s">
        <v>1254</v>
      </c>
      <c r="X122" s="382" t="s">
        <v>1185</v>
      </c>
      <c r="Y122" s="382" t="s">
        <v>1185</v>
      </c>
      <c r="Z122" s="382" t="s">
        <v>1254</v>
      </c>
      <c r="AA122" s="382" t="s">
        <v>1254</v>
      </c>
      <c r="AB122" s="382" t="s">
        <v>1254</v>
      </c>
      <c r="AC122" s="382" t="s">
        <v>1254</v>
      </c>
      <c r="AD122" s="382" t="s">
        <v>1254</v>
      </c>
      <c r="AE122" s="382"/>
      <c r="AF122" s="382"/>
      <c r="AG122" s="382" t="s">
        <v>1254</v>
      </c>
      <c r="AH122" s="382"/>
      <c r="AI122" s="382"/>
      <c r="AJ122" s="382" t="s">
        <v>1254</v>
      </c>
      <c r="AK122" s="382"/>
      <c r="AL122" s="382" t="s">
        <v>1257</v>
      </c>
      <c r="AM122" s="382" t="s">
        <v>66</v>
      </c>
      <c r="AN122" s="382"/>
      <c r="AO122" s="382"/>
      <c r="AP122" s="382"/>
    </row>
    <row r="123" spans="1:42" ht="27" customHeight="1" x14ac:dyDescent="0.3">
      <c r="A123" s="436">
        <v>117</v>
      </c>
      <c r="B123" s="439"/>
      <c r="C123" s="439"/>
      <c r="D123" s="439" t="s">
        <v>248</v>
      </c>
      <c r="E123" s="468" t="s">
        <v>66</v>
      </c>
      <c r="F123" s="439" t="s">
        <v>390</v>
      </c>
      <c r="G123" s="439" t="s">
        <v>1751</v>
      </c>
      <c r="H123" s="439" t="s">
        <v>2638</v>
      </c>
      <c r="I123" s="473" t="s">
        <v>1865</v>
      </c>
      <c r="J123" s="439" t="s">
        <v>2058</v>
      </c>
      <c r="K123" s="439">
        <v>1</v>
      </c>
      <c r="L123" s="439">
        <v>8</v>
      </c>
      <c r="M123" s="439" t="s">
        <v>1958</v>
      </c>
      <c r="N123" s="439" t="s">
        <v>2278</v>
      </c>
      <c r="O123" s="439" t="s">
        <v>467</v>
      </c>
      <c r="P123" s="382" t="s">
        <v>248</v>
      </c>
      <c r="Q123" s="382" t="s">
        <v>1255</v>
      </c>
      <c r="R123" s="382" t="s">
        <v>1176</v>
      </c>
      <c r="S123" s="382" t="s">
        <v>1254</v>
      </c>
      <c r="T123" s="382" t="s">
        <v>1254</v>
      </c>
      <c r="U123" s="382" t="s">
        <v>1254</v>
      </c>
      <c r="V123" s="382" t="s">
        <v>1254</v>
      </c>
      <c r="W123" s="382" t="s">
        <v>1254</v>
      </c>
      <c r="X123" s="382" t="s">
        <v>1185</v>
      </c>
      <c r="Y123" s="382" t="s">
        <v>1185</v>
      </c>
      <c r="Z123" s="382" t="s">
        <v>1254</v>
      </c>
      <c r="AA123" s="382" t="s">
        <v>1254</v>
      </c>
      <c r="AB123" s="382" t="s">
        <v>1254</v>
      </c>
      <c r="AC123" s="382" t="s">
        <v>1254</v>
      </c>
      <c r="AD123" s="382" t="s">
        <v>1254</v>
      </c>
      <c r="AE123" s="382"/>
      <c r="AF123" s="382"/>
      <c r="AG123" s="382" t="s">
        <v>1254</v>
      </c>
      <c r="AH123" s="382"/>
      <c r="AI123" s="382"/>
      <c r="AJ123" s="382" t="s">
        <v>1254</v>
      </c>
      <c r="AK123" s="382"/>
      <c r="AL123" s="382" t="s">
        <v>1257</v>
      </c>
      <c r="AM123" s="382" t="s">
        <v>66</v>
      </c>
      <c r="AN123" s="382"/>
      <c r="AO123" s="382"/>
      <c r="AP123" s="382"/>
    </row>
    <row r="124" spans="1:42" ht="27" customHeight="1" x14ac:dyDescent="0.3">
      <c r="A124" s="436">
        <v>118</v>
      </c>
      <c r="B124" s="439"/>
      <c r="C124" s="439"/>
      <c r="D124" s="439" t="s">
        <v>249</v>
      </c>
      <c r="E124" s="468" t="s">
        <v>66</v>
      </c>
      <c r="F124" s="439" t="s">
        <v>205</v>
      </c>
      <c r="G124" s="439" t="s">
        <v>1751</v>
      </c>
      <c r="H124" s="439" t="s">
        <v>2638</v>
      </c>
      <c r="I124" s="473" t="s">
        <v>1865</v>
      </c>
      <c r="J124" s="439" t="s">
        <v>2058</v>
      </c>
      <c r="K124" s="439">
        <v>1</v>
      </c>
      <c r="L124" s="439">
        <v>8</v>
      </c>
      <c r="M124" s="439" t="s">
        <v>1959</v>
      </c>
      <c r="N124" s="439" t="s">
        <v>2279</v>
      </c>
      <c r="O124" s="439" t="s">
        <v>468</v>
      </c>
      <c r="P124" s="382" t="s">
        <v>249</v>
      </c>
      <c r="Q124" s="382" t="s">
        <v>1255</v>
      </c>
      <c r="R124" s="382" t="s">
        <v>1176</v>
      </c>
      <c r="S124" s="382" t="s">
        <v>1254</v>
      </c>
      <c r="T124" s="382" t="s">
        <v>1254</v>
      </c>
      <c r="U124" s="382" t="s">
        <v>1254</v>
      </c>
      <c r="V124" s="382" t="s">
        <v>1254</v>
      </c>
      <c r="W124" s="382" t="s">
        <v>1254</v>
      </c>
      <c r="X124" s="382" t="s">
        <v>1185</v>
      </c>
      <c r="Y124" s="382" t="s">
        <v>1185</v>
      </c>
      <c r="Z124" s="382" t="s">
        <v>1254</v>
      </c>
      <c r="AA124" s="382" t="s">
        <v>1254</v>
      </c>
      <c r="AB124" s="382" t="s">
        <v>1254</v>
      </c>
      <c r="AC124" s="382" t="s">
        <v>1254</v>
      </c>
      <c r="AD124" s="382" t="s">
        <v>1254</v>
      </c>
      <c r="AE124" s="382"/>
      <c r="AF124" s="382"/>
      <c r="AG124" s="382" t="s">
        <v>1254</v>
      </c>
      <c r="AH124" s="382"/>
      <c r="AI124" s="382"/>
      <c r="AJ124" s="382" t="s">
        <v>1254</v>
      </c>
      <c r="AK124" s="382"/>
      <c r="AL124" s="382" t="s">
        <v>1257</v>
      </c>
      <c r="AM124" s="382" t="s">
        <v>66</v>
      </c>
      <c r="AN124" s="382"/>
      <c r="AO124" s="382"/>
      <c r="AP124" s="382"/>
    </row>
    <row r="125" spans="1:42" ht="27" customHeight="1" x14ac:dyDescent="0.3">
      <c r="A125" s="436">
        <v>119</v>
      </c>
      <c r="B125" s="467" t="s">
        <v>2427</v>
      </c>
      <c r="C125" s="439" t="s">
        <v>2421</v>
      </c>
      <c r="D125" s="439" t="s">
        <v>2416</v>
      </c>
      <c r="E125" s="468" t="s">
        <v>87</v>
      </c>
      <c r="F125" s="439" t="s">
        <v>2445</v>
      </c>
      <c r="G125" s="439" t="s">
        <v>1750</v>
      </c>
      <c r="H125" s="439" t="s">
        <v>2639</v>
      </c>
      <c r="I125" s="474" t="s">
        <v>2417</v>
      </c>
      <c r="J125" s="439" t="s">
        <v>2058</v>
      </c>
      <c r="K125" s="439">
        <v>1</v>
      </c>
      <c r="L125" s="439">
        <v>16</v>
      </c>
      <c r="M125" s="439" t="s">
        <v>1960</v>
      </c>
      <c r="N125" s="439" t="s">
        <v>2280</v>
      </c>
      <c r="O125" s="439" t="s">
        <v>2418</v>
      </c>
      <c r="P125" s="382" t="s">
        <v>1254</v>
      </c>
      <c r="Q125" s="382" t="s">
        <v>1254</v>
      </c>
      <c r="R125" s="382" t="s">
        <v>1254</v>
      </c>
      <c r="S125" s="382" t="s">
        <v>1254</v>
      </c>
      <c r="T125" s="382" t="s">
        <v>1254</v>
      </c>
      <c r="U125" s="382" t="s">
        <v>1254</v>
      </c>
      <c r="V125" s="382" t="s">
        <v>1254</v>
      </c>
      <c r="W125" s="382" t="s">
        <v>1254</v>
      </c>
      <c r="X125" s="382" t="s">
        <v>1254</v>
      </c>
      <c r="Y125" s="382" t="s">
        <v>1254</v>
      </c>
      <c r="Z125" s="382" t="s">
        <v>1254</v>
      </c>
      <c r="AA125" s="440" t="s">
        <v>1207</v>
      </c>
      <c r="AB125" s="440" t="s">
        <v>1207</v>
      </c>
      <c r="AC125" s="440" t="s">
        <v>1207</v>
      </c>
      <c r="AD125" s="440" t="s">
        <v>1185</v>
      </c>
      <c r="AE125" s="440"/>
      <c r="AF125" s="440"/>
      <c r="AG125" s="440" t="s">
        <v>1207</v>
      </c>
      <c r="AH125" s="440"/>
      <c r="AI125" s="440"/>
      <c r="AJ125" s="440" t="s">
        <v>1207</v>
      </c>
      <c r="AK125" s="440"/>
      <c r="AL125" s="421"/>
      <c r="AM125" s="421"/>
      <c r="AN125" s="421"/>
      <c r="AO125" s="421"/>
      <c r="AP125" s="421"/>
    </row>
    <row r="126" spans="1:42" ht="27" customHeight="1" x14ac:dyDescent="0.3">
      <c r="A126" s="436">
        <v>120</v>
      </c>
      <c r="B126" s="439"/>
      <c r="C126" s="439"/>
      <c r="D126" s="439" t="s">
        <v>2419</v>
      </c>
      <c r="E126" s="468" t="s">
        <v>87</v>
      </c>
      <c r="F126" s="439" t="s">
        <v>2445</v>
      </c>
      <c r="G126" s="439" t="s">
        <v>1750</v>
      </c>
      <c r="H126" s="439" t="s">
        <v>2639</v>
      </c>
      <c r="I126" s="474" t="s">
        <v>2417</v>
      </c>
      <c r="J126" s="439" t="s">
        <v>2058</v>
      </c>
      <c r="K126" s="439">
        <v>1</v>
      </c>
      <c r="L126" s="439">
        <v>16</v>
      </c>
      <c r="M126" s="439" t="s">
        <v>2454</v>
      </c>
      <c r="N126" s="439" t="s">
        <v>2455</v>
      </c>
      <c r="O126" s="439" t="s">
        <v>2420</v>
      </c>
      <c r="P126" s="382" t="s">
        <v>1254</v>
      </c>
      <c r="Q126" s="382" t="s">
        <v>1254</v>
      </c>
      <c r="R126" s="382" t="s">
        <v>1254</v>
      </c>
      <c r="S126" s="382" t="s">
        <v>1254</v>
      </c>
      <c r="T126" s="382" t="s">
        <v>1254</v>
      </c>
      <c r="U126" s="382" t="s">
        <v>1254</v>
      </c>
      <c r="V126" s="382" t="s">
        <v>1254</v>
      </c>
      <c r="W126" s="382" t="s">
        <v>1254</v>
      </c>
      <c r="X126" s="382" t="s">
        <v>1254</v>
      </c>
      <c r="Y126" s="382" t="s">
        <v>1254</v>
      </c>
      <c r="Z126" s="382" t="s">
        <v>1254</v>
      </c>
      <c r="AA126" s="440" t="s">
        <v>1207</v>
      </c>
      <c r="AB126" s="440" t="s">
        <v>1207</v>
      </c>
      <c r="AC126" s="440" t="s">
        <v>1207</v>
      </c>
      <c r="AD126" s="440" t="s">
        <v>1185</v>
      </c>
      <c r="AE126" s="440"/>
      <c r="AF126" s="440"/>
      <c r="AG126" s="440" t="s">
        <v>1207</v>
      </c>
      <c r="AH126" s="440"/>
      <c r="AI126" s="440"/>
      <c r="AJ126" s="440" t="s">
        <v>1207</v>
      </c>
      <c r="AK126" s="440"/>
      <c r="AL126" s="421"/>
      <c r="AM126" s="421"/>
      <c r="AN126" s="421"/>
      <c r="AO126" s="421"/>
      <c r="AP126" s="421"/>
    </row>
    <row r="127" spans="1:42" ht="27" customHeight="1" x14ac:dyDescent="0.3">
      <c r="A127" s="436">
        <v>121</v>
      </c>
      <c r="B127" s="439" t="s">
        <v>1702</v>
      </c>
      <c r="C127" s="439" t="s">
        <v>250</v>
      </c>
      <c r="D127" s="439" t="s">
        <v>250</v>
      </c>
      <c r="E127" s="468" t="s">
        <v>66</v>
      </c>
      <c r="F127" s="439" t="s">
        <v>390</v>
      </c>
      <c r="G127" s="439" t="s">
        <v>1751</v>
      </c>
      <c r="H127" s="439" t="s">
        <v>2638</v>
      </c>
      <c r="I127" s="473" t="s">
        <v>2362</v>
      </c>
      <c r="J127" s="439"/>
      <c r="K127" s="439">
        <v>1</v>
      </c>
      <c r="L127" s="439">
        <v>32</v>
      </c>
      <c r="M127" s="439" t="s">
        <v>1960</v>
      </c>
      <c r="N127" s="439" t="s">
        <v>2280</v>
      </c>
      <c r="O127" s="439" t="s">
        <v>469</v>
      </c>
      <c r="P127" s="382" t="s">
        <v>250</v>
      </c>
      <c r="Q127" s="382" t="s">
        <v>1255</v>
      </c>
      <c r="R127" s="382" t="s">
        <v>1176</v>
      </c>
      <c r="S127" s="382" t="s">
        <v>1254</v>
      </c>
      <c r="T127" s="382" t="s">
        <v>1254</v>
      </c>
      <c r="U127" s="382" t="s">
        <v>1254</v>
      </c>
      <c r="V127" s="382" t="s">
        <v>1254</v>
      </c>
      <c r="W127" s="382" t="s">
        <v>1254</v>
      </c>
      <c r="X127" s="382" t="s">
        <v>1185</v>
      </c>
      <c r="Y127" s="382" t="s">
        <v>1185</v>
      </c>
      <c r="Z127" s="382" t="s">
        <v>1254</v>
      </c>
      <c r="AA127" s="382" t="s">
        <v>1254</v>
      </c>
      <c r="AB127" s="382" t="s">
        <v>1254</v>
      </c>
      <c r="AC127" s="382" t="s">
        <v>1254</v>
      </c>
      <c r="AD127" s="382" t="s">
        <v>1254</v>
      </c>
      <c r="AE127" s="382"/>
      <c r="AF127" s="382"/>
      <c r="AG127" s="382" t="s">
        <v>1254</v>
      </c>
      <c r="AH127" s="382"/>
      <c r="AI127" s="382"/>
      <c r="AJ127" s="382" t="s">
        <v>1254</v>
      </c>
      <c r="AK127" s="382"/>
      <c r="AL127" s="382"/>
      <c r="AM127" s="382" t="s">
        <v>66</v>
      </c>
      <c r="AN127" s="382"/>
      <c r="AO127" s="382"/>
      <c r="AP127" s="382"/>
    </row>
    <row r="128" spans="1:42" ht="27" customHeight="1" x14ac:dyDescent="0.3">
      <c r="A128" s="436">
        <v>122</v>
      </c>
      <c r="B128" s="467" t="s">
        <v>2428</v>
      </c>
      <c r="C128" s="439" t="s">
        <v>2422</v>
      </c>
      <c r="D128" s="439" t="s">
        <v>2423</v>
      </c>
      <c r="E128" s="468" t="s">
        <v>87</v>
      </c>
      <c r="F128" s="439" t="s">
        <v>2445</v>
      </c>
      <c r="G128" s="439" t="s">
        <v>1750</v>
      </c>
      <c r="H128" s="439" t="s">
        <v>2639</v>
      </c>
      <c r="I128" s="474" t="s">
        <v>2417</v>
      </c>
      <c r="J128" s="439" t="s">
        <v>2058</v>
      </c>
      <c r="K128" s="439">
        <v>1</v>
      </c>
      <c r="L128" s="439">
        <v>16</v>
      </c>
      <c r="M128" s="439" t="s">
        <v>1961</v>
      </c>
      <c r="N128" s="439" t="s">
        <v>2281</v>
      </c>
      <c r="O128" s="439" t="s">
        <v>2425</v>
      </c>
      <c r="P128" s="382" t="s">
        <v>1254</v>
      </c>
      <c r="Q128" s="382" t="s">
        <v>1254</v>
      </c>
      <c r="R128" s="382" t="s">
        <v>1254</v>
      </c>
      <c r="S128" s="382" t="s">
        <v>1254</v>
      </c>
      <c r="T128" s="382" t="s">
        <v>1254</v>
      </c>
      <c r="U128" s="382" t="s">
        <v>1254</v>
      </c>
      <c r="V128" s="382" t="s">
        <v>1254</v>
      </c>
      <c r="W128" s="382" t="s">
        <v>1254</v>
      </c>
      <c r="X128" s="382" t="s">
        <v>1254</v>
      </c>
      <c r="Y128" s="382" t="s">
        <v>1254</v>
      </c>
      <c r="Z128" s="382" t="s">
        <v>1254</v>
      </c>
      <c r="AA128" s="440" t="s">
        <v>1207</v>
      </c>
      <c r="AB128" s="440" t="s">
        <v>1207</v>
      </c>
      <c r="AC128" s="440" t="s">
        <v>1207</v>
      </c>
      <c r="AD128" s="440" t="s">
        <v>1185</v>
      </c>
      <c r="AE128" s="440"/>
      <c r="AF128" s="440"/>
      <c r="AG128" s="440" t="s">
        <v>1207</v>
      </c>
      <c r="AH128" s="440"/>
      <c r="AI128" s="440"/>
      <c r="AJ128" s="440" t="s">
        <v>1207</v>
      </c>
      <c r="AK128" s="440"/>
      <c r="AL128" s="421"/>
      <c r="AM128" s="421"/>
      <c r="AN128" s="421"/>
      <c r="AO128" s="421"/>
      <c r="AP128" s="421"/>
    </row>
    <row r="129" spans="1:42" ht="27" customHeight="1" x14ac:dyDescent="0.3">
      <c r="A129" s="436">
        <v>123</v>
      </c>
      <c r="B129" s="467"/>
      <c r="C129" s="439"/>
      <c r="D129" s="439" t="s">
        <v>2429</v>
      </c>
      <c r="E129" s="468" t="s">
        <v>87</v>
      </c>
      <c r="F129" s="439" t="s">
        <v>2445</v>
      </c>
      <c r="G129" s="439" t="s">
        <v>1750</v>
      </c>
      <c r="H129" s="439" t="s">
        <v>2639</v>
      </c>
      <c r="I129" s="474" t="s">
        <v>2417</v>
      </c>
      <c r="J129" s="439" t="s">
        <v>2058</v>
      </c>
      <c r="K129" s="439">
        <v>1</v>
      </c>
      <c r="L129" s="439">
        <v>16</v>
      </c>
      <c r="M129" s="439" t="s">
        <v>2430</v>
      </c>
      <c r="N129" s="439" t="s">
        <v>2431</v>
      </c>
      <c r="O129" s="439" t="s">
        <v>2433</v>
      </c>
      <c r="P129" s="382" t="s">
        <v>1254</v>
      </c>
      <c r="Q129" s="382" t="s">
        <v>1254</v>
      </c>
      <c r="R129" s="382" t="s">
        <v>1254</v>
      </c>
      <c r="S129" s="382" t="s">
        <v>1254</v>
      </c>
      <c r="T129" s="382" t="s">
        <v>1254</v>
      </c>
      <c r="U129" s="382" t="s">
        <v>1254</v>
      </c>
      <c r="V129" s="382" t="s">
        <v>1254</v>
      </c>
      <c r="W129" s="382" t="s">
        <v>1254</v>
      </c>
      <c r="X129" s="382" t="s">
        <v>1254</v>
      </c>
      <c r="Y129" s="382" t="s">
        <v>1254</v>
      </c>
      <c r="Z129" s="382" t="s">
        <v>1254</v>
      </c>
      <c r="AA129" s="440" t="s">
        <v>1207</v>
      </c>
      <c r="AB129" s="440" t="s">
        <v>1207</v>
      </c>
      <c r="AC129" s="440" t="s">
        <v>1207</v>
      </c>
      <c r="AD129" s="440" t="s">
        <v>1185</v>
      </c>
      <c r="AE129" s="440"/>
      <c r="AF129" s="440"/>
      <c r="AG129" s="440" t="s">
        <v>1207</v>
      </c>
      <c r="AH129" s="440"/>
      <c r="AI129" s="440"/>
      <c r="AJ129" s="440" t="s">
        <v>1207</v>
      </c>
      <c r="AK129" s="440"/>
      <c r="AL129" s="421"/>
      <c r="AM129" s="421"/>
      <c r="AN129" s="421"/>
      <c r="AO129" s="421"/>
      <c r="AP129" s="421"/>
    </row>
    <row r="130" spans="1:42" ht="27" customHeight="1" x14ac:dyDescent="0.3">
      <c r="A130" s="436">
        <v>124</v>
      </c>
      <c r="B130" s="439" t="s">
        <v>1703</v>
      </c>
      <c r="C130" s="439" t="s">
        <v>251</v>
      </c>
      <c r="D130" s="439" t="s">
        <v>251</v>
      </c>
      <c r="E130" s="468" t="s">
        <v>66</v>
      </c>
      <c r="F130" s="439" t="s">
        <v>390</v>
      </c>
      <c r="G130" s="439" t="s">
        <v>1751</v>
      </c>
      <c r="H130" s="439" t="s">
        <v>2638</v>
      </c>
      <c r="I130" s="473" t="s">
        <v>2362</v>
      </c>
      <c r="J130" s="439"/>
      <c r="K130" s="439">
        <v>1</v>
      </c>
      <c r="L130" s="439">
        <v>32</v>
      </c>
      <c r="M130" s="439" t="s">
        <v>1961</v>
      </c>
      <c r="N130" s="439" t="s">
        <v>2281</v>
      </c>
      <c r="O130" s="439" t="s">
        <v>470</v>
      </c>
      <c r="P130" s="382" t="s">
        <v>251</v>
      </c>
      <c r="Q130" s="382" t="s">
        <v>1255</v>
      </c>
      <c r="R130" s="382" t="s">
        <v>1176</v>
      </c>
      <c r="S130" s="382" t="s">
        <v>1254</v>
      </c>
      <c r="T130" s="382" t="s">
        <v>1254</v>
      </c>
      <c r="U130" s="382" t="s">
        <v>1254</v>
      </c>
      <c r="V130" s="382" t="s">
        <v>1254</v>
      </c>
      <c r="W130" s="382" t="s">
        <v>1254</v>
      </c>
      <c r="X130" s="382" t="s">
        <v>1185</v>
      </c>
      <c r="Y130" s="382" t="s">
        <v>1185</v>
      </c>
      <c r="Z130" s="382" t="s">
        <v>1254</v>
      </c>
      <c r="AA130" s="382" t="s">
        <v>1254</v>
      </c>
      <c r="AB130" s="382" t="s">
        <v>1254</v>
      </c>
      <c r="AC130" s="382" t="s">
        <v>1254</v>
      </c>
      <c r="AD130" s="382" t="s">
        <v>1254</v>
      </c>
      <c r="AE130" s="382"/>
      <c r="AF130" s="382"/>
      <c r="AG130" s="382" t="s">
        <v>1254</v>
      </c>
      <c r="AH130" s="382"/>
      <c r="AI130" s="382"/>
      <c r="AJ130" s="382" t="s">
        <v>1254</v>
      </c>
      <c r="AK130" s="382"/>
      <c r="AL130" s="382"/>
      <c r="AM130" s="382" t="s">
        <v>66</v>
      </c>
      <c r="AN130" s="382"/>
      <c r="AO130" s="382"/>
      <c r="AP130" s="382"/>
    </row>
    <row r="131" spans="1:42" ht="27" customHeight="1" x14ac:dyDescent="0.3">
      <c r="A131" s="436">
        <v>125</v>
      </c>
      <c r="B131" s="467" t="s">
        <v>2457</v>
      </c>
      <c r="C131" s="439" t="s">
        <v>2452</v>
      </c>
      <c r="D131" s="439" t="s">
        <v>2424</v>
      </c>
      <c r="E131" s="468" t="s">
        <v>87</v>
      </c>
      <c r="F131" s="439" t="s">
        <v>2445</v>
      </c>
      <c r="G131" s="439" t="s">
        <v>1750</v>
      </c>
      <c r="H131" s="439" t="s">
        <v>2639</v>
      </c>
      <c r="I131" s="474" t="s">
        <v>2361</v>
      </c>
      <c r="J131" s="439" t="s">
        <v>2058</v>
      </c>
      <c r="K131" s="439">
        <v>1</v>
      </c>
      <c r="L131" s="439">
        <v>16</v>
      </c>
      <c r="M131" s="439" t="s">
        <v>1962</v>
      </c>
      <c r="N131" s="439" t="s">
        <v>2282</v>
      </c>
      <c r="O131" s="439" t="s">
        <v>2426</v>
      </c>
      <c r="P131" s="382" t="s">
        <v>1254</v>
      </c>
      <c r="Q131" s="382" t="s">
        <v>1254</v>
      </c>
      <c r="R131" s="382" t="s">
        <v>1254</v>
      </c>
      <c r="S131" s="382" t="s">
        <v>1254</v>
      </c>
      <c r="T131" s="382" t="s">
        <v>1254</v>
      </c>
      <c r="U131" s="382" t="s">
        <v>1254</v>
      </c>
      <c r="V131" s="382" t="s">
        <v>1254</v>
      </c>
      <c r="W131" s="382" t="s">
        <v>1254</v>
      </c>
      <c r="X131" s="382" t="s">
        <v>1254</v>
      </c>
      <c r="Y131" s="382" t="s">
        <v>1254</v>
      </c>
      <c r="Z131" s="382" t="s">
        <v>1254</v>
      </c>
      <c r="AA131" s="440" t="s">
        <v>1207</v>
      </c>
      <c r="AB131" s="440" t="s">
        <v>1207</v>
      </c>
      <c r="AC131" s="440" t="s">
        <v>1207</v>
      </c>
      <c r="AD131" s="440" t="s">
        <v>1185</v>
      </c>
      <c r="AE131" s="440"/>
      <c r="AF131" s="440"/>
      <c r="AG131" s="440" t="s">
        <v>1207</v>
      </c>
      <c r="AH131" s="440"/>
      <c r="AI131" s="440"/>
      <c r="AJ131" s="440" t="s">
        <v>1207</v>
      </c>
      <c r="AK131" s="440"/>
      <c r="AL131" s="421"/>
      <c r="AM131" s="421"/>
      <c r="AN131" s="421"/>
      <c r="AO131" s="421"/>
      <c r="AP131" s="421"/>
    </row>
    <row r="132" spans="1:42" ht="27" customHeight="1" x14ac:dyDescent="0.3">
      <c r="A132" s="436">
        <v>126</v>
      </c>
      <c r="B132" s="467"/>
      <c r="C132" s="439"/>
      <c r="D132" s="439" t="s">
        <v>2436</v>
      </c>
      <c r="E132" s="468" t="s">
        <v>87</v>
      </c>
      <c r="F132" s="439" t="s">
        <v>2445</v>
      </c>
      <c r="G132" s="439" t="s">
        <v>1750</v>
      </c>
      <c r="H132" s="439" t="s">
        <v>2639</v>
      </c>
      <c r="I132" s="474" t="s">
        <v>2361</v>
      </c>
      <c r="J132" s="439" t="s">
        <v>2058</v>
      </c>
      <c r="K132" s="439">
        <v>1</v>
      </c>
      <c r="L132" s="439">
        <v>16</v>
      </c>
      <c r="M132" s="439" t="s">
        <v>2435</v>
      </c>
      <c r="N132" s="439" t="s">
        <v>2432</v>
      </c>
      <c r="O132" s="439" t="s">
        <v>2434</v>
      </c>
      <c r="P132" s="382" t="s">
        <v>1254</v>
      </c>
      <c r="Q132" s="382" t="s">
        <v>1254</v>
      </c>
      <c r="R132" s="382" t="s">
        <v>1254</v>
      </c>
      <c r="S132" s="382" t="s">
        <v>1254</v>
      </c>
      <c r="T132" s="382" t="s">
        <v>1254</v>
      </c>
      <c r="U132" s="382" t="s">
        <v>1254</v>
      </c>
      <c r="V132" s="382" t="s">
        <v>1254</v>
      </c>
      <c r="W132" s="382" t="s">
        <v>1254</v>
      </c>
      <c r="X132" s="382" t="s">
        <v>1254</v>
      </c>
      <c r="Y132" s="382" t="s">
        <v>1254</v>
      </c>
      <c r="Z132" s="382" t="s">
        <v>1254</v>
      </c>
      <c r="AA132" s="440" t="s">
        <v>1207</v>
      </c>
      <c r="AB132" s="440" t="s">
        <v>1207</v>
      </c>
      <c r="AC132" s="440" t="s">
        <v>1207</v>
      </c>
      <c r="AD132" s="440" t="s">
        <v>1185</v>
      </c>
      <c r="AE132" s="440"/>
      <c r="AF132" s="440"/>
      <c r="AG132" s="440" t="s">
        <v>1207</v>
      </c>
      <c r="AH132" s="440"/>
      <c r="AI132" s="440"/>
      <c r="AJ132" s="440" t="s">
        <v>1207</v>
      </c>
      <c r="AK132" s="440"/>
      <c r="AL132" s="421"/>
      <c r="AM132" s="421"/>
      <c r="AN132" s="421"/>
      <c r="AO132" s="421"/>
      <c r="AP132" s="421"/>
    </row>
    <row r="133" spans="1:42" ht="27" customHeight="1" x14ac:dyDescent="0.3">
      <c r="A133" s="436">
        <v>127</v>
      </c>
      <c r="B133" s="439" t="s">
        <v>1704</v>
      </c>
      <c r="C133" s="439" t="s">
        <v>252</v>
      </c>
      <c r="D133" s="439" t="s">
        <v>252</v>
      </c>
      <c r="E133" s="468" t="s">
        <v>66</v>
      </c>
      <c r="F133" s="439" t="s">
        <v>390</v>
      </c>
      <c r="G133" s="439" t="s">
        <v>1751</v>
      </c>
      <c r="H133" s="439" t="s">
        <v>2638</v>
      </c>
      <c r="I133" s="473" t="s">
        <v>2362</v>
      </c>
      <c r="J133" s="439"/>
      <c r="K133" s="439">
        <v>1</v>
      </c>
      <c r="L133" s="439">
        <v>32</v>
      </c>
      <c r="M133" s="439" t="s">
        <v>1962</v>
      </c>
      <c r="N133" s="439" t="s">
        <v>2282</v>
      </c>
      <c r="O133" s="439" t="s">
        <v>471</v>
      </c>
      <c r="P133" s="382" t="s">
        <v>252</v>
      </c>
      <c r="Q133" s="382" t="s">
        <v>1255</v>
      </c>
      <c r="R133" s="382" t="s">
        <v>1176</v>
      </c>
      <c r="S133" s="382" t="s">
        <v>1254</v>
      </c>
      <c r="T133" s="382" t="s">
        <v>1254</v>
      </c>
      <c r="U133" s="382" t="s">
        <v>1254</v>
      </c>
      <c r="V133" s="382" t="s">
        <v>1254</v>
      </c>
      <c r="W133" s="382" t="s">
        <v>1254</v>
      </c>
      <c r="X133" s="382" t="s">
        <v>1185</v>
      </c>
      <c r="Y133" s="382" t="s">
        <v>1185</v>
      </c>
      <c r="Z133" s="382" t="s">
        <v>1254</v>
      </c>
      <c r="AA133" s="382" t="s">
        <v>1254</v>
      </c>
      <c r="AB133" s="382" t="s">
        <v>1254</v>
      </c>
      <c r="AC133" s="382" t="s">
        <v>1254</v>
      </c>
      <c r="AD133" s="382" t="s">
        <v>1254</v>
      </c>
      <c r="AE133" s="382"/>
      <c r="AF133" s="382"/>
      <c r="AG133" s="382" t="s">
        <v>1254</v>
      </c>
      <c r="AH133" s="382"/>
      <c r="AI133" s="382"/>
      <c r="AJ133" s="382" t="s">
        <v>1254</v>
      </c>
      <c r="AK133" s="382"/>
      <c r="AL133" s="382"/>
      <c r="AM133" s="382" t="s">
        <v>66</v>
      </c>
      <c r="AN133" s="382"/>
      <c r="AO133" s="382"/>
      <c r="AP133" s="382"/>
    </row>
    <row r="134" spans="1:42" ht="27" customHeight="1" x14ac:dyDescent="0.3">
      <c r="A134" s="436">
        <v>128</v>
      </c>
      <c r="B134" s="439" t="s">
        <v>1705</v>
      </c>
      <c r="C134" s="439" t="s">
        <v>1536</v>
      </c>
      <c r="D134" s="467" t="s">
        <v>2545</v>
      </c>
      <c r="E134" s="468" t="s">
        <v>66</v>
      </c>
      <c r="F134" s="439" t="s">
        <v>2531</v>
      </c>
      <c r="G134" s="439" t="s">
        <v>1750</v>
      </c>
      <c r="H134" s="439" t="s">
        <v>2640</v>
      </c>
      <c r="I134" s="473" t="s">
        <v>2532</v>
      </c>
      <c r="J134" s="439" t="s">
        <v>2058</v>
      </c>
      <c r="K134" s="439">
        <v>1</v>
      </c>
      <c r="L134" s="491">
        <v>4</v>
      </c>
      <c r="M134" s="439" t="s">
        <v>2022</v>
      </c>
      <c r="N134" s="467" t="s">
        <v>2283</v>
      </c>
      <c r="O134" s="467" t="s">
        <v>2535</v>
      </c>
      <c r="P134" s="382" t="s">
        <v>1254</v>
      </c>
      <c r="Q134" s="382" t="s">
        <v>1254</v>
      </c>
      <c r="R134" s="382" t="s">
        <v>1254</v>
      </c>
      <c r="S134" s="382" t="s">
        <v>1254</v>
      </c>
      <c r="T134" s="382" t="s">
        <v>1254</v>
      </c>
      <c r="U134" s="382" t="s">
        <v>1254</v>
      </c>
      <c r="V134" s="382" t="s">
        <v>1254</v>
      </c>
      <c r="W134" s="382" t="s">
        <v>1254</v>
      </c>
      <c r="X134" s="382" t="s">
        <v>1254</v>
      </c>
      <c r="Y134" s="382" t="s">
        <v>1254</v>
      </c>
      <c r="Z134" s="382" t="s">
        <v>1185</v>
      </c>
      <c r="AA134" s="382" t="s">
        <v>1185</v>
      </c>
      <c r="AB134" s="382" t="s">
        <v>1207</v>
      </c>
      <c r="AC134" s="382" t="s">
        <v>1380</v>
      </c>
      <c r="AD134" s="382" t="s">
        <v>1380</v>
      </c>
      <c r="AE134" s="382"/>
      <c r="AF134" s="382"/>
      <c r="AG134" s="382" t="s">
        <v>1380</v>
      </c>
      <c r="AH134" s="382"/>
      <c r="AI134" s="382"/>
      <c r="AJ134" s="382" t="s">
        <v>1380</v>
      </c>
      <c r="AK134" s="382"/>
      <c r="AL134" s="382"/>
      <c r="AM134" s="382" t="s">
        <v>66</v>
      </c>
      <c r="AN134" s="382"/>
      <c r="AO134" s="382"/>
      <c r="AP134" s="382"/>
    </row>
    <row r="135" spans="1:42" ht="27" customHeight="1" x14ac:dyDescent="0.3">
      <c r="A135" s="436">
        <v>129</v>
      </c>
      <c r="B135" s="439"/>
      <c r="C135" s="483"/>
      <c r="D135" s="467" t="s">
        <v>2550</v>
      </c>
      <c r="E135" s="468" t="s">
        <v>66</v>
      </c>
      <c r="F135" s="439" t="s">
        <v>2531</v>
      </c>
      <c r="G135" s="439" t="s">
        <v>1750</v>
      </c>
      <c r="H135" s="439" t="s">
        <v>2640</v>
      </c>
      <c r="I135" s="473" t="s">
        <v>2398</v>
      </c>
      <c r="J135" s="439" t="s">
        <v>2058</v>
      </c>
      <c r="K135" s="439">
        <v>1</v>
      </c>
      <c r="L135" s="491">
        <v>6</v>
      </c>
      <c r="M135" s="439" t="s">
        <v>2022</v>
      </c>
      <c r="N135" s="467" t="s">
        <v>2670</v>
      </c>
      <c r="O135" s="467" t="s">
        <v>2554</v>
      </c>
      <c r="P135" s="382"/>
      <c r="Q135" s="382"/>
      <c r="R135" s="382"/>
      <c r="S135" s="382"/>
      <c r="T135" s="382"/>
      <c r="U135" s="382"/>
      <c r="V135" s="382"/>
      <c r="W135" s="382"/>
      <c r="X135" s="382"/>
      <c r="Y135" s="382"/>
      <c r="Z135" s="382" t="s">
        <v>1185</v>
      </c>
      <c r="AA135" s="382" t="s">
        <v>1185</v>
      </c>
      <c r="AB135" s="382" t="s">
        <v>1207</v>
      </c>
      <c r="AC135" s="382" t="s">
        <v>1380</v>
      </c>
      <c r="AD135" s="382" t="s">
        <v>1380</v>
      </c>
      <c r="AE135" s="382"/>
      <c r="AF135" s="382"/>
      <c r="AG135" s="382" t="s">
        <v>1380</v>
      </c>
      <c r="AH135" s="382"/>
      <c r="AI135" s="382"/>
      <c r="AJ135" s="382" t="s">
        <v>1380</v>
      </c>
      <c r="AK135" s="382"/>
      <c r="AL135" s="382"/>
      <c r="AM135" s="382"/>
      <c r="AN135" s="382"/>
      <c r="AO135" s="382"/>
      <c r="AP135" s="418"/>
    </row>
    <row r="136" spans="1:42" ht="27" customHeight="1" x14ac:dyDescent="0.3">
      <c r="A136" s="436">
        <v>130</v>
      </c>
      <c r="B136" s="439"/>
      <c r="C136" s="483"/>
      <c r="D136" s="467" t="s">
        <v>2549</v>
      </c>
      <c r="E136" s="468" t="s">
        <v>66</v>
      </c>
      <c r="F136" s="439" t="s">
        <v>2531</v>
      </c>
      <c r="G136" s="439" t="s">
        <v>1750</v>
      </c>
      <c r="H136" s="439" t="s">
        <v>2640</v>
      </c>
      <c r="I136" s="473" t="s">
        <v>2551</v>
      </c>
      <c r="J136" s="439" t="s">
        <v>2058</v>
      </c>
      <c r="K136" s="439">
        <v>1</v>
      </c>
      <c r="L136" s="491">
        <v>7</v>
      </c>
      <c r="M136" s="439" t="s">
        <v>2022</v>
      </c>
      <c r="N136" s="467" t="s">
        <v>2671</v>
      </c>
      <c r="O136" s="467" t="s">
        <v>2553</v>
      </c>
      <c r="P136" s="382"/>
      <c r="Q136" s="382"/>
      <c r="R136" s="382"/>
      <c r="S136" s="382"/>
      <c r="T136" s="382"/>
      <c r="U136" s="382"/>
      <c r="V136" s="382"/>
      <c r="W136" s="382"/>
      <c r="X136" s="382"/>
      <c r="Y136" s="382"/>
      <c r="Z136" s="382" t="s">
        <v>1185</v>
      </c>
      <c r="AA136" s="382" t="s">
        <v>1185</v>
      </c>
      <c r="AB136" s="382" t="s">
        <v>1207</v>
      </c>
      <c r="AC136" s="382" t="s">
        <v>1380</v>
      </c>
      <c r="AD136" s="382" t="s">
        <v>1380</v>
      </c>
      <c r="AE136" s="382"/>
      <c r="AF136" s="382"/>
      <c r="AG136" s="382" t="s">
        <v>1380</v>
      </c>
      <c r="AH136" s="382"/>
      <c r="AI136" s="382"/>
      <c r="AJ136" s="382" t="s">
        <v>1380</v>
      </c>
      <c r="AK136" s="382"/>
      <c r="AL136" s="382"/>
      <c r="AM136" s="382"/>
      <c r="AN136" s="382"/>
      <c r="AO136" s="382"/>
      <c r="AP136" s="418"/>
    </row>
    <row r="137" spans="1:42" ht="27" customHeight="1" x14ac:dyDescent="0.3">
      <c r="A137" s="436">
        <v>131</v>
      </c>
      <c r="B137" s="439"/>
      <c r="C137" s="483"/>
      <c r="D137" s="467" t="s">
        <v>2544</v>
      </c>
      <c r="E137" s="439" t="s">
        <v>66</v>
      </c>
      <c r="F137" s="439" t="s">
        <v>2531</v>
      </c>
      <c r="G137" s="439" t="s">
        <v>1750</v>
      </c>
      <c r="H137" s="439" t="s">
        <v>2640</v>
      </c>
      <c r="I137" s="473" t="s">
        <v>2668</v>
      </c>
      <c r="J137" s="439" t="s">
        <v>2058</v>
      </c>
      <c r="K137" s="439">
        <v>1</v>
      </c>
      <c r="L137" s="491">
        <v>15</v>
      </c>
      <c r="M137" s="439" t="s">
        <v>2022</v>
      </c>
      <c r="N137" s="467" t="s">
        <v>2672</v>
      </c>
      <c r="O137" s="467" t="s">
        <v>2552</v>
      </c>
      <c r="P137" s="382"/>
      <c r="Q137" s="382"/>
      <c r="R137" s="382"/>
      <c r="S137" s="382"/>
      <c r="T137" s="382"/>
      <c r="U137" s="382"/>
      <c r="V137" s="382"/>
      <c r="W137" s="382"/>
      <c r="X137" s="382"/>
      <c r="Y137" s="382"/>
      <c r="Z137" s="382" t="s">
        <v>1185</v>
      </c>
      <c r="AA137" s="382" t="s">
        <v>1185</v>
      </c>
      <c r="AB137" s="382" t="s">
        <v>1207</v>
      </c>
      <c r="AC137" s="382" t="s">
        <v>1380</v>
      </c>
      <c r="AD137" s="382" t="s">
        <v>1380</v>
      </c>
      <c r="AE137" s="382"/>
      <c r="AF137" s="382"/>
      <c r="AG137" s="382" t="s">
        <v>1380</v>
      </c>
      <c r="AH137" s="382"/>
      <c r="AI137" s="382"/>
      <c r="AJ137" s="382" t="s">
        <v>1380</v>
      </c>
      <c r="AK137" s="382"/>
      <c r="AL137" s="382"/>
      <c r="AM137" s="382"/>
      <c r="AN137" s="382"/>
      <c r="AO137" s="382"/>
      <c r="AP137" s="418"/>
    </row>
    <row r="138" spans="1:42" ht="27" customHeight="1" x14ac:dyDescent="0.3">
      <c r="A138" s="436">
        <v>132</v>
      </c>
      <c r="B138" s="439" t="s">
        <v>2540</v>
      </c>
      <c r="C138" s="439" t="s">
        <v>2541</v>
      </c>
      <c r="D138" s="439" t="s">
        <v>2538</v>
      </c>
      <c r="E138" s="439" t="s">
        <v>66</v>
      </c>
      <c r="F138" s="439" t="s">
        <v>2542</v>
      </c>
      <c r="G138" s="439" t="s">
        <v>1750</v>
      </c>
      <c r="H138" s="439" t="s">
        <v>2640</v>
      </c>
      <c r="I138" s="473" t="s">
        <v>1866</v>
      </c>
      <c r="J138" s="439" t="s">
        <v>2058</v>
      </c>
      <c r="K138" s="439">
        <v>1</v>
      </c>
      <c r="L138" s="439">
        <v>3</v>
      </c>
      <c r="M138" s="439" t="s">
        <v>2543</v>
      </c>
      <c r="N138" s="439" t="s">
        <v>2547</v>
      </c>
      <c r="O138" s="439" t="s">
        <v>2530</v>
      </c>
      <c r="P138" s="382"/>
      <c r="Q138" s="382"/>
      <c r="R138" s="382"/>
      <c r="S138" s="382"/>
      <c r="T138" s="382"/>
      <c r="U138" s="382"/>
      <c r="V138" s="382"/>
      <c r="W138" s="382"/>
      <c r="X138" s="382"/>
      <c r="Y138" s="382"/>
      <c r="Z138" s="382" t="s">
        <v>1185</v>
      </c>
      <c r="AA138" s="382" t="s">
        <v>1380</v>
      </c>
      <c r="AB138" s="382" t="s">
        <v>1207</v>
      </c>
      <c r="AC138" s="382" t="s">
        <v>1380</v>
      </c>
      <c r="AD138" s="382" t="s">
        <v>1380</v>
      </c>
      <c r="AE138" s="382"/>
      <c r="AF138" s="382"/>
      <c r="AG138" s="382" t="s">
        <v>1380</v>
      </c>
      <c r="AH138" s="382"/>
      <c r="AI138" s="382"/>
      <c r="AJ138" s="382" t="s">
        <v>1380</v>
      </c>
      <c r="AK138" s="382"/>
      <c r="AL138" s="382"/>
      <c r="AM138" s="382"/>
      <c r="AN138" s="382"/>
      <c r="AO138" s="382"/>
      <c r="AP138" s="418"/>
    </row>
    <row r="139" spans="1:42" ht="27" customHeight="1" x14ac:dyDescent="0.3">
      <c r="A139" s="436">
        <v>133</v>
      </c>
      <c r="B139" s="439"/>
      <c r="C139" s="483"/>
      <c r="D139" s="439" t="s">
        <v>2537</v>
      </c>
      <c r="E139" s="439" t="s">
        <v>66</v>
      </c>
      <c r="F139" s="439" t="s">
        <v>2542</v>
      </c>
      <c r="G139" s="439" t="s">
        <v>1750</v>
      </c>
      <c r="H139" s="439" t="s">
        <v>2640</v>
      </c>
      <c r="I139" s="473" t="s">
        <v>2534</v>
      </c>
      <c r="J139" s="439" t="s">
        <v>2058</v>
      </c>
      <c r="K139" s="439">
        <v>1</v>
      </c>
      <c r="L139" s="439">
        <v>8</v>
      </c>
      <c r="M139" s="439" t="s">
        <v>2543</v>
      </c>
      <c r="N139" s="439" t="s">
        <v>2548</v>
      </c>
      <c r="O139" s="439" t="s">
        <v>2529</v>
      </c>
      <c r="P139" s="382"/>
      <c r="Q139" s="382"/>
      <c r="R139" s="382"/>
      <c r="S139" s="382"/>
      <c r="T139" s="382"/>
      <c r="U139" s="382"/>
      <c r="V139" s="382"/>
      <c r="W139" s="382"/>
      <c r="X139" s="382"/>
      <c r="Y139" s="382"/>
      <c r="Z139" s="382" t="s">
        <v>1185</v>
      </c>
      <c r="AA139" s="382" t="s">
        <v>1185</v>
      </c>
      <c r="AB139" s="382" t="s">
        <v>1207</v>
      </c>
      <c r="AC139" s="382" t="s">
        <v>1185</v>
      </c>
      <c r="AD139" s="382" t="s">
        <v>1185</v>
      </c>
      <c r="AE139" s="382"/>
      <c r="AF139" s="382"/>
      <c r="AG139" s="382" t="s">
        <v>1185</v>
      </c>
      <c r="AH139" s="382"/>
      <c r="AI139" s="382"/>
      <c r="AJ139" s="382" t="s">
        <v>1185</v>
      </c>
      <c r="AK139" s="382"/>
      <c r="AL139" s="382"/>
      <c r="AM139" s="382"/>
      <c r="AN139" s="382"/>
      <c r="AO139" s="382"/>
      <c r="AP139" s="418"/>
    </row>
    <row r="140" spans="1:42" ht="27" customHeight="1" x14ac:dyDescent="0.3">
      <c r="A140" s="436">
        <v>134</v>
      </c>
      <c r="B140" s="439"/>
      <c r="C140" s="483"/>
      <c r="D140" s="439" t="s">
        <v>2536</v>
      </c>
      <c r="E140" s="439" t="s">
        <v>66</v>
      </c>
      <c r="F140" s="439" t="s">
        <v>2542</v>
      </c>
      <c r="G140" s="439" t="s">
        <v>1750</v>
      </c>
      <c r="H140" s="439" t="s">
        <v>2640</v>
      </c>
      <c r="I140" s="473" t="s">
        <v>2533</v>
      </c>
      <c r="J140" s="439" t="s">
        <v>2058</v>
      </c>
      <c r="K140" s="439">
        <v>1</v>
      </c>
      <c r="L140" s="439">
        <v>3</v>
      </c>
      <c r="M140" s="439" t="s">
        <v>2543</v>
      </c>
      <c r="N140" s="439" t="s">
        <v>2546</v>
      </c>
      <c r="O140" s="439" t="s">
        <v>2527</v>
      </c>
      <c r="P140" s="382"/>
      <c r="Q140" s="382"/>
      <c r="R140" s="382"/>
      <c r="S140" s="382"/>
      <c r="T140" s="382"/>
      <c r="U140" s="382"/>
      <c r="V140" s="382"/>
      <c r="W140" s="382"/>
      <c r="X140" s="382"/>
      <c r="Y140" s="382"/>
      <c r="Z140" s="382" t="s">
        <v>1185</v>
      </c>
      <c r="AA140" s="382" t="s">
        <v>1185</v>
      </c>
      <c r="AB140" s="382" t="s">
        <v>2528</v>
      </c>
      <c r="AC140" s="382" t="s">
        <v>1185</v>
      </c>
      <c r="AD140" s="382" t="s">
        <v>1185</v>
      </c>
      <c r="AE140" s="382"/>
      <c r="AF140" s="382"/>
      <c r="AG140" s="382" t="s">
        <v>1185</v>
      </c>
      <c r="AH140" s="382"/>
      <c r="AI140" s="382"/>
      <c r="AJ140" s="382" t="s">
        <v>1185</v>
      </c>
      <c r="AK140" s="382"/>
      <c r="AL140" s="382"/>
      <c r="AM140" s="382"/>
      <c r="AN140" s="382"/>
      <c r="AO140" s="382"/>
      <c r="AP140" s="418"/>
    </row>
    <row r="141" spans="1:42" ht="27" customHeight="1" x14ac:dyDescent="0.3">
      <c r="A141" s="436">
        <v>135</v>
      </c>
      <c r="B141" s="439" t="s">
        <v>1706</v>
      </c>
      <c r="C141" s="439" t="s">
        <v>1572</v>
      </c>
      <c r="D141" s="439" t="s">
        <v>1603</v>
      </c>
      <c r="E141" s="468" t="s">
        <v>66</v>
      </c>
      <c r="F141" s="439" t="s">
        <v>2110</v>
      </c>
      <c r="G141" s="439" t="s">
        <v>1750</v>
      </c>
      <c r="H141" s="439" t="s">
        <v>2639</v>
      </c>
      <c r="I141" s="465" t="s">
        <v>1873</v>
      </c>
      <c r="J141" s="439" t="s">
        <v>2058</v>
      </c>
      <c r="K141" s="439">
        <v>1</v>
      </c>
      <c r="L141" s="439">
        <v>1</v>
      </c>
      <c r="M141" s="439" t="s">
        <v>2038</v>
      </c>
      <c r="N141" s="439" t="s">
        <v>2284</v>
      </c>
      <c r="O141" s="439" t="s">
        <v>2050</v>
      </c>
      <c r="P141" s="382" t="s">
        <v>1254</v>
      </c>
      <c r="Q141" s="382" t="s">
        <v>1254</v>
      </c>
      <c r="R141" s="382" t="s">
        <v>1254</v>
      </c>
      <c r="S141" s="382" t="s">
        <v>1254</v>
      </c>
      <c r="T141" s="382" t="s">
        <v>1254</v>
      </c>
      <c r="U141" s="382" t="s">
        <v>1254</v>
      </c>
      <c r="V141" s="382" t="s">
        <v>1254</v>
      </c>
      <c r="W141" s="382" t="s">
        <v>1254</v>
      </c>
      <c r="X141" s="382" t="s">
        <v>1254</v>
      </c>
      <c r="Y141" s="382" t="s">
        <v>1254</v>
      </c>
      <c r="Z141" s="384" t="s">
        <v>1207</v>
      </c>
      <c r="AA141" s="384" t="s">
        <v>1207</v>
      </c>
      <c r="AB141" s="384" t="s">
        <v>1207</v>
      </c>
      <c r="AC141" s="384" t="s">
        <v>1207</v>
      </c>
      <c r="AD141" s="384" t="s">
        <v>1207</v>
      </c>
      <c r="AE141" s="384"/>
      <c r="AF141" s="384"/>
      <c r="AG141" s="384" t="s">
        <v>1207</v>
      </c>
      <c r="AH141" s="384"/>
      <c r="AI141" s="384"/>
      <c r="AJ141" s="384" t="s">
        <v>1207</v>
      </c>
      <c r="AK141" s="384"/>
      <c r="AL141" s="382"/>
      <c r="AM141" s="382" t="s">
        <v>66</v>
      </c>
      <c r="AN141" s="382"/>
      <c r="AO141" s="382"/>
      <c r="AP141" s="382"/>
    </row>
    <row r="142" spans="1:42" ht="27" customHeight="1" x14ac:dyDescent="0.3">
      <c r="A142" s="436">
        <v>136</v>
      </c>
      <c r="B142" s="439"/>
      <c r="C142" s="439"/>
      <c r="D142" s="439" t="s">
        <v>1604</v>
      </c>
      <c r="E142" s="468" t="s">
        <v>66</v>
      </c>
      <c r="F142" s="439" t="s">
        <v>2110</v>
      </c>
      <c r="G142" s="439" t="s">
        <v>1750</v>
      </c>
      <c r="H142" s="439" t="s">
        <v>2639</v>
      </c>
      <c r="I142" s="465" t="s">
        <v>1874</v>
      </c>
      <c r="J142" s="439" t="s">
        <v>2058</v>
      </c>
      <c r="K142" s="439">
        <v>1</v>
      </c>
      <c r="L142" s="439">
        <v>1</v>
      </c>
      <c r="M142" s="439" t="s">
        <v>2038</v>
      </c>
      <c r="N142" s="439" t="s">
        <v>2285</v>
      </c>
      <c r="O142" s="439" t="s">
        <v>2051</v>
      </c>
      <c r="P142" s="382" t="s">
        <v>1254</v>
      </c>
      <c r="Q142" s="382" t="s">
        <v>1254</v>
      </c>
      <c r="R142" s="382" t="s">
        <v>1254</v>
      </c>
      <c r="S142" s="382" t="s">
        <v>1254</v>
      </c>
      <c r="T142" s="382" t="s">
        <v>1254</v>
      </c>
      <c r="U142" s="382" t="s">
        <v>1254</v>
      </c>
      <c r="V142" s="382" t="s">
        <v>1254</v>
      </c>
      <c r="W142" s="382" t="s">
        <v>1254</v>
      </c>
      <c r="X142" s="382" t="s">
        <v>1254</v>
      </c>
      <c r="Y142" s="382" t="s">
        <v>1254</v>
      </c>
      <c r="Z142" s="384" t="s">
        <v>1207</v>
      </c>
      <c r="AA142" s="384" t="s">
        <v>1207</v>
      </c>
      <c r="AB142" s="384" t="s">
        <v>1207</v>
      </c>
      <c r="AC142" s="384" t="s">
        <v>1207</v>
      </c>
      <c r="AD142" s="384" t="s">
        <v>1207</v>
      </c>
      <c r="AE142" s="384"/>
      <c r="AF142" s="384"/>
      <c r="AG142" s="384" t="s">
        <v>1207</v>
      </c>
      <c r="AH142" s="384"/>
      <c r="AI142" s="384"/>
      <c r="AJ142" s="384" t="s">
        <v>1207</v>
      </c>
      <c r="AK142" s="384"/>
      <c r="AL142" s="382"/>
      <c r="AM142" s="382" t="s">
        <v>66</v>
      </c>
      <c r="AN142" s="382"/>
      <c r="AO142" s="382"/>
      <c r="AP142" s="382"/>
    </row>
    <row r="143" spans="1:42" ht="27" customHeight="1" x14ac:dyDescent="0.3">
      <c r="A143" s="436">
        <v>137</v>
      </c>
      <c r="B143" s="439"/>
      <c r="C143" s="439"/>
      <c r="D143" s="439" t="s">
        <v>1685</v>
      </c>
      <c r="E143" s="468" t="s">
        <v>66</v>
      </c>
      <c r="F143" s="439" t="s">
        <v>2110</v>
      </c>
      <c r="G143" s="439" t="s">
        <v>1750</v>
      </c>
      <c r="H143" s="439" t="s">
        <v>2639</v>
      </c>
      <c r="I143" s="469" t="s">
        <v>1873</v>
      </c>
      <c r="J143" s="439" t="s">
        <v>2058</v>
      </c>
      <c r="K143" s="439">
        <v>1</v>
      </c>
      <c r="L143" s="439">
        <v>1</v>
      </c>
      <c r="M143" s="439" t="s">
        <v>2038</v>
      </c>
      <c r="N143" s="439" t="s">
        <v>2286</v>
      </c>
      <c r="O143" s="439" t="s">
        <v>1684</v>
      </c>
      <c r="P143" s="382" t="s">
        <v>1254</v>
      </c>
      <c r="Q143" s="382" t="s">
        <v>1254</v>
      </c>
      <c r="R143" s="382" t="s">
        <v>1254</v>
      </c>
      <c r="S143" s="382" t="s">
        <v>1254</v>
      </c>
      <c r="T143" s="382" t="s">
        <v>1254</v>
      </c>
      <c r="U143" s="382" t="s">
        <v>1254</v>
      </c>
      <c r="V143" s="382" t="s">
        <v>1254</v>
      </c>
      <c r="W143" s="382" t="s">
        <v>1254</v>
      </c>
      <c r="X143" s="382" t="s">
        <v>1254</v>
      </c>
      <c r="Y143" s="382" t="s">
        <v>1254</v>
      </c>
      <c r="Z143" s="384" t="s">
        <v>1207</v>
      </c>
      <c r="AA143" s="384" t="s">
        <v>1207</v>
      </c>
      <c r="AB143" s="384" t="s">
        <v>1207</v>
      </c>
      <c r="AC143" s="384" t="s">
        <v>1207</v>
      </c>
      <c r="AD143" s="384" t="s">
        <v>1207</v>
      </c>
      <c r="AE143" s="384"/>
      <c r="AF143" s="384"/>
      <c r="AG143" s="384" t="s">
        <v>1207</v>
      </c>
      <c r="AH143" s="384"/>
      <c r="AI143" s="384"/>
      <c r="AJ143" s="384" t="s">
        <v>1207</v>
      </c>
      <c r="AK143" s="384"/>
      <c r="AL143" s="382"/>
      <c r="AM143" s="382"/>
      <c r="AN143" s="382"/>
      <c r="AO143" s="382"/>
      <c r="AP143" s="382"/>
    </row>
    <row r="144" spans="1:42" ht="27" customHeight="1" x14ac:dyDescent="0.3">
      <c r="A144" s="436">
        <v>138</v>
      </c>
      <c r="B144" s="439"/>
      <c r="C144" s="439"/>
      <c r="D144" s="439" t="s">
        <v>1265</v>
      </c>
      <c r="E144" s="468" t="s">
        <v>66</v>
      </c>
      <c r="F144" s="439" t="s">
        <v>2607</v>
      </c>
      <c r="G144" s="439" t="s">
        <v>1750</v>
      </c>
      <c r="H144" s="439" t="s">
        <v>2639</v>
      </c>
      <c r="I144" s="469" t="s">
        <v>1874</v>
      </c>
      <c r="J144" s="439" t="s">
        <v>2058</v>
      </c>
      <c r="K144" s="439">
        <v>1</v>
      </c>
      <c r="L144" s="439">
        <v>1</v>
      </c>
      <c r="M144" s="439" t="s">
        <v>2038</v>
      </c>
      <c r="N144" s="439" t="s">
        <v>2287</v>
      </c>
      <c r="O144" s="439" t="s">
        <v>1613</v>
      </c>
      <c r="P144" s="382" t="s">
        <v>1254</v>
      </c>
      <c r="Q144" s="382" t="s">
        <v>1254</v>
      </c>
      <c r="R144" s="382" t="s">
        <v>1254</v>
      </c>
      <c r="S144" s="382" t="s">
        <v>1254</v>
      </c>
      <c r="T144" s="382" t="s">
        <v>1254</v>
      </c>
      <c r="U144" s="382" t="s">
        <v>1254</v>
      </c>
      <c r="V144" s="382" t="s">
        <v>1254</v>
      </c>
      <c r="W144" s="382" t="s">
        <v>1254</v>
      </c>
      <c r="X144" s="382" t="s">
        <v>1254</v>
      </c>
      <c r="Y144" s="382" t="s">
        <v>1254</v>
      </c>
      <c r="Z144" s="384" t="s">
        <v>1380</v>
      </c>
      <c r="AA144" s="384" t="s">
        <v>1380</v>
      </c>
      <c r="AB144" s="384" t="s">
        <v>1380</v>
      </c>
      <c r="AC144" s="384" t="s">
        <v>1380</v>
      </c>
      <c r="AD144" s="384" t="s">
        <v>1380</v>
      </c>
      <c r="AE144" s="384"/>
      <c r="AF144" s="384"/>
      <c r="AG144" s="384" t="s">
        <v>1380</v>
      </c>
      <c r="AH144" s="384"/>
      <c r="AI144" s="384"/>
      <c r="AJ144" s="384" t="s">
        <v>1380</v>
      </c>
      <c r="AK144" s="384"/>
      <c r="AL144" s="382"/>
      <c r="AM144" s="382"/>
      <c r="AN144" s="382"/>
      <c r="AO144" s="382"/>
      <c r="AP144" s="382"/>
    </row>
    <row r="145" spans="1:42" ht="27" customHeight="1" x14ac:dyDescent="0.3">
      <c r="A145" s="436">
        <v>139</v>
      </c>
      <c r="B145" s="439"/>
      <c r="C145" s="439"/>
      <c r="D145" s="439" t="s">
        <v>1265</v>
      </c>
      <c r="E145" s="468" t="s">
        <v>66</v>
      </c>
      <c r="F145" s="439" t="s">
        <v>2607</v>
      </c>
      <c r="G145" s="439" t="s">
        <v>1750</v>
      </c>
      <c r="H145" s="439" t="s">
        <v>2639</v>
      </c>
      <c r="I145" s="469" t="s">
        <v>1874</v>
      </c>
      <c r="J145" s="439" t="s">
        <v>2058</v>
      </c>
      <c r="K145" s="439">
        <v>1</v>
      </c>
      <c r="L145" s="439">
        <v>1</v>
      </c>
      <c r="M145" s="439" t="s">
        <v>2038</v>
      </c>
      <c r="N145" s="439" t="s">
        <v>2288</v>
      </c>
      <c r="O145" s="439" t="s">
        <v>1613</v>
      </c>
      <c r="P145" s="382" t="s">
        <v>1254</v>
      </c>
      <c r="Q145" s="382" t="s">
        <v>1254</v>
      </c>
      <c r="R145" s="382" t="s">
        <v>1254</v>
      </c>
      <c r="S145" s="382" t="s">
        <v>1254</v>
      </c>
      <c r="T145" s="382" t="s">
        <v>1254</v>
      </c>
      <c r="U145" s="382" t="s">
        <v>1254</v>
      </c>
      <c r="V145" s="382" t="s">
        <v>1254</v>
      </c>
      <c r="W145" s="382" t="s">
        <v>1254</v>
      </c>
      <c r="X145" s="382" t="s">
        <v>1254</v>
      </c>
      <c r="Y145" s="382" t="s">
        <v>1254</v>
      </c>
      <c r="Z145" s="384" t="s">
        <v>1380</v>
      </c>
      <c r="AA145" s="384" t="s">
        <v>1380</v>
      </c>
      <c r="AB145" s="384" t="s">
        <v>1380</v>
      </c>
      <c r="AC145" s="384" t="s">
        <v>1380</v>
      </c>
      <c r="AD145" s="384" t="s">
        <v>1380</v>
      </c>
      <c r="AE145" s="384"/>
      <c r="AF145" s="384"/>
      <c r="AG145" s="384" t="s">
        <v>1380</v>
      </c>
      <c r="AH145" s="384"/>
      <c r="AI145" s="384"/>
      <c r="AJ145" s="384" t="s">
        <v>1380</v>
      </c>
      <c r="AK145" s="384"/>
      <c r="AL145" s="382"/>
      <c r="AM145" s="382"/>
      <c r="AN145" s="382"/>
      <c r="AO145" s="382"/>
      <c r="AP145" s="382"/>
    </row>
    <row r="146" spans="1:42" ht="27" customHeight="1" x14ac:dyDescent="0.3">
      <c r="A146" s="436">
        <v>140</v>
      </c>
      <c r="B146" s="439"/>
      <c r="C146" s="439"/>
      <c r="D146" s="439" t="s">
        <v>1265</v>
      </c>
      <c r="E146" s="468" t="s">
        <v>66</v>
      </c>
      <c r="F146" s="439" t="s">
        <v>2607</v>
      </c>
      <c r="G146" s="439" t="s">
        <v>1750</v>
      </c>
      <c r="H146" s="439" t="s">
        <v>2639</v>
      </c>
      <c r="I146" s="469" t="s">
        <v>1874</v>
      </c>
      <c r="J146" s="439" t="s">
        <v>2058</v>
      </c>
      <c r="K146" s="439">
        <v>1</v>
      </c>
      <c r="L146" s="439">
        <v>1</v>
      </c>
      <c r="M146" s="439" t="s">
        <v>2038</v>
      </c>
      <c r="N146" s="439" t="s">
        <v>2289</v>
      </c>
      <c r="O146" s="439" t="s">
        <v>1613</v>
      </c>
      <c r="P146" s="382" t="s">
        <v>1254</v>
      </c>
      <c r="Q146" s="382" t="s">
        <v>1254</v>
      </c>
      <c r="R146" s="382" t="s">
        <v>1254</v>
      </c>
      <c r="S146" s="382" t="s">
        <v>1254</v>
      </c>
      <c r="T146" s="382" t="s">
        <v>1254</v>
      </c>
      <c r="U146" s="382" t="s">
        <v>1254</v>
      </c>
      <c r="V146" s="382" t="s">
        <v>1254</v>
      </c>
      <c r="W146" s="382" t="s">
        <v>1254</v>
      </c>
      <c r="X146" s="382" t="s">
        <v>1254</v>
      </c>
      <c r="Y146" s="382" t="s">
        <v>1254</v>
      </c>
      <c r="Z146" s="384" t="s">
        <v>1380</v>
      </c>
      <c r="AA146" s="384" t="s">
        <v>1380</v>
      </c>
      <c r="AB146" s="384" t="s">
        <v>1380</v>
      </c>
      <c r="AC146" s="384" t="s">
        <v>1380</v>
      </c>
      <c r="AD146" s="384" t="s">
        <v>1380</v>
      </c>
      <c r="AE146" s="384"/>
      <c r="AF146" s="384"/>
      <c r="AG146" s="384" t="s">
        <v>1380</v>
      </c>
      <c r="AH146" s="384"/>
      <c r="AI146" s="384"/>
      <c r="AJ146" s="384" t="s">
        <v>1380</v>
      </c>
      <c r="AK146" s="384"/>
      <c r="AL146" s="382"/>
      <c r="AM146" s="382"/>
      <c r="AN146" s="382"/>
      <c r="AO146" s="382"/>
      <c r="AP146" s="382"/>
    </row>
    <row r="147" spans="1:42" ht="27" customHeight="1" x14ac:dyDescent="0.3">
      <c r="A147" s="436">
        <v>141</v>
      </c>
      <c r="B147" s="439"/>
      <c r="C147" s="439"/>
      <c r="D147" s="439" t="s">
        <v>1265</v>
      </c>
      <c r="E147" s="468" t="s">
        <v>66</v>
      </c>
      <c r="F147" s="439" t="s">
        <v>2607</v>
      </c>
      <c r="G147" s="439" t="s">
        <v>1750</v>
      </c>
      <c r="H147" s="439" t="s">
        <v>2639</v>
      </c>
      <c r="I147" s="469" t="s">
        <v>1874</v>
      </c>
      <c r="J147" s="439" t="s">
        <v>2058</v>
      </c>
      <c r="K147" s="439">
        <v>1</v>
      </c>
      <c r="L147" s="439">
        <v>1</v>
      </c>
      <c r="M147" s="439" t="s">
        <v>2038</v>
      </c>
      <c r="N147" s="439" t="s">
        <v>2290</v>
      </c>
      <c r="O147" s="439" t="s">
        <v>1613</v>
      </c>
      <c r="P147" s="382" t="s">
        <v>1254</v>
      </c>
      <c r="Q147" s="382" t="s">
        <v>1254</v>
      </c>
      <c r="R147" s="382" t="s">
        <v>1254</v>
      </c>
      <c r="S147" s="382" t="s">
        <v>1254</v>
      </c>
      <c r="T147" s="382" t="s">
        <v>1254</v>
      </c>
      <c r="U147" s="382" t="s">
        <v>1254</v>
      </c>
      <c r="V147" s="382" t="s">
        <v>1254</v>
      </c>
      <c r="W147" s="382" t="s">
        <v>1254</v>
      </c>
      <c r="X147" s="382" t="s">
        <v>1254</v>
      </c>
      <c r="Y147" s="382" t="s">
        <v>1254</v>
      </c>
      <c r="Z147" s="384" t="s">
        <v>1380</v>
      </c>
      <c r="AA147" s="384" t="s">
        <v>1380</v>
      </c>
      <c r="AB147" s="384" t="s">
        <v>1380</v>
      </c>
      <c r="AC147" s="384" t="s">
        <v>1380</v>
      </c>
      <c r="AD147" s="384" t="s">
        <v>1380</v>
      </c>
      <c r="AE147" s="384"/>
      <c r="AF147" s="384"/>
      <c r="AG147" s="384" t="s">
        <v>1380</v>
      </c>
      <c r="AH147" s="384"/>
      <c r="AI147" s="384"/>
      <c r="AJ147" s="384" t="s">
        <v>1380</v>
      </c>
      <c r="AK147" s="384"/>
      <c r="AL147" s="382"/>
      <c r="AM147" s="382"/>
      <c r="AN147" s="382"/>
      <c r="AO147" s="382"/>
      <c r="AP147" s="382"/>
    </row>
    <row r="148" spans="1:42" ht="27" customHeight="1" x14ac:dyDescent="0.3">
      <c r="A148" s="436">
        <v>142</v>
      </c>
      <c r="B148" s="439"/>
      <c r="C148" s="439"/>
      <c r="D148" s="439" t="s">
        <v>1265</v>
      </c>
      <c r="E148" s="468" t="s">
        <v>66</v>
      </c>
      <c r="F148" s="439" t="s">
        <v>2607</v>
      </c>
      <c r="G148" s="439" t="s">
        <v>1750</v>
      </c>
      <c r="H148" s="439" t="s">
        <v>2639</v>
      </c>
      <c r="I148" s="469" t="s">
        <v>1874</v>
      </c>
      <c r="J148" s="439" t="s">
        <v>2058</v>
      </c>
      <c r="K148" s="439">
        <v>1</v>
      </c>
      <c r="L148" s="439">
        <v>1</v>
      </c>
      <c r="M148" s="439" t="s">
        <v>2038</v>
      </c>
      <c r="N148" s="439" t="s">
        <v>2291</v>
      </c>
      <c r="O148" s="439" t="s">
        <v>1613</v>
      </c>
      <c r="P148" s="382" t="s">
        <v>1254</v>
      </c>
      <c r="Q148" s="382" t="s">
        <v>1254</v>
      </c>
      <c r="R148" s="382" t="s">
        <v>1254</v>
      </c>
      <c r="S148" s="382" t="s">
        <v>1254</v>
      </c>
      <c r="T148" s="382" t="s">
        <v>1254</v>
      </c>
      <c r="U148" s="382" t="s">
        <v>1254</v>
      </c>
      <c r="V148" s="382" t="s">
        <v>1254</v>
      </c>
      <c r="W148" s="382" t="s">
        <v>1254</v>
      </c>
      <c r="X148" s="382" t="s">
        <v>1254</v>
      </c>
      <c r="Y148" s="382" t="s">
        <v>1254</v>
      </c>
      <c r="Z148" s="384" t="s">
        <v>1380</v>
      </c>
      <c r="AA148" s="384" t="s">
        <v>1380</v>
      </c>
      <c r="AB148" s="384" t="s">
        <v>1380</v>
      </c>
      <c r="AC148" s="384" t="s">
        <v>1380</v>
      </c>
      <c r="AD148" s="384" t="s">
        <v>1380</v>
      </c>
      <c r="AE148" s="384"/>
      <c r="AF148" s="384"/>
      <c r="AG148" s="384" t="s">
        <v>1380</v>
      </c>
      <c r="AH148" s="384"/>
      <c r="AI148" s="384"/>
      <c r="AJ148" s="384" t="s">
        <v>1380</v>
      </c>
      <c r="AK148" s="384"/>
      <c r="AL148" s="382"/>
      <c r="AM148" s="382"/>
      <c r="AN148" s="382"/>
      <c r="AO148" s="382"/>
      <c r="AP148" s="382"/>
    </row>
    <row r="149" spans="1:42" ht="27" customHeight="1" x14ac:dyDescent="0.3">
      <c r="A149" s="436">
        <v>143</v>
      </c>
      <c r="B149" s="439"/>
      <c r="C149" s="439"/>
      <c r="D149" s="439" t="s">
        <v>1265</v>
      </c>
      <c r="E149" s="468" t="s">
        <v>66</v>
      </c>
      <c r="F149" s="439" t="s">
        <v>2607</v>
      </c>
      <c r="G149" s="439" t="s">
        <v>1750</v>
      </c>
      <c r="H149" s="439" t="s">
        <v>2639</v>
      </c>
      <c r="I149" s="469" t="s">
        <v>1874</v>
      </c>
      <c r="J149" s="439" t="s">
        <v>2058</v>
      </c>
      <c r="K149" s="439">
        <v>1</v>
      </c>
      <c r="L149" s="439">
        <v>1</v>
      </c>
      <c r="M149" s="439" t="s">
        <v>2039</v>
      </c>
      <c r="N149" s="439" t="s">
        <v>2292</v>
      </c>
      <c r="O149" s="439" t="s">
        <v>1613</v>
      </c>
      <c r="P149" s="382" t="s">
        <v>1254</v>
      </c>
      <c r="Q149" s="382" t="s">
        <v>1254</v>
      </c>
      <c r="R149" s="382" t="s">
        <v>1254</v>
      </c>
      <c r="S149" s="382" t="s">
        <v>1254</v>
      </c>
      <c r="T149" s="382" t="s">
        <v>1254</v>
      </c>
      <c r="U149" s="382" t="s">
        <v>1254</v>
      </c>
      <c r="V149" s="382" t="s">
        <v>1254</v>
      </c>
      <c r="W149" s="382" t="s">
        <v>1254</v>
      </c>
      <c r="X149" s="382" t="s">
        <v>1254</v>
      </c>
      <c r="Y149" s="382" t="s">
        <v>1254</v>
      </c>
      <c r="Z149" s="384" t="s">
        <v>1380</v>
      </c>
      <c r="AA149" s="384" t="s">
        <v>1380</v>
      </c>
      <c r="AB149" s="384" t="s">
        <v>1380</v>
      </c>
      <c r="AC149" s="384" t="s">
        <v>1380</v>
      </c>
      <c r="AD149" s="384" t="s">
        <v>1380</v>
      </c>
      <c r="AE149" s="384"/>
      <c r="AF149" s="384"/>
      <c r="AG149" s="384" t="s">
        <v>1380</v>
      </c>
      <c r="AH149" s="384"/>
      <c r="AI149" s="384"/>
      <c r="AJ149" s="384" t="s">
        <v>1380</v>
      </c>
      <c r="AK149" s="384"/>
      <c r="AL149" s="382"/>
      <c r="AM149" s="382"/>
      <c r="AN149" s="382"/>
      <c r="AO149" s="382"/>
      <c r="AP149" s="382"/>
    </row>
    <row r="150" spans="1:42" ht="27" customHeight="1" x14ac:dyDescent="0.3">
      <c r="A150" s="436">
        <v>144</v>
      </c>
      <c r="B150" s="439"/>
      <c r="C150" s="439"/>
      <c r="D150" s="439" t="s">
        <v>1265</v>
      </c>
      <c r="E150" s="468" t="s">
        <v>66</v>
      </c>
      <c r="F150" s="439" t="s">
        <v>2607</v>
      </c>
      <c r="G150" s="439" t="s">
        <v>1750</v>
      </c>
      <c r="H150" s="439" t="s">
        <v>2639</v>
      </c>
      <c r="I150" s="469" t="s">
        <v>1874</v>
      </c>
      <c r="J150" s="439" t="s">
        <v>2058</v>
      </c>
      <c r="K150" s="439">
        <v>1</v>
      </c>
      <c r="L150" s="439">
        <v>1</v>
      </c>
      <c r="M150" s="439" t="s">
        <v>2039</v>
      </c>
      <c r="N150" s="439" t="s">
        <v>2293</v>
      </c>
      <c r="O150" s="439" t="s">
        <v>1613</v>
      </c>
      <c r="P150" s="382" t="s">
        <v>1254</v>
      </c>
      <c r="Q150" s="382" t="s">
        <v>1254</v>
      </c>
      <c r="R150" s="382" t="s">
        <v>1254</v>
      </c>
      <c r="S150" s="382" t="s">
        <v>1254</v>
      </c>
      <c r="T150" s="382" t="s">
        <v>1254</v>
      </c>
      <c r="U150" s="382" t="s">
        <v>1254</v>
      </c>
      <c r="V150" s="382" t="s">
        <v>1254</v>
      </c>
      <c r="W150" s="382" t="s">
        <v>1254</v>
      </c>
      <c r="X150" s="382" t="s">
        <v>1254</v>
      </c>
      <c r="Y150" s="382" t="s">
        <v>1254</v>
      </c>
      <c r="Z150" s="384" t="s">
        <v>1380</v>
      </c>
      <c r="AA150" s="384" t="s">
        <v>1380</v>
      </c>
      <c r="AB150" s="384" t="s">
        <v>1380</v>
      </c>
      <c r="AC150" s="384" t="s">
        <v>1380</v>
      </c>
      <c r="AD150" s="384" t="s">
        <v>1380</v>
      </c>
      <c r="AE150" s="384"/>
      <c r="AF150" s="384"/>
      <c r="AG150" s="384" t="s">
        <v>1380</v>
      </c>
      <c r="AH150" s="384"/>
      <c r="AI150" s="384"/>
      <c r="AJ150" s="384" t="s">
        <v>1380</v>
      </c>
      <c r="AK150" s="384"/>
      <c r="AL150" s="382"/>
      <c r="AM150" s="382"/>
      <c r="AN150" s="382"/>
      <c r="AO150" s="382"/>
      <c r="AP150" s="382"/>
    </row>
    <row r="151" spans="1:42" ht="27" customHeight="1" x14ac:dyDescent="0.3">
      <c r="A151" s="436">
        <v>145</v>
      </c>
      <c r="B151" s="439"/>
      <c r="C151" s="439"/>
      <c r="D151" s="439" t="s">
        <v>1265</v>
      </c>
      <c r="E151" s="468" t="s">
        <v>66</v>
      </c>
      <c r="F151" s="439" t="s">
        <v>2607</v>
      </c>
      <c r="G151" s="439" t="s">
        <v>1750</v>
      </c>
      <c r="H151" s="439" t="s">
        <v>2639</v>
      </c>
      <c r="I151" s="469" t="s">
        <v>1874</v>
      </c>
      <c r="J151" s="439" t="s">
        <v>2058</v>
      </c>
      <c r="K151" s="439">
        <v>1</v>
      </c>
      <c r="L151" s="439">
        <v>1</v>
      </c>
      <c r="M151" s="439" t="s">
        <v>2039</v>
      </c>
      <c r="N151" s="439" t="s">
        <v>2294</v>
      </c>
      <c r="O151" s="439" t="s">
        <v>1613</v>
      </c>
      <c r="P151" s="382" t="s">
        <v>1254</v>
      </c>
      <c r="Q151" s="382" t="s">
        <v>1254</v>
      </c>
      <c r="R151" s="382" t="s">
        <v>1254</v>
      </c>
      <c r="S151" s="382" t="s">
        <v>1254</v>
      </c>
      <c r="T151" s="382" t="s">
        <v>1254</v>
      </c>
      <c r="U151" s="382" t="s">
        <v>1254</v>
      </c>
      <c r="V151" s="382" t="s">
        <v>1254</v>
      </c>
      <c r="W151" s="382" t="s">
        <v>1254</v>
      </c>
      <c r="X151" s="382" t="s">
        <v>1254</v>
      </c>
      <c r="Y151" s="382" t="s">
        <v>1254</v>
      </c>
      <c r="Z151" s="384" t="s">
        <v>1380</v>
      </c>
      <c r="AA151" s="384" t="s">
        <v>1380</v>
      </c>
      <c r="AB151" s="384" t="s">
        <v>1380</v>
      </c>
      <c r="AC151" s="384" t="s">
        <v>1380</v>
      </c>
      <c r="AD151" s="384" t="s">
        <v>1380</v>
      </c>
      <c r="AE151" s="384"/>
      <c r="AF151" s="384"/>
      <c r="AG151" s="384" t="s">
        <v>1380</v>
      </c>
      <c r="AH151" s="384"/>
      <c r="AI151" s="384"/>
      <c r="AJ151" s="384" t="s">
        <v>1380</v>
      </c>
      <c r="AK151" s="384"/>
      <c r="AL151" s="382"/>
      <c r="AM151" s="382"/>
      <c r="AN151" s="382"/>
      <c r="AO151" s="382"/>
      <c r="AP151" s="382"/>
    </row>
    <row r="152" spans="1:42" ht="27" customHeight="1" x14ac:dyDescent="0.3">
      <c r="A152" s="436">
        <v>146</v>
      </c>
      <c r="B152" s="439"/>
      <c r="C152" s="439"/>
      <c r="D152" s="439" t="s">
        <v>1265</v>
      </c>
      <c r="E152" s="468" t="s">
        <v>66</v>
      </c>
      <c r="F152" s="439" t="s">
        <v>2607</v>
      </c>
      <c r="G152" s="439" t="s">
        <v>1750</v>
      </c>
      <c r="H152" s="439" t="s">
        <v>2639</v>
      </c>
      <c r="I152" s="469" t="s">
        <v>1874</v>
      </c>
      <c r="J152" s="439" t="s">
        <v>2058</v>
      </c>
      <c r="K152" s="439">
        <v>1</v>
      </c>
      <c r="L152" s="439">
        <v>1</v>
      </c>
      <c r="M152" s="439" t="s">
        <v>2039</v>
      </c>
      <c r="N152" s="439" t="s">
        <v>2295</v>
      </c>
      <c r="O152" s="439" t="s">
        <v>1613</v>
      </c>
      <c r="P152" s="382" t="s">
        <v>1254</v>
      </c>
      <c r="Q152" s="382" t="s">
        <v>1254</v>
      </c>
      <c r="R152" s="382" t="s">
        <v>1254</v>
      </c>
      <c r="S152" s="382" t="s">
        <v>1254</v>
      </c>
      <c r="T152" s="382" t="s">
        <v>1254</v>
      </c>
      <c r="U152" s="382" t="s">
        <v>1254</v>
      </c>
      <c r="V152" s="382" t="s">
        <v>1254</v>
      </c>
      <c r="W152" s="382" t="s">
        <v>1254</v>
      </c>
      <c r="X152" s="382" t="s">
        <v>1254</v>
      </c>
      <c r="Y152" s="382" t="s">
        <v>1254</v>
      </c>
      <c r="Z152" s="384" t="s">
        <v>1380</v>
      </c>
      <c r="AA152" s="384" t="s">
        <v>1380</v>
      </c>
      <c r="AB152" s="384" t="s">
        <v>1380</v>
      </c>
      <c r="AC152" s="384" t="s">
        <v>1380</v>
      </c>
      <c r="AD152" s="384" t="s">
        <v>1380</v>
      </c>
      <c r="AE152" s="384"/>
      <c r="AF152" s="384"/>
      <c r="AG152" s="384" t="s">
        <v>1380</v>
      </c>
      <c r="AH152" s="384"/>
      <c r="AI152" s="384"/>
      <c r="AJ152" s="384" t="s">
        <v>1380</v>
      </c>
      <c r="AK152" s="384"/>
      <c r="AL152" s="382"/>
      <c r="AM152" s="382"/>
      <c r="AN152" s="382"/>
      <c r="AO152" s="382"/>
      <c r="AP152" s="382"/>
    </row>
    <row r="153" spans="1:42" ht="27" customHeight="1" x14ac:dyDescent="0.3">
      <c r="A153" s="436">
        <v>147</v>
      </c>
      <c r="B153" s="439"/>
      <c r="C153" s="439"/>
      <c r="D153" s="439" t="s">
        <v>1673</v>
      </c>
      <c r="E153" s="468" t="s">
        <v>66</v>
      </c>
      <c r="F153" s="439" t="s">
        <v>2111</v>
      </c>
      <c r="G153" s="439" t="s">
        <v>1750</v>
      </c>
      <c r="H153" s="439" t="s">
        <v>2639</v>
      </c>
      <c r="I153" s="469" t="s">
        <v>1874</v>
      </c>
      <c r="J153" s="439" t="s">
        <v>2058</v>
      </c>
      <c r="K153" s="439">
        <v>1</v>
      </c>
      <c r="L153" s="439">
        <v>1</v>
      </c>
      <c r="M153" s="439" t="s">
        <v>2039</v>
      </c>
      <c r="N153" s="439" t="s">
        <v>2296</v>
      </c>
      <c r="O153" s="439" t="s">
        <v>1675</v>
      </c>
      <c r="P153" s="382" t="s">
        <v>1254</v>
      </c>
      <c r="Q153" s="382" t="s">
        <v>1254</v>
      </c>
      <c r="R153" s="382" t="s">
        <v>1254</v>
      </c>
      <c r="S153" s="382" t="s">
        <v>1254</v>
      </c>
      <c r="T153" s="382" t="s">
        <v>1254</v>
      </c>
      <c r="U153" s="382" t="s">
        <v>1254</v>
      </c>
      <c r="V153" s="382" t="s">
        <v>1254</v>
      </c>
      <c r="W153" s="382" t="s">
        <v>1254</v>
      </c>
      <c r="X153" s="382" t="s">
        <v>1254</v>
      </c>
      <c r="Y153" s="382" t="s">
        <v>1254</v>
      </c>
      <c r="Z153" s="384" t="s">
        <v>1380</v>
      </c>
      <c r="AA153" s="384" t="s">
        <v>1380</v>
      </c>
      <c r="AB153" s="384" t="s">
        <v>1207</v>
      </c>
      <c r="AC153" s="384" t="s">
        <v>1380</v>
      </c>
      <c r="AD153" s="384" t="s">
        <v>1380</v>
      </c>
      <c r="AE153" s="384"/>
      <c r="AF153" s="384"/>
      <c r="AG153" s="384" t="s">
        <v>1380</v>
      </c>
      <c r="AH153" s="384"/>
      <c r="AI153" s="384"/>
      <c r="AJ153" s="384" t="s">
        <v>1380</v>
      </c>
      <c r="AK153" s="384"/>
      <c r="AL153" s="382"/>
      <c r="AM153" s="382" t="s">
        <v>1796</v>
      </c>
      <c r="AN153" s="382"/>
      <c r="AO153" s="382"/>
      <c r="AP153" s="382"/>
    </row>
    <row r="154" spans="1:42" ht="27" customHeight="1" x14ac:dyDescent="0.3">
      <c r="A154" s="436">
        <v>148</v>
      </c>
      <c r="B154" s="439"/>
      <c r="C154" s="439"/>
      <c r="D154" s="439" t="s">
        <v>1674</v>
      </c>
      <c r="E154" s="468" t="s">
        <v>66</v>
      </c>
      <c r="F154" s="439" t="s">
        <v>2111</v>
      </c>
      <c r="G154" s="439" t="s">
        <v>1750</v>
      </c>
      <c r="H154" s="439" t="s">
        <v>2639</v>
      </c>
      <c r="I154" s="469" t="s">
        <v>1873</v>
      </c>
      <c r="J154" s="439" t="s">
        <v>2058</v>
      </c>
      <c r="K154" s="439">
        <v>1</v>
      </c>
      <c r="L154" s="439">
        <v>1</v>
      </c>
      <c r="M154" s="439" t="s">
        <v>2039</v>
      </c>
      <c r="N154" s="439" t="s">
        <v>2297</v>
      </c>
      <c r="O154" s="439" t="s">
        <v>1676</v>
      </c>
      <c r="P154" s="382" t="s">
        <v>1254</v>
      </c>
      <c r="Q154" s="382" t="s">
        <v>1254</v>
      </c>
      <c r="R154" s="382" t="s">
        <v>1254</v>
      </c>
      <c r="S154" s="382" t="s">
        <v>1254</v>
      </c>
      <c r="T154" s="382" t="s">
        <v>1254</v>
      </c>
      <c r="U154" s="382" t="s">
        <v>1254</v>
      </c>
      <c r="V154" s="382" t="s">
        <v>1254</v>
      </c>
      <c r="W154" s="382" t="s">
        <v>1254</v>
      </c>
      <c r="X154" s="382" t="s">
        <v>1254</v>
      </c>
      <c r="Y154" s="382" t="s">
        <v>1254</v>
      </c>
      <c r="Z154" s="384" t="s">
        <v>1380</v>
      </c>
      <c r="AA154" s="384" t="s">
        <v>1380</v>
      </c>
      <c r="AB154" s="384" t="s">
        <v>1207</v>
      </c>
      <c r="AC154" s="384" t="s">
        <v>1380</v>
      </c>
      <c r="AD154" s="384" t="s">
        <v>1380</v>
      </c>
      <c r="AE154" s="384"/>
      <c r="AF154" s="384"/>
      <c r="AG154" s="384" t="s">
        <v>1380</v>
      </c>
      <c r="AH154" s="384"/>
      <c r="AI154" s="384"/>
      <c r="AJ154" s="384" t="s">
        <v>1380</v>
      </c>
      <c r="AK154" s="384"/>
      <c r="AL154" s="382"/>
      <c r="AM154" s="382" t="s">
        <v>1796</v>
      </c>
      <c r="AN154" s="382"/>
      <c r="AO154" s="382"/>
      <c r="AP154" s="382"/>
    </row>
    <row r="155" spans="1:42" ht="27" customHeight="1" x14ac:dyDescent="0.3">
      <c r="A155" s="436">
        <v>149</v>
      </c>
      <c r="B155" s="439"/>
      <c r="C155" s="439"/>
      <c r="D155" s="439" t="s">
        <v>1607</v>
      </c>
      <c r="E155" s="468" t="s">
        <v>66</v>
      </c>
      <c r="F155" s="439" t="s">
        <v>1544</v>
      </c>
      <c r="G155" s="439" t="s">
        <v>1750</v>
      </c>
      <c r="H155" s="439" t="s">
        <v>2639</v>
      </c>
      <c r="I155" s="469" t="s">
        <v>1874</v>
      </c>
      <c r="J155" s="439" t="s">
        <v>2058</v>
      </c>
      <c r="K155" s="439">
        <v>1</v>
      </c>
      <c r="L155" s="439">
        <v>1</v>
      </c>
      <c r="M155" s="439" t="s">
        <v>2039</v>
      </c>
      <c r="N155" s="439" t="s">
        <v>2298</v>
      </c>
      <c r="O155" s="439" t="s">
        <v>1614</v>
      </c>
      <c r="P155" s="382" t="s">
        <v>1254</v>
      </c>
      <c r="Q155" s="382" t="s">
        <v>1254</v>
      </c>
      <c r="R155" s="382" t="s">
        <v>1254</v>
      </c>
      <c r="S155" s="382" t="s">
        <v>1254</v>
      </c>
      <c r="T155" s="382" t="s">
        <v>1254</v>
      </c>
      <c r="U155" s="382" t="s">
        <v>1254</v>
      </c>
      <c r="V155" s="382" t="s">
        <v>1254</v>
      </c>
      <c r="W155" s="382" t="s">
        <v>1254</v>
      </c>
      <c r="X155" s="382" t="s">
        <v>1254</v>
      </c>
      <c r="Y155" s="382" t="s">
        <v>1254</v>
      </c>
      <c r="Z155" s="384" t="s">
        <v>1207</v>
      </c>
      <c r="AA155" s="384" t="s">
        <v>1207</v>
      </c>
      <c r="AB155" s="384" t="s">
        <v>1207</v>
      </c>
      <c r="AC155" s="384" t="s">
        <v>1207</v>
      </c>
      <c r="AD155" s="384" t="s">
        <v>1207</v>
      </c>
      <c r="AE155" s="384"/>
      <c r="AF155" s="384"/>
      <c r="AG155" s="384" t="s">
        <v>1207</v>
      </c>
      <c r="AH155" s="384"/>
      <c r="AI155" s="384"/>
      <c r="AJ155" s="384" t="s">
        <v>1207</v>
      </c>
      <c r="AK155" s="384"/>
      <c r="AL155" s="382"/>
      <c r="AM155" s="382" t="s">
        <v>1797</v>
      </c>
      <c r="AN155" s="382"/>
      <c r="AO155" s="382"/>
      <c r="AP155" s="382"/>
    </row>
    <row r="156" spans="1:42" ht="27" customHeight="1" x14ac:dyDescent="0.3">
      <c r="A156" s="436">
        <v>150</v>
      </c>
      <c r="B156" s="439"/>
      <c r="C156" s="439"/>
      <c r="D156" s="439" t="s">
        <v>1608</v>
      </c>
      <c r="E156" s="468" t="s">
        <v>66</v>
      </c>
      <c r="F156" s="439" t="s">
        <v>1544</v>
      </c>
      <c r="G156" s="439" t="s">
        <v>1750</v>
      </c>
      <c r="H156" s="439" t="s">
        <v>2639</v>
      </c>
      <c r="I156" s="469" t="s">
        <v>1873</v>
      </c>
      <c r="J156" s="439" t="s">
        <v>2058</v>
      </c>
      <c r="K156" s="439">
        <v>1</v>
      </c>
      <c r="L156" s="439">
        <v>1</v>
      </c>
      <c r="M156" s="439" t="s">
        <v>2039</v>
      </c>
      <c r="N156" s="439" t="s">
        <v>2299</v>
      </c>
      <c r="O156" s="439" t="s">
        <v>1615</v>
      </c>
      <c r="P156" s="382" t="s">
        <v>1254</v>
      </c>
      <c r="Q156" s="382" t="s">
        <v>1254</v>
      </c>
      <c r="R156" s="382" t="s">
        <v>1254</v>
      </c>
      <c r="S156" s="382" t="s">
        <v>1254</v>
      </c>
      <c r="T156" s="382" t="s">
        <v>1254</v>
      </c>
      <c r="U156" s="382" t="s">
        <v>1254</v>
      </c>
      <c r="V156" s="382" t="s">
        <v>1254</v>
      </c>
      <c r="W156" s="382" t="s">
        <v>1254</v>
      </c>
      <c r="X156" s="382" t="s">
        <v>1254</v>
      </c>
      <c r="Y156" s="382" t="s">
        <v>1254</v>
      </c>
      <c r="Z156" s="384" t="s">
        <v>1207</v>
      </c>
      <c r="AA156" s="384" t="s">
        <v>1207</v>
      </c>
      <c r="AB156" s="384" t="s">
        <v>1207</v>
      </c>
      <c r="AC156" s="384" t="s">
        <v>1207</v>
      </c>
      <c r="AD156" s="384" t="s">
        <v>1207</v>
      </c>
      <c r="AE156" s="384"/>
      <c r="AF156" s="384"/>
      <c r="AG156" s="384" t="s">
        <v>1207</v>
      </c>
      <c r="AH156" s="384"/>
      <c r="AI156" s="384"/>
      <c r="AJ156" s="384" t="s">
        <v>1207</v>
      </c>
      <c r="AK156" s="384"/>
      <c r="AL156" s="382"/>
      <c r="AM156" s="382" t="s">
        <v>1797</v>
      </c>
      <c r="AN156" s="382"/>
      <c r="AO156" s="382"/>
      <c r="AP156" s="382"/>
    </row>
    <row r="157" spans="1:42" ht="27" customHeight="1" x14ac:dyDescent="0.3">
      <c r="A157" s="436">
        <v>151</v>
      </c>
      <c r="B157" s="439"/>
      <c r="C157" s="439"/>
      <c r="D157" s="439" t="s">
        <v>1575</v>
      </c>
      <c r="E157" s="468" t="s">
        <v>66</v>
      </c>
      <c r="F157" s="439" t="s">
        <v>1544</v>
      </c>
      <c r="G157" s="439" t="s">
        <v>1750</v>
      </c>
      <c r="H157" s="439" t="s">
        <v>2639</v>
      </c>
      <c r="I157" s="423" t="s">
        <v>2676</v>
      </c>
      <c r="J157" s="439" t="s">
        <v>2058</v>
      </c>
      <c r="K157" s="439">
        <v>1</v>
      </c>
      <c r="L157" s="439">
        <v>1</v>
      </c>
      <c r="M157" s="439" t="s">
        <v>2040</v>
      </c>
      <c r="N157" s="439" t="s">
        <v>2300</v>
      </c>
      <c r="O157" s="439" t="s">
        <v>1616</v>
      </c>
      <c r="P157" s="382" t="s">
        <v>1254</v>
      </c>
      <c r="Q157" s="382" t="s">
        <v>1254</v>
      </c>
      <c r="R157" s="382" t="s">
        <v>1254</v>
      </c>
      <c r="S157" s="382" t="s">
        <v>1254</v>
      </c>
      <c r="T157" s="382" t="s">
        <v>1254</v>
      </c>
      <c r="U157" s="382" t="s">
        <v>1254</v>
      </c>
      <c r="V157" s="382" t="s">
        <v>1254</v>
      </c>
      <c r="W157" s="382" t="s">
        <v>1254</v>
      </c>
      <c r="X157" s="382" t="s">
        <v>1254</v>
      </c>
      <c r="Y157" s="382" t="s">
        <v>1254</v>
      </c>
      <c r="Z157" s="384" t="s">
        <v>1207</v>
      </c>
      <c r="AA157" s="384" t="s">
        <v>1207</v>
      </c>
      <c r="AB157" s="384" t="s">
        <v>1207</v>
      </c>
      <c r="AC157" s="384" t="s">
        <v>1207</v>
      </c>
      <c r="AD157" s="384" t="s">
        <v>1207</v>
      </c>
      <c r="AE157" s="384"/>
      <c r="AF157" s="384"/>
      <c r="AG157" s="384" t="s">
        <v>1207</v>
      </c>
      <c r="AH157" s="384"/>
      <c r="AI157" s="384"/>
      <c r="AJ157" s="384" t="s">
        <v>1207</v>
      </c>
      <c r="AK157" s="384"/>
      <c r="AL157" s="382"/>
      <c r="AM157" s="382"/>
      <c r="AN157" s="382"/>
      <c r="AO157" s="382"/>
      <c r="AP157" s="382"/>
    </row>
    <row r="158" spans="1:42" ht="27" customHeight="1" x14ac:dyDescent="0.3">
      <c r="A158" s="436">
        <v>152</v>
      </c>
      <c r="B158" s="439"/>
      <c r="C158" s="439"/>
      <c r="D158" s="439" t="s">
        <v>1576</v>
      </c>
      <c r="E158" s="468" t="s">
        <v>66</v>
      </c>
      <c r="F158" s="439" t="s">
        <v>1544</v>
      </c>
      <c r="G158" s="439" t="s">
        <v>1750</v>
      </c>
      <c r="H158" s="439" t="s">
        <v>2639</v>
      </c>
      <c r="I158" s="423" t="s">
        <v>2677</v>
      </c>
      <c r="J158" s="439" t="s">
        <v>2058</v>
      </c>
      <c r="K158" s="439">
        <v>1</v>
      </c>
      <c r="L158" s="439">
        <v>1</v>
      </c>
      <c r="M158" s="439" t="s">
        <v>2040</v>
      </c>
      <c r="N158" s="439" t="s">
        <v>2301</v>
      </c>
      <c r="O158" s="439" t="s">
        <v>1617</v>
      </c>
      <c r="P158" s="382" t="s">
        <v>1254</v>
      </c>
      <c r="Q158" s="382" t="s">
        <v>1254</v>
      </c>
      <c r="R158" s="382" t="s">
        <v>1254</v>
      </c>
      <c r="S158" s="382" t="s">
        <v>1254</v>
      </c>
      <c r="T158" s="382" t="s">
        <v>1254</v>
      </c>
      <c r="U158" s="382" t="s">
        <v>1254</v>
      </c>
      <c r="V158" s="382" t="s">
        <v>1254</v>
      </c>
      <c r="W158" s="382" t="s">
        <v>1254</v>
      </c>
      <c r="X158" s="382" t="s">
        <v>1254</v>
      </c>
      <c r="Y158" s="382" t="s">
        <v>1254</v>
      </c>
      <c r="Z158" s="384" t="s">
        <v>1207</v>
      </c>
      <c r="AA158" s="384" t="s">
        <v>1207</v>
      </c>
      <c r="AB158" s="384" t="s">
        <v>1207</v>
      </c>
      <c r="AC158" s="384" t="s">
        <v>1207</v>
      </c>
      <c r="AD158" s="384" t="s">
        <v>1207</v>
      </c>
      <c r="AE158" s="384"/>
      <c r="AF158" s="384"/>
      <c r="AG158" s="384" t="s">
        <v>1207</v>
      </c>
      <c r="AH158" s="384"/>
      <c r="AI158" s="384"/>
      <c r="AJ158" s="384" t="s">
        <v>1207</v>
      </c>
      <c r="AK158" s="384"/>
      <c r="AL158" s="382"/>
      <c r="AM158" s="382"/>
      <c r="AN158" s="382"/>
      <c r="AO158" s="382"/>
      <c r="AP158" s="382"/>
    </row>
    <row r="159" spans="1:42" ht="27" customHeight="1" x14ac:dyDescent="0.3">
      <c r="A159" s="436">
        <v>153</v>
      </c>
      <c r="B159" s="439"/>
      <c r="C159" s="439"/>
      <c r="D159" s="439" t="s">
        <v>1577</v>
      </c>
      <c r="E159" s="468" t="s">
        <v>66</v>
      </c>
      <c r="F159" s="439" t="s">
        <v>1578</v>
      </c>
      <c r="G159" s="439" t="s">
        <v>1750</v>
      </c>
      <c r="H159" s="439" t="s">
        <v>2639</v>
      </c>
      <c r="I159" s="469" t="s">
        <v>1874</v>
      </c>
      <c r="J159" s="439" t="s">
        <v>2058</v>
      </c>
      <c r="K159" s="439">
        <v>1</v>
      </c>
      <c r="L159" s="439">
        <v>1</v>
      </c>
      <c r="M159" s="439" t="s">
        <v>2040</v>
      </c>
      <c r="N159" s="439" t="s">
        <v>2302</v>
      </c>
      <c r="O159" s="439" t="s">
        <v>1618</v>
      </c>
      <c r="P159" s="382" t="s">
        <v>1254</v>
      </c>
      <c r="Q159" s="382" t="s">
        <v>1254</v>
      </c>
      <c r="R159" s="382" t="s">
        <v>1254</v>
      </c>
      <c r="S159" s="382" t="s">
        <v>1254</v>
      </c>
      <c r="T159" s="382" t="s">
        <v>1254</v>
      </c>
      <c r="U159" s="382" t="s">
        <v>1254</v>
      </c>
      <c r="V159" s="382" t="s">
        <v>1254</v>
      </c>
      <c r="W159" s="382" t="s">
        <v>1254</v>
      </c>
      <c r="X159" s="382" t="s">
        <v>1254</v>
      </c>
      <c r="Y159" s="382" t="s">
        <v>1254</v>
      </c>
      <c r="Z159" s="384" t="s">
        <v>1380</v>
      </c>
      <c r="AA159" s="384" t="s">
        <v>1207</v>
      </c>
      <c r="AB159" s="384" t="s">
        <v>1207</v>
      </c>
      <c r="AC159" s="384" t="s">
        <v>1207</v>
      </c>
      <c r="AD159" s="384" t="s">
        <v>1380</v>
      </c>
      <c r="AE159" s="384"/>
      <c r="AF159" s="384"/>
      <c r="AG159" s="384" t="s">
        <v>1207</v>
      </c>
      <c r="AH159" s="384"/>
      <c r="AI159" s="384"/>
      <c r="AJ159" s="384" t="s">
        <v>1207</v>
      </c>
      <c r="AK159" s="384"/>
      <c r="AL159" s="382"/>
      <c r="AM159" s="382" t="s">
        <v>1797</v>
      </c>
      <c r="AN159" s="382"/>
      <c r="AO159" s="382"/>
      <c r="AP159" s="382"/>
    </row>
    <row r="160" spans="1:42" ht="27" customHeight="1" x14ac:dyDescent="0.3">
      <c r="A160" s="436">
        <v>154</v>
      </c>
      <c r="B160" s="439"/>
      <c r="C160" s="439"/>
      <c r="D160" s="439" t="s">
        <v>1579</v>
      </c>
      <c r="E160" s="468" t="s">
        <v>66</v>
      </c>
      <c r="F160" s="439" t="s">
        <v>1578</v>
      </c>
      <c r="G160" s="439" t="s">
        <v>1750</v>
      </c>
      <c r="H160" s="439" t="s">
        <v>2639</v>
      </c>
      <c r="I160" s="469" t="s">
        <v>1873</v>
      </c>
      <c r="J160" s="439" t="s">
        <v>2058</v>
      </c>
      <c r="K160" s="439">
        <v>1</v>
      </c>
      <c r="L160" s="439">
        <v>1</v>
      </c>
      <c r="M160" s="439" t="s">
        <v>2040</v>
      </c>
      <c r="N160" s="439" t="s">
        <v>2303</v>
      </c>
      <c r="O160" s="439" t="s">
        <v>1619</v>
      </c>
      <c r="P160" s="382" t="s">
        <v>1254</v>
      </c>
      <c r="Q160" s="382" t="s">
        <v>1254</v>
      </c>
      <c r="R160" s="382" t="s">
        <v>1254</v>
      </c>
      <c r="S160" s="382" t="s">
        <v>1254</v>
      </c>
      <c r="T160" s="382" t="s">
        <v>1254</v>
      </c>
      <c r="U160" s="382" t="s">
        <v>1254</v>
      </c>
      <c r="V160" s="382" t="s">
        <v>1254</v>
      </c>
      <c r="W160" s="382" t="s">
        <v>1254</v>
      </c>
      <c r="X160" s="382" t="s">
        <v>1254</v>
      </c>
      <c r="Y160" s="382" t="s">
        <v>1254</v>
      </c>
      <c r="Z160" s="384" t="s">
        <v>1380</v>
      </c>
      <c r="AA160" s="384" t="s">
        <v>1207</v>
      </c>
      <c r="AB160" s="384" t="s">
        <v>1207</v>
      </c>
      <c r="AC160" s="384" t="s">
        <v>1207</v>
      </c>
      <c r="AD160" s="384" t="s">
        <v>1380</v>
      </c>
      <c r="AE160" s="384"/>
      <c r="AF160" s="384"/>
      <c r="AG160" s="384" t="s">
        <v>1207</v>
      </c>
      <c r="AH160" s="384"/>
      <c r="AI160" s="384"/>
      <c r="AJ160" s="384" t="s">
        <v>1207</v>
      </c>
      <c r="AK160" s="384"/>
      <c r="AL160" s="382"/>
      <c r="AM160" s="382" t="s">
        <v>1797</v>
      </c>
      <c r="AN160" s="382"/>
      <c r="AO160" s="382"/>
      <c r="AP160" s="382"/>
    </row>
    <row r="161" spans="1:42" ht="27" customHeight="1" x14ac:dyDescent="0.3">
      <c r="A161" s="436">
        <v>155</v>
      </c>
      <c r="B161" s="439"/>
      <c r="C161" s="439"/>
      <c r="D161" s="439" t="s">
        <v>1582</v>
      </c>
      <c r="E161" s="468" t="s">
        <v>66</v>
      </c>
      <c r="F161" s="439" t="s">
        <v>2664</v>
      </c>
      <c r="G161" s="439" t="s">
        <v>1750</v>
      </c>
      <c r="H161" s="439" t="s">
        <v>2639</v>
      </c>
      <c r="I161" s="469" t="s">
        <v>1874</v>
      </c>
      <c r="J161" s="439" t="s">
        <v>2058</v>
      </c>
      <c r="K161" s="439">
        <v>1</v>
      </c>
      <c r="L161" s="439">
        <v>1</v>
      </c>
      <c r="M161" s="439" t="s">
        <v>2040</v>
      </c>
      <c r="N161" s="439" t="s">
        <v>2304</v>
      </c>
      <c r="O161" s="439" t="s">
        <v>1620</v>
      </c>
      <c r="P161" s="382" t="s">
        <v>1254</v>
      </c>
      <c r="Q161" s="382" t="s">
        <v>1254</v>
      </c>
      <c r="R161" s="382" t="s">
        <v>1254</v>
      </c>
      <c r="S161" s="382" t="s">
        <v>1254</v>
      </c>
      <c r="T161" s="382" t="s">
        <v>1254</v>
      </c>
      <c r="U161" s="382" t="s">
        <v>1254</v>
      </c>
      <c r="V161" s="382" t="s">
        <v>1254</v>
      </c>
      <c r="W161" s="382" t="s">
        <v>1254</v>
      </c>
      <c r="X161" s="382" t="s">
        <v>1254</v>
      </c>
      <c r="Y161" s="382" t="s">
        <v>1254</v>
      </c>
      <c r="Z161" s="384" t="s">
        <v>1380</v>
      </c>
      <c r="AA161" s="384" t="s">
        <v>1380</v>
      </c>
      <c r="AB161" s="384" t="s">
        <v>1184</v>
      </c>
      <c r="AC161" s="384" t="s">
        <v>1184</v>
      </c>
      <c r="AD161" s="384" t="s">
        <v>1380</v>
      </c>
      <c r="AE161" s="384"/>
      <c r="AF161" s="384"/>
      <c r="AG161" s="384" t="s">
        <v>1184</v>
      </c>
      <c r="AH161" s="384"/>
      <c r="AI161" s="384"/>
      <c r="AJ161" s="384" t="s">
        <v>1184</v>
      </c>
      <c r="AK161" s="384"/>
      <c r="AL161" s="382"/>
      <c r="AM161" s="382"/>
      <c r="AN161" s="382"/>
      <c r="AO161" s="382"/>
      <c r="AP161" s="382"/>
    </row>
    <row r="162" spans="1:42" ht="27" customHeight="1" x14ac:dyDescent="0.3">
      <c r="A162" s="436">
        <v>156</v>
      </c>
      <c r="B162" s="439"/>
      <c r="C162" s="439"/>
      <c r="D162" s="439" t="s">
        <v>1583</v>
      </c>
      <c r="E162" s="468" t="s">
        <v>66</v>
      </c>
      <c r="F162" s="439" t="s">
        <v>2664</v>
      </c>
      <c r="G162" s="439" t="s">
        <v>1750</v>
      </c>
      <c r="H162" s="439" t="s">
        <v>2639</v>
      </c>
      <c r="I162" s="469" t="s">
        <v>1873</v>
      </c>
      <c r="J162" s="439" t="s">
        <v>2058</v>
      </c>
      <c r="K162" s="439">
        <v>1</v>
      </c>
      <c r="L162" s="439">
        <v>1</v>
      </c>
      <c r="M162" s="439" t="s">
        <v>2040</v>
      </c>
      <c r="N162" s="439" t="s">
        <v>2305</v>
      </c>
      <c r="O162" s="439" t="s">
        <v>1621</v>
      </c>
      <c r="P162" s="382" t="s">
        <v>1254</v>
      </c>
      <c r="Q162" s="382" t="s">
        <v>1254</v>
      </c>
      <c r="R162" s="382" t="s">
        <v>1254</v>
      </c>
      <c r="S162" s="382" t="s">
        <v>1254</v>
      </c>
      <c r="T162" s="382" t="s">
        <v>1254</v>
      </c>
      <c r="U162" s="382" t="s">
        <v>1254</v>
      </c>
      <c r="V162" s="382" t="s">
        <v>1254</v>
      </c>
      <c r="W162" s="382" t="s">
        <v>1254</v>
      </c>
      <c r="X162" s="382" t="s">
        <v>1254</v>
      </c>
      <c r="Y162" s="382" t="s">
        <v>1254</v>
      </c>
      <c r="Z162" s="384" t="s">
        <v>1380</v>
      </c>
      <c r="AA162" s="384" t="s">
        <v>1380</v>
      </c>
      <c r="AB162" s="384" t="s">
        <v>1184</v>
      </c>
      <c r="AC162" s="384" t="s">
        <v>1184</v>
      </c>
      <c r="AD162" s="384" t="s">
        <v>1380</v>
      </c>
      <c r="AE162" s="384"/>
      <c r="AF162" s="384"/>
      <c r="AG162" s="384" t="s">
        <v>1184</v>
      </c>
      <c r="AH162" s="384"/>
      <c r="AI162" s="384"/>
      <c r="AJ162" s="384" t="s">
        <v>1184</v>
      </c>
      <c r="AK162" s="384"/>
      <c r="AL162" s="382"/>
      <c r="AM162" s="382"/>
      <c r="AN162" s="382"/>
      <c r="AO162" s="382"/>
      <c r="AP162" s="382"/>
    </row>
    <row r="163" spans="1:42" ht="27" customHeight="1" x14ac:dyDescent="0.3">
      <c r="A163" s="436">
        <v>157</v>
      </c>
      <c r="B163" s="439"/>
      <c r="C163" s="439"/>
      <c r="D163" s="439" t="s">
        <v>1584</v>
      </c>
      <c r="E163" s="468" t="s">
        <v>66</v>
      </c>
      <c r="F163" s="439" t="s">
        <v>2665</v>
      </c>
      <c r="G163" s="439" t="s">
        <v>1750</v>
      </c>
      <c r="H163" s="439" t="s">
        <v>2639</v>
      </c>
      <c r="I163" s="469" t="s">
        <v>1874</v>
      </c>
      <c r="J163" s="439" t="s">
        <v>2058</v>
      </c>
      <c r="K163" s="439">
        <v>1</v>
      </c>
      <c r="L163" s="439">
        <v>1</v>
      </c>
      <c r="M163" s="439" t="s">
        <v>2040</v>
      </c>
      <c r="N163" s="439" t="s">
        <v>2306</v>
      </c>
      <c r="O163" s="439" t="s">
        <v>1622</v>
      </c>
      <c r="P163" s="382" t="s">
        <v>1254</v>
      </c>
      <c r="Q163" s="382" t="s">
        <v>1254</v>
      </c>
      <c r="R163" s="382" t="s">
        <v>1254</v>
      </c>
      <c r="S163" s="382" t="s">
        <v>1254</v>
      </c>
      <c r="T163" s="382" t="s">
        <v>1254</v>
      </c>
      <c r="U163" s="382" t="s">
        <v>1254</v>
      </c>
      <c r="V163" s="382" t="s">
        <v>1254</v>
      </c>
      <c r="W163" s="382" t="s">
        <v>1254</v>
      </c>
      <c r="X163" s="382" t="s">
        <v>1254</v>
      </c>
      <c r="Y163" s="382" t="s">
        <v>1254</v>
      </c>
      <c r="Z163" s="384" t="s">
        <v>1207</v>
      </c>
      <c r="AA163" s="384" t="s">
        <v>1380</v>
      </c>
      <c r="AB163" s="384" t="s">
        <v>1380</v>
      </c>
      <c r="AC163" s="384" t="s">
        <v>1207</v>
      </c>
      <c r="AD163" s="384" t="s">
        <v>1207</v>
      </c>
      <c r="AE163" s="384"/>
      <c r="AF163" s="384"/>
      <c r="AG163" s="384" t="s">
        <v>1207</v>
      </c>
      <c r="AH163" s="384"/>
      <c r="AI163" s="384"/>
      <c r="AJ163" s="384" t="s">
        <v>1207</v>
      </c>
      <c r="AK163" s="384"/>
      <c r="AL163" s="382"/>
      <c r="AM163" s="382"/>
      <c r="AN163" s="382"/>
      <c r="AO163" s="382"/>
      <c r="AP163" s="382"/>
    </row>
    <row r="164" spans="1:42" ht="27" customHeight="1" x14ac:dyDescent="0.3">
      <c r="A164" s="436">
        <v>158</v>
      </c>
      <c r="B164" s="439"/>
      <c r="C164" s="439"/>
      <c r="D164" s="439" t="s">
        <v>1586</v>
      </c>
      <c r="E164" s="468" t="s">
        <v>66</v>
      </c>
      <c r="F164" s="439" t="s">
        <v>2665</v>
      </c>
      <c r="G164" s="439" t="s">
        <v>1750</v>
      </c>
      <c r="H164" s="439" t="s">
        <v>2639</v>
      </c>
      <c r="I164" s="469" t="s">
        <v>1873</v>
      </c>
      <c r="J164" s="439" t="s">
        <v>2058</v>
      </c>
      <c r="K164" s="439">
        <v>1</v>
      </c>
      <c r="L164" s="439">
        <v>1</v>
      </c>
      <c r="M164" s="439" t="s">
        <v>2040</v>
      </c>
      <c r="N164" s="439" t="s">
        <v>2307</v>
      </c>
      <c r="O164" s="439" t="s">
        <v>1623</v>
      </c>
      <c r="P164" s="382" t="s">
        <v>1254</v>
      </c>
      <c r="Q164" s="382" t="s">
        <v>1254</v>
      </c>
      <c r="R164" s="382" t="s">
        <v>1254</v>
      </c>
      <c r="S164" s="382" t="s">
        <v>1254</v>
      </c>
      <c r="T164" s="382" t="s">
        <v>1254</v>
      </c>
      <c r="U164" s="382" t="s">
        <v>1254</v>
      </c>
      <c r="V164" s="382" t="s">
        <v>1254</v>
      </c>
      <c r="W164" s="382" t="s">
        <v>1254</v>
      </c>
      <c r="X164" s="382" t="s">
        <v>1254</v>
      </c>
      <c r="Y164" s="382" t="s">
        <v>1254</v>
      </c>
      <c r="Z164" s="384" t="s">
        <v>1207</v>
      </c>
      <c r="AA164" s="384" t="s">
        <v>1380</v>
      </c>
      <c r="AB164" s="384" t="s">
        <v>1380</v>
      </c>
      <c r="AC164" s="384" t="s">
        <v>1207</v>
      </c>
      <c r="AD164" s="384" t="s">
        <v>1207</v>
      </c>
      <c r="AE164" s="384"/>
      <c r="AF164" s="384"/>
      <c r="AG164" s="384" t="s">
        <v>1207</v>
      </c>
      <c r="AH164" s="384"/>
      <c r="AI164" s="384"/>
      <c r="AJ164" s="384" t="s">
        <v>1207</v>
      </c>
      <c r="AK164" s="384"/>
      <c r="AL164" s="382"/>
      <c r="AM164" s="382"/>
      <c r="AN164" s="382"/>
      <c r="AO164" s="382"/>
      <c r="AP164" s="382"/>
    </row>
    <row r="165" spans="1:42" ht="27" customHeight="1" x14ac:dyDescent="0.3">
      <c r="A165" s="436">
        <v>159</v>
      </c>
      <c r="B165" s="439"/>
      <c r="C165" s="439"/>
      <c r="D165" s="439" t="s">
        <v>1587</v>
      </c>
      <c r="E165" s="468" t="s">
        <v>66</v>
      </c>
      <c r="F165" s="439" t="s">
        <v>1544</v>
      </c>
      <c r="G165" s="439" t="s">
        <v>1750</v>
      </c>
      <c r="H165" s="439" t="s">
        <v>2639</v>
      </c>
      <c r="I165" s="469" t="s">
        <v>1874</v>
      </c>
      <c r="J165" s="439" t="s">
        <v>2058</v>
      </c>
      <c r="K165" s="439">
        <v>1</v>
      </c>
      <c r="L165" s="439">
        <v>1</v>
      </c>
      <c r="M165" s="439" t="s">
        <v>2041</v>
      </c>
      <c r="N165" s="439" t="s">
        <v>2308</v>
      </c>
      <c r="O165" s="439" t="s">
        <v>1624</v>
      </c>
      <c r="P165" s="382" t="s">
        <v>1254</v>
      </c>
      <c r="Q165" s="382" t="s">
        <v>1254</v>
      </c>
      <c r="R165" s="382" t="s">
        <v>1254</v>
      </c>
      <c r="S165" s="382" t="s">
        <v>1254</v>
      </c>
      <c r="T165" s="382" t="s">
        <v>1254</v>
      </c>
      <c r="U165" s="382" t="s">
        <v>1254</v>
      </c>
      <c r="V165" s="382" t="s">
        <v>1254</v>
      </c>
      <c r="W165" s="382" t="s">
        <v>1254</v>
      </c>
      <c r="X165" s="382" t="s">
        <v>1254</v>
      </c>
      <c r="Y165" s="382" t="s">
        <v>1254</v>
      </c>
      <c r="Z165" s="384" t="s">
        <v>1207</v>
      </c>
      <c r="AA165" s="384" t="s">
        <v>1207</v>
      </c>
      <c r="AB165" s="384" t="s">
        <v>1207</v>
      </c>
      <c r="AC165" s="384" t="s">
        <v>1207</v>
      </c>
      <c r="AD165" s="384" t="s">
        <v>1207</v>
      </c>
      <c r="AE165" s="384"/>
      <c r="AF165" s="384"/>
      <c r="AG165" s="384" t="s">
        <v>1207</v>
      </c>
      <c r="AH165" s="384"/>
      <c r="AI165" s="384"/>
      <c r="AJ165" s="384" t="s">
        <v>1207</v>
      </c>
      <c r="AK165" s="384"/>
      <c r="AL165" s="382"/>
      <c r="AM165" s="382"/>
      <c r="AN165" s="382"/>
      <c r="AO165" s="382"/>
      <c r="AP165" s="382"/>
    </row>
    <row r="166" spans="1:42" ht="27" customHeight="1" x14ac:dyDescent="0.3">
      <c r="A166" s="436">
        <v>160</v>
      </c>
      <c r="B166" s="439"/>
      <c r="C166" s="439"/>
      <c r="D166" s="439" t="s">
        <v>1588</v>
      </c>
      <c r="E166" s="468" t="s">
        <v>66</v>
      </c>
      <c r="F166" s="439" t="s">
        <v>1544</v>
      </c>
      <c r="G166" s="439" t="s">
        <v>1750</v>
      </c>
      <c r="H166" s="439" t="s">
        <v>2639</v>
      </c>
      <c r="I166" s="469" t="s">
        <v>1873</v>
      </c>
      <c r="J166" s="439" t="s">
        <v>2058</v>
      </c>
      <c r="K166" s="439">
        <v>1</v>
      </c>
      <c r="L166" s="439">
        <v>1</v>
      </c>
      <c r="M166" s="439" t="s">
        <v>2041</v>
      </c>
      <c r="N166" s="439" t="s">
        <v>2309</v>
      </c>
      <c r="O166" s="439" t="s">
        <v>1625</v>
      </c>
      <c r="P166" s="382" t="s">
        <v>1254</v>
      </c>
      <c r="Q166" s="382" t="s">
        <v>1254</v>
      </c>
      <c r="R166" s="382" t="s">
        <v>1254</v>
      </c>
      <c r="S166" s="382" t="s">
        <v>1254</v>
      </c>
      <c r="T166" s="382" t="s">
        <v>1254</v>
      </c>
      <c r="U166" s="382" t="s">
        <v>1254</v>
      </c>
      <c r="V166" s="382" t="s">
        <v>1254</v>
      </c>
      <c r="W166" s="382" t="s">
        <v>1254</v>
      </c>
      <c r="X166" s="382" t="s">
        <v>1254</v>
      </c>
      <c r="Y166" s="382" t="s">
        <v>1254</v>
      </c>
      <c r="Z166" s="384" t="s">
        <v>1207</v>
      </c>
      <c r="AA166" s="384" t="s">
        <v>1207</v>
      </c>
      <c r="AB166" s="384" t="s">
        <v>1207</v>
      </c>
      <c r="AC166" s="384" t="s">
        <v>1207</v>
      </c>
      <c r="AD166" s="384" t="s">
        <v>1207</v>
      </c>
      <c r="AE166" s="384"/>
      <c r="AF166" s="384"/>
      <c r="AG166" s="384" t="s">
        <v>1207</v>
      </c>
      <c r="AH166" s="384"/>
      <c r="AI166" s="384"/>
      <c r="AJ166" s="384" t="s">
        <v>1207</v>
      </c>
      <c r="AK166" s="384"/>
      <c r="AL166" s="382"/>
      <c r="AM166" s="382"/>
      <c r="AN166" s="382"/>
      <c r="AO166" s="382"/>
      <c r="AP166" s="382"/>
    </row>
    <row r="167" spans="1:42" ht="27" customHeight="1" x14ac:dyDescent="0.3">
      <c r="A167" s="436">
        <v>161</v>
      </c>
      <c r="B167" s="439"/>
      <c r="C167" s="439"/>
      <c r="D167" s="439" t="s">
        <v>1589</v>
      </c>
      <c r="E167" s="468" t="s">
        <v>66</v>
      </c>
      <c r="F167" s="439" t="s">
        <v>2666</v>
      </c>
      <c r="G167" s="439" t="s">
        <v>1750</v>
      </c>
      <c r="H167" s="439" t="s">
        <v>2639</v>
      </c>
      <c r="I167" s="469" t="s">
        <v>1874</v>
      </c>
      <c r="J167" s="439" t="s">
        <v>2058</v>
      </c>
      <c r="K167" s="439">
        <v>1</v>
      </c>
      <c r="L167" s="439">
        <v>1</v>
      </c>
      <c r="M167" s="439" t="s">
        <v>2041</v>
      </c>
      <c r="N167" s="439" t="s">
        <v>2310</v>
      </c>
      <c r="O167" s="439" t="s">
        <v>1626</v>
      </c>
      <c r="P167" s="382" t="s">
        <v>1254</v>
      </c>
      <c r="Q167" s="382" t="s">
        <v>1254</v>
      </c>
      <c r="R167" s="382" t="s">
        <v>1254</v>
      </c>
      <c r="S167" s="382" t="s">
        <v>1254</v>
      </c>
      <c r="T167" s="382" t="s">
        <v>1254</v>
      </c>
      <c r="U167" s="382" t="s">
        <v>1254</v>
      </c>
      <c r="V167" s="382" t="s">
        <v>1254</v>
      </c>
      <c r="W167" s="382" t="s">
        <v>1254</v>
      </c>
      <c r="X167" s="382" t="s">
        <v>1254</v>
      </c>
      <c r="Y167" s="382" t="s">
        <v>1254</v>
      </c>
      <c r="Z167" s="384" t="s">
        <v>1207</v>
      </c>
      <c r="AA167" s="384" t="s">
        <v>1380</v>
      </c>
      <c r="AB167" s="384" t="s">
        <v>1380</v>
      </c>
      <c r="AC167" s="384" t="s">
        <v>1380</v>
      </c>
      <c r="AD167" s="384" t="s">
        <v>1380</v>
      </c>
      <c r="AE167" s="384"/>
      <c r="AF167" s="384"/>
      <c r="AG167" s="384" t="s">
        <v>1380</v>
      </c>
      <c r="AH167" s="384"/>
      <c r="AI167" s="384"/>
      <c r="AJ167" s="384" t="s">
        <v>1380</v>
      </c>
      <c r="AK167" s="384"/>
      <c r="AL167" s="382"/>
      <c r="AM167" s="382"/>
      <c r="AN167" s="382"/>
      <c r="AO167" s="382"/>
      <c r="AP167" s="382"/>
    </row>
    <row r="168" spans="1:42" ht="27" customHeight="1" x14ac:dyDescent="0.3">
      <c r="A168" s="436">
        <v>162</v>
      </c>
      <c r="B168" s="439"/>
      <c r="C168" s="439"/>
      <c r="D168" s="439" t="s">
        <v>1591</v>
      </c>
      <c r="E168" s="468" t="s">
        <v>66</v>
      </c>
      <c r="F168" s="439" t="s">
        <v>2666</v>
      </c>
      <c r="G168" s="439" t="s">
        <v>1750</v>
      </c>
      <c r="H168" s="439" t="s">
        <v>2639</v>
      </c>
      <c r="I168" s="469" t="s">
        <v>1873</v>
      </c>
      <c r="J168" s="439" t="s">
        <v>2058</v>
      </c>
      <c r="K168" s="439">
        <v>1</v>
      </c>
      <c r="L168" s="439">
        <v>1</v>
      </c>
      <c r="M168" s="439" t="s">
        <v>2041</v>
      </c>
      <c r="N168" s="439" t="s">
        <v>2311</v>
      </c>
      <c r="O168" s="439" t="s">
        <v>1627</v>
      </c>
      <c r="P168" s="382" t="s">
        <v>1254</v>
      </c>
      <c r="Q168" s="382" t="s">
        <v>1254</v>
      </c>
      <c r="R168" s="382" t="s">
        <v>1254</v>
      </c>
      <c r="S168" s="382" t="s">
        <v>1254</v>
      </c>
      <c r="T168" s="382" t="s">
        <v>1254</v>
      </c>
      <c r="U168" s="382" t="s">
        <v>1254</v>
      </c>
      <c r="V168" s="382" t="s">
        <v>1254</v>
      </c>
      <c r="W168" s="382" t="s">
        <v>1254</v>
      </c>
      <c r="X168" s="382" t="s">
        <v>1254</v>
      </c>
      <c r="Y168" s="382" t="s">
        <v>1254</v>
      </c>
      <c r="Z168" s="384" t="s">
        <v>1207</v>
      </c>
      <c r="AA168" s="384" t="s">
        <v>1380</v>
      </c>
      <c r="AB168" s="384" t="s">
        <v>1380</v>
      </c>
      <c r="AC168" s="384" t="s">
        <v>1380</v>
      </c>
      <c r="AD168" s="384" t="s">
        <v>1380</v>
      </c>
      <c r="AE168" s="384"/>
      <c r="AF168" s="384"/>
      <c r="AG168" s="384" t="s">
        <v>1380</v>
      </c>
      <c r="AH168" s="384"/>
      <c r="AI168" s="384"/>
      <c r="AJ168" s="384" t="s">
        <v>1380</v>
      </c>
      <c r="AK168" s="384"/>
      <c r="AL168" s="382"/>
      <c r="AM168" s="382"/>
      <c r="AN168" s="382"/>
      <c r="AO168" s="382"/>
      <c r="AP168" s="382"/>
    </row>
    <row r="169" spans="1:42" ht="27" customHeight="1" x14ac:dyDescent="0.3">
      <c r="A169" s="436">
        <v>163</v>
      </c>
      <c r="B169" s="439"/>
      <c r="C169" s="439"/>
      <c r="D169" s="439" t="s">
        <v>1596</v>
      </c>
      <c r="E169" s="468" t="s">
        <v>66</v>
      </c>
      <c r="F169" s="439" t="s">
        <v>1544</v>
      </c>
      <c r="G169" s="439" t="s">
        <v>1750</v>
      </c>
      <c r="H169" s="439" t="s">
        <v>2639</v>
      </c>
      <c r="I169" s="469" t="s">
        <v>1873</v>
      </c>
      <c r="J169" s="439" t="s">
        <v>2058</v>
      </c>
      <c r="K169" s="439">
        <v>1</v>
      </c>
      <c r="L169" s="439">
        <v>1</v>
      </c>
      <c r="M169" s="439" t="s">
        <v>2041</v>
      </c>
      <c r="N169" s="439" t="s">
        <v>2312</v>
      </c>
      <c r="O169" s="439" t="s">
        <v>1630</v>
      </c>
      <c r="P169" s="382" t="s">
        <v>1254</v>
      </c>
      <c r="Q169" s="382" t="s">
        <v>1254</v>
      </c>
      <c r="R169" s="382" t="s">
        <v>1254</v>
      </c>
      <c r="S169" s="382" t="s">
        <v>1254</v>
      </c>
      <c r="T169" s="382" t="s">
        <v>1254</v>
      </c>
      <c r="U169" s="382" t="s">
        <v>1254</v>
      </c>
      <c r="V169" s="382" t="s">
        <v>1254</v>
      </c>
      <c r="W169" s="382" t="s">
        <v>1254</v>
      </c>
      <c r="X169" s="382" t="s">
        <v>1254</v>
      </c>
      <c r="Y169" s="382" t="s">
        <v>1254</v>
      </c>
      <c r="Z169" s="384" t="s">
        <v>1207</v>
      </c>
      <c r="AA169" s="384" t="s">
        <v>1207</v>
      </c>
      <c r="AB169" s="384" t="s">
        <v>1207</v>
      </c>
      <c r="AC169" s="384" t="s">
        <v>1207</v>
      </c>
      <c r="AD169" s="384" t="s">
        <v>1207</v>
      </c>
      <c r="AE169" s="384"/>
      <c r="AF169" s="384"/>
      <c r="AG169" s="384" t="s">
        <v>1207</v>
      </c>
      <c r="AH169" s="384"/>
      <c r="AI169" s="384"/>
      <c r="AJ169" s="384" t="s">
        <v>1207</v>
      </c>
      <c r="AK169" s="384"/>
      <c r="AL169" s="382"/>
      <c r="AM169" s="382"/>
      <c r="AN169" s="382"/>
      <c r="AO169" s="382"/>
      <c r="AP169" s="382"/>
    </row>
    <row r="170" spans="1:42" ht="27" customHeight="1" x14ac:dyDescent="0.3">
      <c r="A170" s="436">
        <v>164</v>
      </c>
      <c r="B170" s="439"/>
      <c r="C170" s="439"/>
      <c r="D170" s="439" t="s">
        <v>1597</v>
      </c>
      <c r="E170" s="468" t="s">
        <v>66</v>
      </c>
      <c r="F170" s="439" t="s">
        <v>1544</v>
      </c>
      <c r="G170" s="439" t="s">
        <v>1750</v>
      </c>
      <c r="H170" s="439" t="s">
        <v>2639</v>
      </c>
      <c r="I170" s="469" t="s">
        <v>1874</v>
      </c>
      <c r="J170" s="439" t="s">
        <v>2058</v>
      </c>
      <c r="K170" s="439">
        <v>1</v>
      </c>
      <c r="L170" s="439">
        <v>1</v>
      </c>
      <c r="M170" s="439" t="s">
        <v>2041</v>
      </c>
      <c r="N170" s="439" t="s">
        <v>2313</v>
      </c>
      <c r="O170" s="439" t="s">
        <v>1631</v>
      </c>
      <c r="P170" s="382" t="s">
        <v>1254</v>
      </c>
      <c r="Q170" s="382" t="s">
        <v>1254</v>
      </c>
      <c r="R170" s="382" t="s">
        <v>1254</v>
      </c>
      <c r="S170" s="382" t="s">
        <v>1254</v>
      </c>
      <c r="T170" s="382" t="s">
        <v>1254</v>
      </c>
      <c r="U170" s="382" t="s">
        <v>1254</v>
      </c>
      <c r="V170" s="382" t="s">
        <v>1254</v>
      </c>
      <c r="W170" s="382" t="s">
        <v>1254</v>
      </c>
      <c r="X170" s="382" t="s">
        <v>1254</v>
      </c>
      <c r="Y170" s="382" t="s">
        <v>1254</v>
      </c>
      <c r="Z170" s="384" t="s">
        <v>1207</v>
      </c>
      <c r="AA170" s="384" t="s">
        <v>1207</v>
      </c>
      <c r="AB170" s="384" t="s">
        <v>1207</v>
      </c>
      <c r="AC170" s="384" t="s">
        <v>1207</v>
      </c>
      <c r="AD170" s="384" t="s">
        <v>1207</v>
      </c>
      <c r="AE170" s="384"/>
      <c r="AF170" s="384"/>
      <c r="AG170" s="384" t="s">
        <v>1207</v>
      </c>
      <c r="AH170" s="384"/>
      <c r="AI170" s="384"/>
      <c r="AJ170" s="384" t="s">
        <v>1207</v>
      </c>
      <c r="AK170" s="384"/>
      <c r="AL170" s="382"/>
      <c r="AM170" s="382"/>
      <c r="AN170" s="382"/>
      <c r="AO170" s="382"/>
      <c r="AP170" s="382"/>
    </row>
    <row r="171" spans="1:42" ht="27" customHeight="1" x14ac:dyDescent="0.3">
      <c r="A171" s="436">
        <v>165</v>
      </c>
      <c r="B171" s="439"/>
      <c r="C171" s="439"/>
      <c r="D171" s="439" t="s">
        <v>1598</v>
      </c>
      <c r="E171" s="468" t="s">
        <v>66</v>
      </c>
      <c r="F171" s="439" t="s">
        <v>1544</v>
      </c>
      <c r="G171" s="439" t="s">
        <v>1750</v>
      </c>
      <c r="H171" s="439" t="s">
        <v>2639</v>
      </c>
      <c r="I171" s="469" t="s">
        <v>1873</v>
      </c>
      <c r="J171" s="439" t="s">
        <v>2058</v>
      </c>
      <c r="K171" s="439">
        <v>1</v>
      </c>
      <c r="L171" s="439">
        <v>1</v>
      </c>
      <c r="M171" s="439" t="s">
        <v>2041</v>
      </c>
      <c r="N171" s="439" t="s">
        <v>2314</v>
      </c>
      <c r="O171" s="439" t="s">
        <v>1628</v>
      </c>
      <c r="P171" s="382" t="s">
        <v>1254</v>
      </c>
      <c r="Q171" s="382" t="s">
        <v>1254</v>
      </c>
      <c r="R171" s="382" t="s">
        <v>1254</v>
      </c>
      <c r="S171" s="382" t="s">
        <v>1254</v>
      </c>
      <c r="T171" s="382" t="s">
        <v>1254</v>
      </c>
      <c r="U171" s="382" t="s">
        <v>1254</v>
      </c>
      <c r="V171" s="382" t="s">
        <v>1254</v>
      </c>
      <c r="W171" s="382" t="s">
        <v>1254</v>
      </c>
      <c r="X171" s="382" t="s">
        <v>1254</v>
      </c>
      <c r="Y171" s="382" t="s">
        <v>1254</v>
      </c>
      <c r="Z171" s="384" t="s">
        <v>1207</v>
      </c>
      <c r="AA171" s="384" t="s">
        <v>1207</v>
      </c>
      <c r="AB171" s="384" t="s">
        <v>1207</v>
      </c>
      <c r="AC171" s="384" t="s">
        <v>1207</v>
      </c>
      <c r="AD171" s="384" t="s">
        <v>1207</v>
      </c>
      <c r="AE171" s="384"/>
      <c r="AF171" s="384"/>
      <c r="AG171" s="384" t="s">
        <v>1207</v>
      </c>
      <c r="AH171" s="384"/>
      <c r="AI171" s="384"/>
      <c r="AJ171" s="384" t="s">
        <v>1207</v>
      </c>
      <c r="AK171" s="384"/>
      <c r="AL171" s="382"/>
      <c r="AM171" s="382"/>
      <c r="AN171" s="382"/>
      <c r="AO171" s="382"/>
      <c r="AP171" s="382"/>
    </row>
    <row r="172" spans="1:42" ht="27" customHeight="1" x14ac:dyDescent="0.3">
      <c r="A172" s="436">
        <v>166</v>
      </c>
      <c r="B172" s="439"/>
      <c r="C172" s="439"/>
      <c r="D172" s="439" t="s">
        <v>1599</v>
      </c>
      <c r="E172" s="468" t="s">
        <v>66</v>
      </c>
      <c r="F172" s="439" t="s">
        <v>1544</v>
      </c>
      <c r="G172" s="439" t="s">
        <v>1750</v>
      </c>
      <c r="H172" s="439" t="s">
        <v>2639</v>
      </c>
      <c r="I172" s="469" t="s">
        <v>1874</v>
      </c>
      <c r="J172" s="439" t="s">
        <v>2058</v>
      </c>
      <c r="K172" s="439">
        <v>1</v>
      </c>
      <c r="L172" s="439">
        <v>1</v>
      </c>
      <c r="M172" s="439" t="s">
        <v>2041</v>
      </c>
      <c r="N172" s="439" t="s">
        <v>2315</v>
      </c>
      <c r="O172" s="439" t="s">
        <v>1629</v>
      </c>
      <c r="P172" s="382" t="s">
        <v>1254</v>
      </c>
      <c r="Q172" s="382" t="s">
        <v>1254</v>
      </c>
      <c r="R172" s="382" t="s">
        <v>1254</v>
      </c>
      <c r="S172" s="382" t="s">
        <v>1254</v>
      </c>
      <c r="T172" s="382" t="s">
        <v>1254</v>
      </c>
      <c r="U172" s="382" t="s">
        <v>1254</v>
      </c>
      <c r="V172" s="382" t="s">
        <v>1254</v>
      </c>
      <c r="W172" s="382" t="s">
        <v>1254</v>
      </c>
      <c r="X172" s="382" t="s">
        <v>1254</v>
      </c>
      <c r="Y172" s="382" t="s">
        <v>1254</v>
      </c>
      <c r="Z172" s="384" t="s">
        <v>1207</v>
      </c>
      <c r="AA172" s="384" t="s">
        <v>1207</v>
      </c>
      <c r="AB172" s="384" t="s">
        <v>1207</v>
      </c>
      <c r="AC172" s="384" t="s">
        <v>1207</v>
      </c>
      <c r="AD172" s="384" t="s">
        <v>1207</v>
      </c>
      <c r="AE172" s="384"/>
      <c r="AF172" s="384"/>
      <c r="AG172" s="384" t="s">
        <v>1207</v>
      </c>
      <c r="AH172" s="384"/>
      <c r="AI172" s="384"/>
      <c r="AJ172" s="384" t="s">
        <v>1207</v>
      </c>
      <c r="AK172" s="384"/>
      <c r="AL172" s="382"/>
      <c r="AM172" s="382"/>
      <c r="AN172" s="382"/>
      <c r="AO172" s="382"/>
      <c r="AP172" s="382"/>
    </row>
    <row r="173" spans="1:42" ht="27" customHeight="1" x14ac:dyDescent="0.3">
      <c r="A173" s="436">
        <v>167</v>
      </c>
      <c r="B173" s="439" t="s">
        <v>1707</v>
      </c>
      <c r="C173" s="439" t="s">
        <v>1600</v>
      </c>
      <c r="D173" s="439" t="s">
        <v>1573</v>
      </c>
      <c r="E173" s="468" t="s">
        <v>66</v>
      </c>
      <c r="F173" s="439" t="s">
        <v>2112</v>
      </c>
      <c r="G173" s="439" t="s">
        <v>1750</v>
      </c>
      <c r="H173" s="439" t="s">
        <v>2639</v>
      </c>
      <c r="I173" s="469" t="s">
        <v>1874</v>
      </c>
      <c r="J173" s="439" t="s">
        <v>2058</v>
      </c>
      <c r="K173" s="439">
        <v>1</v>
      </c>
      <c r="L173" s="439">
        <v>1</v>
      </c>
      <c r="M173" s="439" t="s">
        <v>2042</v>
      </c>
      <c r="N173" s="439" t="s">
        <v>2316</v>
      </c>
      <c r="O173" s="439" t="s">
        <v>1687</v>
      </c>
      <c r="P173" s="382" t="s">
        <v>1254</v>
      </c>
      <c r="Q173" s="382" t="s">
        <v>1254</v>
      </c>
      <c r="R173" s="382" t="s">
        <v>1254</v>
      </c>
      <c r="S173" s="382" t="s">
        <v>1254</v>
      </c>
      <c r="T173" s="382" t="s">
        <v>1254</v>
      </c>
      <c r="U173" s="382" t="s">
        <v>1254</v>
      </c>
      <c r="V173" s="382" t="s">
        <v>1254</v>
      </c>
      <c r="W173" s="382" t="s">
        <v>1254</v>
      </c>
      <c r="X173" s="382" t="s">
        <v>1254</v>
      </c>
      <c r="Y173" s="382" t="s">
        <v>1254</v>
      </c>
      <c r="Z173" s="384" t="s">
        <v>1380</v>
      </c>
      <c r="AA173" s="384" t="s">
        <v>1380</v>
      </c>
      <c r="AB173" s="384" t="s">
        <v>1380</v>
      </c>
      <c r="AC173" s="384" t="s">
        <v>1380</v>
      </c>
      <c r="AD173" s="384" t="s">
        <v>1380</v>
      </c>
      <c r="AE173" s="384"/>
      <c r="AF173" s="384"/>
      <c r="AG173" s="384" t="s">
        <v>1380</v>
      </c>
      <c r="AH173" s="384"/>
      <c r="AI173" s="384"/>
      <c r="AJ173" s="384" t="s">
        <v>1380</v>
      </c>
      <c r="AK173" s="384"/>
      <c r="AL173" s="382"/>
      <c r="AM173" s="382"/>
      <c r="AN173" s="382"/>
      <c r="AO173" s="382"/>
      <c r="AP173" s="382"/>
    </row>
    <row r="174" spans="1:42" ht="27" customHeight="1" x14ac:dyDescent="0.3">
      <c r="A174" s="436">
        <v>168</v>
      </c>
      <c r="B174" s="439"/>
      <c r="C174" s="439"/>
      <c r="D174" s="439" t="s">
        <v>1574</v>
      </c>
      <c r="E174" s="468" t="s">
        <v>66</v>
      </c>
      <c r="F174" s="439" t="s">
        <v>2112</v>
      </c>
      <c r="G174" s="439" t="s">
        <v>1750</v>
      </c>
      <c r="H174" s="439" t="s">
        <v>2639</v>
      </c>
      <c r="I174" s="469" t="s">
        <v>1873</v>
      </c>
      <c r="J174" s="439" t="s">
        <v>2058</v>
      </c>
      <c r="K174" s="439">
        <v>1</v>
      </c>
      <c r="L174" s="439">
        <v>1</v>
      </c>
      <c r="M174" s="439" t="s">
        <v>2042</v>
      </c>
      <c r="N174" s="439" t="s">
        <v>2317</v>
      </c>
      <c r="O174" s="439" t="s">
        <v>1688</v>
      </c>
      <c r="P174" s="382" t="s">
        <v>1254</v>
      </c>
      <c r="Q174" s="382" t="s">
        <v>1254</v>
      </c>
      <c r="R174" s="382" t="s">
        <v>1254</v>
      </c>
      <c r="S174" s="382" t="s">
        <v>1254</v>
      </c>
      <c r="T174" s="382" t="s">
        <v>1254</v>
      </c>
      <c r="U174" s="382" t="s">
        <v>1254</v>
      </c>
      <c r="V174" s="382" t="s">
        <v>1254</v>
      </c>
      <c r="W174" s="382" t="s">
        <v>1254</v>
      </c>
      <c r="X174" s="382" t="s">
        <v>1254</v>
      </c>
      <c r="Y174" s="382" t="s">
        <v>1254</v>
      </c>
      <c r="Z174" s="384" t="s">
        <v>1380</v>
      </c>
      <c r="AA174" s="384" t="s">
        <v>1380</v>
      </c>
      <c r="AB174" s="384" t="s">
        <v>1380</v>
      </c>
      <c r="AC174" s="384" t="s">
        <v>1380</v>
      </c>
      <c r="AD174" s="384" t="s">
        <v>1380</v>
      </c>
      <c r="AE174" s="384"/>
      <c r="AF174" s="384"/>
      <c r="AG174" s="384" t="s">
        <v>1380</v>
      </c>
      <c r="AH174" s="384"/>
      <c r="AI174" s="384"/>
      <c r="AJ174" s="384" t="s">
        <v>1380</v>
      </c>
      <c r="AK174" s="384"/>
      <c r="AL174" s="382"/>
      <c r="AM174" s="382"/>
      <c r="AN174" s="382"/>
      <c r="AO174" s="382"/>
      <c r="AP174" s="382"/>
    </row>
    <row r="175" spans="1:42" ht="27" customHeight="1" x14ac:dyDescent="0.3">
      <c r="A175" s="436">
        <v>169</v>
      </c>
      <c r="B175" s="439"/>
      <c r="C175" s="439"/>
      <c r="D175" s="439" t="s">
        <v>1686</v>
      </c>
      <c r="E175" s="468" t="s">
        <v>66</v>
      </c>
      <c r="F175" s="439" t="s">
        <v>2112</v>
      </c>
      <c r="G175" s="439" t="s">
        <v>1750</v>
      </c>
      <c r="H175" s="439" t="s">
        <v>2639</v>
      </c>
      <c r="I175" s="469" t="s">
        <v>1874</v>
      </c>
      <c r="J175" s="439" t="s">
        <v>2058</v>
      </c>
      <c r="K175" s="439">
        <v>1</v>
      </c>
      <c r="L175" s="439">
        <v>1</v>
      </c>
      <c r="M175" s="439" t="s">
        <v>2042</v>
      </c>
      <c r="N175" s="439" t="s">
        <v>2318</v>
      </c>
      <c r="O175" s="439" t="s">
        <v>1688</v>
      </c>
      <c r="P175" s="382" t="s">
        <v>1254</v>
      </c>
      <c r="Q175" s="382" t="s">
        <v>1254</v>
      </c>
      <c r="R175" s="382" t="s">
        <v>1254</v>
      </c>
      <c r="S175" s="382" t="s">
        <v>1254</v>
      </c>
      <c r="T175" s="382" t="s">
        <v>1254</v>
      </c>
      <c r="U175" s="382" t="s">
        <v>1254</v>
      </c>
      <c r="V175" s="382" t="s">
        <v>1254</v>
      </c>
      <c r="W175" s="382" t="s">
        <v>1254</v>
      </c>
      <c r="X175" s="382" t="s">
        <v>1254</v>
      </c>
      <c r="Y175" s="382" t="s">
        <v>1254</v>
      </c>
      <c r="Z175" s="384" t="s">
        <v>1380</v>
      </c>
      <c r="AA175" s="384" t="s">
        <v>1380</v>
      </c>
      <c r="AB175" s="384" t="s">
        <v>1380</v>
      </c>
      <c r="AC175" s="384" t="s">
        <v>1380</v>
      </c>
      <c r="AD175" s="384" t="s">
        <v>1380</v>
      </c>
      <c r="AE175" s="384"/>
      <c r="AF175" s="384"/>
      <c r="AG175" s="384" t="s">
        <v>1380</v>
      </c>
      <c r="AH175" s="384"/>
      <c r="AI175" s="384"/>
      <c r="AJ175" s="384" t="s">
        <v>1380</v>
      </c>
      <c r="AK175" s="384"/>
      <c r="AL175" s="382"/>
      <c r="AM175" s="382"/>
      <c r="AN175" s="382"/>
      <c r="AO175" s="382"/>
      <c r="AP175" s="382"/>
    </row>
    <row r="176" spans="1:42" ht="27" customHeight="1" x14ac:dyDescent="0.3">
      <c r="A176" s="436">
        <v>170</v>
      </c>
      <c r="B176" s="439"/>
      <c r="C176" s="439"/>
      <c r="D176" s="439" t="s">
        <v>1265</v>
      </c>
      <c r="E176" s="468" t="s">
        <v>66</v>
      </c>
      <c r="F176" s="439" t="s">
        <v>2607</v>
      </c>
      <c r="G176" s="439" t="s">
        <v>1750</v>
      </c>
      <c r="H176" s="439" t="s">
        <v>2639</v>
      </c>
      <c r="I176" s="469" t="s">
        <v>1874</v>
      </c>
      <c r="J176" s="439" t="s">
        <v>2058</v>
      </c>
      <c r="K176" s="439">
        <v>1</v>
      </c>
      <c r="L176" s="439">
        <v>1</v>
      </c>
      <c r="M176" s="439" t="s">
        <v>2042</v>
      </c>
      <c r="N176" s="439" t="s">
        <v>2319</v>
      </c>
      <c r="O176" s="439" t="s">
        <v>460</v>
      </c>
      <c r="P176" s="382" t="s">
        <v>1254</v>
      </c>
      <c r="Q176" s="382" t="s">
        <v>1254</v>
      </c>
      <c r="R176" s="382" t="s">
        <v>1254</v>
      </c>
      <c r="S176" s="382" t="s">
        <v>1254</v>
      </c>
      <c r="T176" s="382" t="s">
        <v>1254</v>
      </c>
      <c r="U176" s="382" t="s">
        <v>1254</v>
      </c>
      <c r="V176" s="382" t="s">
        <v>1254</v>
      </c>
      <c r="W176" s="382" t="s">
        <v>1254</v>
      </c>
      <c r="X176" s="382" t="s">
        <v>1254</v>
      </c>
      <c r="Y176" s="382" t="s">
        <v>1254</v>
      </c>
      <c r="Z176" s="384" t="s">
        <v>1380</v>
      </c>
      <c r="AA176" s="384" t="s">
        <v>1380</v>
      </c>
      <c r="AB176" s="384" t="s">
        <v>1380</v>
      </c>
      <c r="AC176" s="384" t="s">
        <v>1380</v>
      </c>
      <c r="AD176" s="384" t="s">
        <v>1380</v>
      </c>
      <c r="AE176" s="384"/>
      <c r="AF176" s="384"/>
      <c r="AG176" s="384" t="s">
        <v>1380</v>
      </c>
      <c r="AH176" s="384"/>
      <c r="AI176" s="384"/>
      <c r="AJ176" s="384" t="s">
        <v>1380</v>
      </c>
      <c r="AK176" s="384"/>
      <c r="AL176" s="382"/>
      <c r="AM176" s="382"/>
      <c r="AN176" s="382"/>
      <c r="AO176" s="382"/>
      <c r="AP176" s="382"/>
    </row>
    <row r="177" spans="1:42" ht="27" customHeight="1" x14ac:dyDescent="0.3">
      <c r="A177" s="436">
        <v>171</v>
      </c>
      <c r="B177" s="439"/>
      <c r="C177" s="439"/>
      <c r="D177" s="439" t="s">
        <v>1265</v>
      </c>
      <c r="E177" s="468" t="s">
        <v>66</v>
      </c>
      <c r="F177" s="439" t="s">
        <v>2607</v>
      </c>
      <c r="G177" s="439" t="s">
        <v>1750</v>
      </c>
      <c r="H177" s="439" t="s">
        <v>2639</v>
      </c>
      <c r="I177" s="469" t="s">
        <v>1874</v>
      </c>
      <c r="J177" s="439" t="s">
        <v>2058</v>
      </c>
      <c r="K177" s="439">
        <v>1</v>
      </c>
      <c r="L177" s="439">
        <v>1</v>
      </c>
      <c r="M177" s="439" t="s">
        <v>2042</v>
      </c>
      <c r="N177" s="439" t="s">
        <v>2320</v>
      </c>
      <c r="O177" s="439" t="s">
        <v>460</v>
      </c>
      <c r="P177" s="382" t="s">
        <v>1254</v>
      </c>
      <c r="Q177" s="382" t="s">
        <v>1254</v>
      </c>
      <c r="R177" s="382" t="s">
        <v>1254</v>
      </c>
      <c r="S177" s="382" t="s">
        <v>1254</v>
      </c>
      <c r="T177" s="382" t="s">
        <v>1254</v>
      </c>
      <c r="U177" s="382" t="s">
        <v>1254</v>
      </c>
      <c r="V177" s="382" t="s">
        <v>1254</v>
      </c>
      <c r="W177" s="382" t="s">
        <v>1254</v>
      </c>
      <c r="X177" s="382" t="s">
        <v>1254</v>
      </c>
      <c r="Y177" s="382" t="s">
        <v>1254</v>
      </c>
      <c r="Z177" s="384" t="s">
        <v>1380</v>
      </c>
      <c r="AA177" s="384" t="s">
        <v>1380</v>
      </c>
      <c r="AB177" s="384" t="s">
        <v>1380</v>
      </c>
      <c r="AC177" s="384" t="s">
        <v>1380</v>
      </c>
      <c r="AD177" s="384" t="s">
        <v>1380</v>
      </c>
      <c r="AE177" s="384"/>
      <c r="AF177" s="384"/>
      <c r="AG177" s="384" t="s">
        <v>1380</v>
      </c>
      <c r="AH177" s="384"/>
      <c r="AI177" s="384"/>
      <c r="AJ177" s="384" t="s">
        <v>1380</v>
      </c>
      <c r="AK177" s="384"/>
      <c r="AL177" s="382"/>
      <c r="AM177" s="382"/>
      <c r="AN177" s="382"/>
      <c r="AO177" s="382"/>
      <c r="AP177" s="382"/>
    </row>
    <row r="178" spans="1:42" ht="27" customHeight="1" x14ac:dyDescent="0.3">
      <c r="A178" s="436">
        <v>172</v>
      </c>
      <c r="B178" s="439"/>
      <c r="C178" s="439"/>
      <c r="D178" s="439" t="s">
        <v>1265</v>
      </c>
      <c r="E178" s="468" t="s">
        <v>66</v>
      </c>
      <c r="F178" s="439" t="s">
        <v>2607</v>
      </c>
      <c r="G178" s="439" t="s">
        <v>1750</v>
      </c>
      <c r="H178" s="439" t="s">
        <v>2639</v>
      </c>
      <c r="I178" s="469" t="s">
        <v>1874</v>
      </c>
      <c r="J178" s="439" t="s">
        <v>2058</v>
      </c>
      <c r="K178" s="439">
        <v>1</v>
      </c>
      <c r="L178" s="439">
        <v>1</v>
      </c>
      <c r="M178" s="439" t="s">
        <v>2042</v>
      </c>
      <c r="N178" s="439" t="s">
        <v>2321</v>
      </c>
      <c r="O178" s="439" t="s">
        <v>460</v>
      </c>
      <c r="P178" s="382" t="s">
        <v>1254</v>
      </c>
      <c r="Q178" s="382" t="s">
        <v>1254</v>
      </c>
      <c r="R178" s="382" t="s">
        <v>1254</v>
      </c>
      <c r="S178" s="382" t="s">
        <v>1254</v>
      </c>
      <c r="T178" s="382" t="s">
        <v>1254</v>
      </c>
      <c r="U178" s="382" t="s">
        <v>1254</v>
      </c>
      <c r="V178" s="382" t="s">
        <v>1254</v>
      </c>
      <c r="W178" s="382" t="s">
        <v>1254</v>
      </c>
      <c r="X178" s="382" t="s">
        <v>1254</v>
      </c>
      <c r="Y178" s="382" t="s">
        <v>1254</v>
      </c>
      <c r="Z178" s="384" t="s">
        <v>1380</v>
      </c>
      <c r="AA178" s="384" t="s">
        <v>1380</v>
      </c>
      <c r="AB178" s="384" t="s">
        <v>1380</v>
      </c>
      <c r="AC178" s="384" t="s">
        <v>1380</v>
      </c>
      <c r="AD178" s="384" t="s">
        <v>1380</v>
      </c>
      <c r="AE178" s="384"/>
      <c r="AF178" s="384"/>
      <c r="AG178" s="384" t="s">
        <v>1380</v>
      </c>
      <c r="AH178" s="384"/>
      <c r="AI178" s="384"/>
      <c r="AJ178" s="384" t="s">
        <v>1380</v>
      </c>
      <c r="AK178" s="384"/>
      <c r="AL178" s="382"/>
      <c r="AM178" s="382"/>
      <c r="AN178" s="382"/>
      <c r="AO178" s="382"/>
      <c r="AP178" s="382"/>
    </row>
    <row r="179" spans="1:42" ht="27" customHeight="1" x14ac:dyDescent="0.3">
      <c r="A179" s="436">
        <v>173</v>
      </c>
      <c r="B179" s="439"/>
      <c r="C179" s="439"/>
      <c r="D179" s="439" t="s">
        <v>1265</v>
      </c>
      <c r="E179" s="468" t="s">
        <v>66</v>
      </c>
      <c r="F179" s="439" t="s">
        <v>2607</v>
      </c>
      <c r="G179" s="439" t="s">
        <v>1750</v>
      </c>
      <c r="H179" s="439" t="s">
        <v>2639</v>
      </c>
      <c r="I179" s="469" t="s">
        <v>1874</v>
      </c>
      <c r="J179" s="439" t="s">
        <v>2058</v>
      </c>
      <c r="K179" s="439">
        <v>1</v>
      </c>
      <c r="L179" s="439">
        <v>1</v>
      </c>
      <c r="M179" s="439" t="s">
        <v>2042</v>
      </c>
      <c r="N179" s="439" t="s">
        <v>2322</v>
      </c>
      <c r="O179" s="439" t="s">
        <v>460</v>
      </c>
      <c r="P179" s="382" t="s">
        <v>1254</v>
      </c>
      <c r="Q179" s="382" t="s">
        <v>1254</v>
      </c>
      <c r="R179" s="382" t="s">
        <v>1254</v>
      </c>
      <c r="S179" s="382" t="s">
        <v>1254</v>
      </c>
      <c r="T179" s="382" t="s">
        <v>1254</v>
      </c>
      <c r="U179" s="382" t="s">
        <v>1254</v>
      </c>
      <c r="V179" s="382" t="s">
        <v>1254</v>
      </c>
      <c r="W179" s="382" t="s">
        <v>1254</v>
      </c>
      <c r="X179" s="382" t="s">
        <v>1254</v>
      </c>
      <c r="Y179" s="382" t="s">
        <v>1254</v>
      </c>
      <c r="Z179" s="384" t="s">
        <v>1380</v>
      </c>
      <c r="AA179" s="384" t="s">
        <v>1380</v>
      </c>
      <c r="AB179" s="384" t="s">
        <v>1380</v>
      </c>
      <c r="AC179" s="384" t="s">
        <v>1380</v>
      </c>
      <c r="AD179" s="384" t="s">
        <v>1380</v>
      </c>
      <c r="AE179" s="384"/>
      <c r="AF179" s="384"/>
      <c r="AG179" s="384" t="s">
        <v>1380</v>
      </c>
      <c r="AH179" s="384"/>
      <c r="AI179" s="384"/>
      <c r="AJ179" s="384" t="s">
        <v>1380</v>
      </c>
      <c r="AK179" s="384"/>
      <c r="AL179" s="382"/>
      <c r="AM179" s="382"/>
      <c r="AN179" s="382"/>
      <c r="AO179" s="382"/>
      <c r="AP179" s="382"/>
    </row>
    <row r="180" spans="1:42" ht="27" customHeight="1" x14ac:dyDescent="0.3">
      <c r="A180" s="436">
        <v>174</v>
      </c>
      <c r="B180" s="439"/>
      <c r="C180" s="439"/>
      <c r="D180" s="439" t="s">
        <v>1265</v>
      </c>
      <c r="E180" s="468" t="s">
        <v>66</v>
      </c>
      <c r="F180" s="439" t="s">
        <v>2607</v>
      </c>
      <c r="G180" s="439" t="s">
        <v>1750</v>
      </c>
      <c r="H180" s="439" t="s">
        <v>2639</v>
      </c>
      <c r="I180" s="469" t="s">
        <v>1874</v>
      </c>
      <c r="J180" s="439" t="s">
        <v>2058</v>
      </c>
      <c r="K180" s="439">
        <v>1</v>
      </c>
      <c r="L180" s="439">
        <v>1</v>
      </c>
      <c r="M180" s="439" t="s">
        <v>2042</v>
      </c>
      <c r="N180" s="439" t="s">
        <v>2323</v>
      </c>
      <c r="O180" s="439" t="s">
        <v>460</v>
      </c>
      <c r="P180" s="382" t="s">
        <v>1254</v>
      </c>
      <c r="Q180" s="382" t="s">
        <v>1254</v>
      </c>
      <c r="R180" s="382" t="s">
        <v>1254</v>
      </c>
      <c r="S180" s="382" t="s">
        <v>1254</v>
      </c>
      <c r="T180" s="382" t="s">
        <v>1254</v>
      </c>
      <c r="U180" s="382" t="s">
        <v>1254</v>
      </c>
      <c r="V180" s="382" t="s">
        <v>1254</v>
      </c>
      <c r="W180" s="382" t="s">
        <v>1254</v>
      </c>
      <c r="X180" s="382" t="s">
        <v>1254</v>
      </c>
      <c r="Y180" s="382" t="s">
        <v>1254</v>
      </c>
      <c r="Z180" s="384" t="s">
        <v>1380</v>
      </c>
      <c r="AA180" s="384" t="s">
        <v>1380</v>
      </c>
      <c r="AB180" s="384" t="s">
        <v>1380</v>
      </c>
      <c r="AC180" s="384" t="s">
        <v>1380</v>
      </c>
      <c r="AD180" s="384" t="s">
        <v>1380</v>
      </c>
      <c r="AE180" s="384"/>
      <c r="AF180" s="384"/>
      <c r="AG180" s="384" t="s">
        <v>1380</v>
      </c>
      <c r="AH180" s="384"/>
      <c r="AI180" s="384"/>
      <c r="AJ180" s="384" t="s">
        <v>1380</v>
      </c>
      <c r="AK180" s="384"/>
      <c r="AL180" s="382"/>
      <c r="AM180" s="382"/>
      <c r="AN180" s="382"/>
      <c r="AO180" s="382"/>
      <c r="AP180" s="382"/>
    </row>
    <row r="181" spans="1:42" ht="27" customHeight="1" x14ac:dyDescent="0.3">
      <c r="A181" s="436">
        <v>175</v>
      </c>
      <c r="B181" s="439"/>
      <c r="C181" s="439"/>
      <c r="D181" s="439" t="s">
        <v>1580</v>
      </c>
      <c r="E181" s="468" t="s">
        <v>87</v>
      </c>
      <c r="F181" s="439" t="s">
        <v>1544</v>
      </c>
      <c r="G181" s="439" t="s">
        <v>1750</v>
      </c>
      <c r="H181" s="439" t="s">
        <v>2639</v>
      </c>
      <c r="I181" s="475" t="s">
        <v>2366</v>
      </c>
      <c r="J181" s="439" t="s">
        <v>2058</v>
      </c>
      <c r="K181" s="439">
        <v>1</v>
      </c>
      <c r="L181" s="439">
        <v>1</v>
      </c>
      <c r="M181" s="439" t="s">
        <v>2043</v>
      </c>
      <c r="N181" s="439" t="s">
        <v>2324</v>
      </c>
      <c r="O181" s="439" t="s">
        <v>2381</v>
      </c>
      <c r="P181" s="382" t="s">
        <v>1254</v>
      </c>
      <c r="Q181" s="382" t="s">
        <v>1254</v>
      </c>
      <c r="R181" s="382" t="s">
        <v>1254</v>
      </c>
      <c r="S181" s="382" t="s">
        <v>1254</v>
      </c>
      <c r="T181" s="382" t="s">
        <v>1254</v>
      </c>
      <c r="U181" s="382" t="s">
        <v>1254</v>
      </c>
      <c r="V181" s="382" t="s">
        <v>1254</v>
      </c>
      <c r="W181" s="382" t="s">
        <v>1254</v>
      </c>
      <c r="X181" s="382" t="s">
        <v>1254</v>
      </c>
      <c r="Y181" s="382" t="s">
        <v>1254</v>
      </c>
      <c r="Z181" s="384" t="s">
        <v>1207</v>
      </c>
      <c r="AA181" s="384" t="s">
        <v>1207</v>
      </c>
      <c r="AB181" s="384" t="s">
        <v>1207</v>
      </c>
      <c r="AC181" s="384" t="s">
        <v>1207</v>
      </c>
      <c r="AD181" s="384" t="s">
        <v>1207</v>
      </c>
      <c r="AE181" s="384"/>
      <c r="AF181" s="384"/>
      <c r="AG181" s="384" t="s">
        <v>1207</v>
      </c>
      <c r="AH181" s="384"/>
      <c r="AI181" s="384"/>
      <c r="AJ181" s="384" t="s">
        <v>1207</v>
      </c>
      <c r="AK181" s="384"/>
      <c r="AL181" s="382"/>
      <c r="AM181" s="382"/>
      <c r="AN181" s="382"/>
      <c r="AO181" s="382"/>
      <c r="AP181" s="382"/>
    </row>
    <row r="182" spans="1:42" ht="27" customHeight="1" x14ac:dyDescent="0.3">
      <c r="A182" s="436">
        <v>176</v>
      </c>
      <c r="B182" s="439"/>
      <c r="C182" s="439"/>
      <c r="D182" s="439" t="s">
        <v>1581</v>
      </c>
      <c r="E182" s="468" t="s">
        <v>87</v>
      </c>
      <c r="F182" s="439" t="s">
        <v>1544</v>
      </c>
      <c r="G182" s="439" t="s">
        <v>1750</v>
      </c>
      <c r="H182" s="439" t="s">
        <v>2639</v>
      </c>
      <c r="I182" s="475" t="s">
        <v>2367</v>
      </c>
      <c r="J182" s="439" t="s">
        <v>2058</v>
      </c>
      <c r="K182" s="439">
        <v>1</v>
      </c>
      <c r="L182" s="439">
        <v>1</v>
      </c>
      <c r="M182" s="439" t="s">
        <v>2043</v>
      </c>
      <c r="N182" s="439" t="s">
        <v>2325</v>
      </c>
      <c r="O182" s="439" t="s">
        <v>2382</v>
      </c>
      <c r="P182" s="382" t="s">
        <v>1254</v>
      </c>
      <c r="Q182" s="382" t="s">
        <v>1254</v>
      </c>
      <c r="R182" s="382" t="s">
        <v>1254</v>
      </c>
      <c r="S182" s="382" t="s">
        <v>1254</v>
      </c>
      <c r="T182" s="382" t="s">
        <v>1254</v>
      </c>
      <c r="U182" s="382" t="s">
        <v>1254</v>
      </c>
      <c r="V182" s="382" t="s">
        <v>1254</v>
      </c>
      <c r="W182" s="382" t="s">
        <v>1254</v>
      </c>
      <c r="X182" s="382" t="s">
        <v>1254</v>
      </c>
      <c r="Y182" s="382" t="s">
        <v>1254</v>
      </c>
      <c r="Z182" s="384" t="s">
        <v>1207</v>
      </c>
      <c r="AA182" s="384" t="s">
        <v>1207</v>
      </c>
      <c r="AB182" s="384" t="s">
        <v>1207</v>
      </c>
      <c r="AC182" s="384" t="s">
        <v>1207</v>
      </c>
      <c r="AD182" s="384" t="s">
        <v>1207</v>
      </c>
      <c r="AE182" s="384"/>
      <c r="AF182" s="384"/>
      <c r="AG182" s="384" t="s">
        <v>1207</v>
      </c>
      <c r="AH182" s="384"/>
      <c r="AI182" s="384"/>
      <c r="AJ182" s="384" t="s">
        <v>1207</v>
      </c>
      <c r="AK182" s="384"/>
      <c r="AL182" s="382"/>
      <c r="AM182" s="382"/>
      <c r="AN182" s="382"/>
      <c r="AO182" s="382"/>
      <c r="AP182" s="382"/>
    </row>
    <row r="183" spans="1:42" ht="27" customHeight="1" x14ac:dyDescent="0.3">
      <c r="A183" s="436">
        <v>177</v>
      </c>
      <c r="B183" s="439"/>
      <c r="C183" s="439"/>
      <c r="D183" s="439" t="s">
        <v>1594</v>
      </c>
      <c r="E183" s="468" t="s">
        <v>87</v>
      </c>
      <c r="F183" s="439" t="s">
        <v>1544</v>
      </c>
      <c r="G183" s="439" t="s">
        <v>1750</v>
      </c>
      <c r="H183" s="439" t="s">
        <v>2639</v>
      </c>
      <c r="I183" s="469" t="s">
        <v>1874</v>
      </c>
      <c r="J183" s="439" t="s">
        <v>2058</v>
      </c>
      <c r="K183" s="439">
        <v>1</v>
      </c>
      <c r="L183" s="439">
        <v>1</v>
      </c>
      <c r="M183" s="439" t="s">
        <v>2043</v>
      </c>
      <c r="N183" s="439" t="s">
        <v>2326</v>
      </c>
      <c r="O183" s="439" t="s">
        <v>1632</v>
      </c>
      <c r="P183" s="382" t="s">
        <v>1254</v>
      </c>
      <c r="Q183" s="382" t="s">
        <v>1254</v>
      </c>
      <c r="R183" s="382" t="s">
        <v>1254</v>
      </c>
      <c r="S183" s="382" t="s">
        <v>1254</v>
      </c>
      <c r="T183" s="382" t="s">
        <v>1254</v>
      </c>
      <c r="U183" s="382" t="s">
        <v>1254</v>
      </c>
      <c r="V183" s="382" t="s">
        <v>1254</v>
      </c>
      <c r="W183" s="382" t="s">
        <v>1254</v>
      </c>
      <c r="X183" s="382" t="s">
        <v>1254</v>
      </c>
      <c r="Y183" s="382" t="s">
        <v>1254</v>
      </c>
      <c r="Z183" s="384" t="s">
        <v>1207</v>
      </c>
      <c r="AA183" s="384" t="s">
        <v>1207</v>
      </c>
      <c r="AB183" s="384" t="s">
        <v>1207</v>
      </c>
      <c r="AC183" s="384" t="s">
        <v>1207</v>
      </c>
      <c r="AD183" s="384" t="s">
        <v>1207</v>
      </c>
      <c r="AE183" s="384"/>
      <c r="AF183" s="384"/>
      <c r="AG183" s="384" t="s">
        <v>1207</v>
      </c>
      <c r="AH183" s="384"/>
      <c r="AI183" s="384"/>
      <c r="AJ183" s="384" t="s">
        <v>1207</v>
      </c>
      <c r="AK183" s="384"/>
      <c r="AL183" s="382"/>
      <c r="AM183" s="382"/>
      <c r="AN183" s="382"/>
      <c r="AO183" s="382"/>
      <c r="AP183" s="382"/>
    </row>
    <row r="184" spans="1:42" ht="27" customHeight="1" x14ac:dyDescent="0.3">
      <c r="A184" s="436">
        <v>178</v>
      </c>
      <c r="B184" s="439"/>
      <c r="C184" s="439"/>
      <c r="D184" s="439" t="s">
        <v>1595</v>
      </c>
      <c r="E184" s="468" t="s">
        <v>87</v>
      </c>
      <c r="F184" s="439" t="s">
        <v>1544</v>
      </c>
      <c r="G184" s="439" t="s">
        <v>1750</v>
      </c>
      <c r="H184" s="439" t="s">
        <v>2639</v>
      </c>
      <c r="I184" s="469" t="s">
        <v>1873</v>
      </c>
      <c r="J184" s="439" t="s">
        <v>2058</v>
      </c>
      <c r="K184" s="439">
        <v>1</v>
      </c>
      <c r="L184" s="439">
        <v>1</v>
      </c>
      <c r="M184" s="439" t="s">
        <v>2043</v>
      </c>
      <c r="N184" s="439" t="s">
        <v>2327</v>
      </c>
      <c r="O184" s="439" t="s">
        <v>1633</v>
      </c>
      <c r="P184" s="382" t="s">
        <v>1254</v>
      </c>
      <c r="Q184" s="382" t="s">
        <v>1254</v>
      </c>
      <c r="R184" s="382" t="s">
        <v>1254</v>
      </c>
      <c r="S184" s="382" t="s">
        <v>1254</v>
      </c>
      <c r="T184" s="382" t="s">
        <v>1254</v>
      </c>
      <c r="U184" s="382" t="s">
        <v>1254</v>
      </c>
      <c r="V184" s="382" t="s">
        <v>1254</v>
      </c>
      <c r="W184" s="382" t="s">
        <v>1254</v>
      </c>
      <c r="X184" s="382" t="s">
        <v>1254</v>
      </c>
      <c r="Y184" s="382" t="s">
        <v>1254</v>
      </c>
      <c r="Z184" s="384" t="s">
        <v>1207</v>
      </c>
      <c r="AA184" s="384" t="s">
        <v>1207</v>
      </c>
      <c r="AB184" s="384" t="s">
        <v>1207</v>
      </c>
      <c r="AC184" s="384" t="s">
        <v>1207</v>
      </c>
      <c r="AD184" s="384" t="s">
        <v>1207</v>
      </c>
      <c r="AE184" s="384"/>
      <c r="AF184" s="384"/>
      <c r="AG184" s="384" t="s">
        <v>1207</v>
      </c>
      <c r="AH184" s="384"/>
      <c r="AI184" s="384"/>
      <c r="AJ184" s="384" t="s">
        <v>1207</v>
      </c>
      <c r="AK184" s="384"/>
      <c r="AL184" s="382"/>
      <c r="AM184" s="382"/>
      <c r="AN184" s="382"/>
      <c r="AO184" s="382"/>
      <c r="AP184" s="382"/>
    </row>
    <row r="185" spans="1:42" ht="27" customHeight="1" x14ac:dyDescent="0.3">
      <c r="A185" s="436">
        <v>179</v>
      </c>
      <c r="B185" s="439"/>
      <c r="C185" s="439"/>
      <c r="D185" s="439" t="s">
        <v>1592</v>
      </c>
      <c r="E185" s="468" t="s">
        <v>140</v>
      </c>
      <c r="F185" s="439" t="s">
        <v>1544</v>
      </c>
      <c r="G185" s="439" t="s">
        <v>1750</v>
      </c>
      <c r="H185" s="439" t="s">
        <v>2639</v>
      </c>
      <c r="I185" s="469" t="s">
        <v>1874</v>
      </c>
      <c r="J185" s="439" t="s">
        <v>2058</v>
      </c>
      <c r="K185" s="439">
        <v>1</v>
      </c>
      <c r="L185" s="439">
        <v>1</v>
      </c>
      <c r="M185" s="439" t="s">
        <v>2043</v>
      </c>
      <c r="N185" s="439" t="s">
        <v>2328</v>
      </c>
      <c r="O185" s="439" t="s">
        <v>1634</v>
      </c>
      <c r="P185" s="382" t="s">
        <v>1254</v>
      </c>
      <c r="Q185" s="382" t="s">
        <v>1254</v>
      </c>
      <c r="R185" s="382" t="s">
        <v>1254</v>
      </c>
      <c r="S185" s="382" t="s">
        <v>1254</v>
      </c>
      <c r="T185" s="382" t="s">
        <v>1254</v>
      </c>
      <c r="U185" s="382" t="s">
        <v>1254</v>
      </c>
      <c r="V185" s="382" t="s">
        <v>1254</v>
      </c>
      <c r="W185" s="382" t="s">
        <v>1254</v>
      </c>
      <c r="X185" s="382" t="s">
        <v>1254</v>
      </c>
      <c r="Y185" s="382" t="s">
        <v>1254</v>
      </c>
      <c r="Z185" s="384" t="s">
        <v>1207</v>
      </c>
      <c r="AA185" s="384" t="s">
        <v>1207</v>
      </c>
      <c r="AB185" s="384" t="s">
        <v>1207</v>
      </c>
      <c r="AC185" s="384" t="s">
        <v>1207</v>
      </c>
      <c r="AD185" s="384" t="s">
        <v>1207</v>
      </c>
      <c r="AE185" s="384"/>
      <c r="AF185" s="384"/>
      <c r="AG185" s="384" t="s">
        <v>1207</v>
      </c>
      <c r="AH185" s="384"/>
      <c r="AI185" s="384"/>
      <c r="AJ185" s="384" t="s">
        <v>1207</v>
      </c>
      <c r="AK185" s="384"/>
      <c r="AL185" s="382"/>
      <c r="AM185" s="382"/>
      <c r="AN185" s="382"/>
      <c r="AO185" s="382"/>
      <c r="AP185" s="382"/>
    </row>
    <row r="186" spans="1:42" ht="27" customHeight="1" x14ac:dyDescent="0.3">
      <c r="A186" s="436">
        <v>180</v>
      </c>
      <c r="B186" s="439"/>
      <c r="C186" s="439"/>
      <c r="D186" s="439" t="s">
        <v>1593</v>
      </c>
      <c r="E186" s="468" t="s">
        <v>140</v>
      </c>
      <c r="F186" s="439" t="s">
        <v>1544</v>
      </c>
      <c r="G186" s="439" t="s">
        <v>1750</v>
      </c>
      <c r="H186" s="439" t="s">
        <v>2639</v>
      </c>
      <c r="I186" s="469" t="s">
        <v>1873</v>
      </c>
      <c r="J186" s="439" t="s">
        <v>2058</v>
      </c>
      <c r="K186" s="439">
        <v>1</v>
      </c>
      <c r="L186" s="439">
        <v>1</v>
      </c>
      <c r="M186" s="439" t="s">
        <v>2043</v>
      </c>
      <c r="N186" s="439" t="s">
        <v>2329</v>
      </c>
      <c r="O186" s="439" t="s">
        <v>1635</v>
      </c>
      <c r="P186" s="382" t="s">
        <v>1254</v>
      </c>
      <c r="Q186" s="382" t="s">
        <v>1254</v>
      </c>
      <c r="R186" s="382" t="s">
        <v>1254</v>
      </c>
      <c r="S186" s="382" t="s">
        <v>1254</v>
      </c>
      <c r="T186" s="382" t="s">
        <v>1254</v>
      </c>
      <c r="U186" s="382" t="s">
        <v>1254</v>
      </c>
      <c r="V186" s="382" t="s">
        <v>1254</v>
      </c>
      <c r="W186" s="382" t="s">
        <v>1254</v>
      </c>
      <c r="X186" s="382" t="s">
        <v>1254</v>
      </c>
      <c r="Y186" s="382" t="s">
        <v>1254</v>
      </c>
      <c r="Z186" s="384" t="s">
        <v>1207</v>
      </c>
      <c r="AA186" s="384" t="s">
        <v>1207</v>
      </c>
      <c r="AB186" s="384" t="s">
        <v>1207</v>
      </c>
      <c r="AC186" s="384" t="s">
        <v>1207</v>
      </c>
      <c r="AD186" s="384" t="s">
        <v>1207</v>
      </c>
      <c r="AE186" s="384"/>
      <c r="AF186" s="384"/>
      <c r="AG186" s="384" t="s">
        <v>1207</v>
      </c>
      <c r="AH186" s="384"/>
      <c r="AI186" s="384"/>
      <c r="AJ186" s="384" t="s">
        <v>1207</v>
      </c>
      <c r="AK186" s="384"/>
      <c r="AL186" s="382"/>
      <c r="AM186" s="382"/>
      <c r="AN186" s="382"/>
      <c r="AO186" s="382"/>
      <c r="AP186" s="382"/>
    </row>
    <row r="187" spans="1:42" ht="27" customHeight="1" x14ac:dyDescent="0.3">
      <c r="A187" s="436">
        <v>181</v>
      </c>
      <c r="B187" s="439"/>
      <c r="C187" s="439"/>
      <c r="D187" s="439" t="s">
        <v>1601</v>
      </c>
      <c r="E187" s="468" t="s">
        <v>87</v>
      </c>
      <c r="F187" s="439" t="s">
        <v>1544</v>
      </c>
      <c r="G187" s="439" t="s">
        <v>1750</v>
      </c>
      <c r="H187" s="439" t="s">
        <v>2639</v>
      </c>
      <c r="I187" s="469" t="s">
        <v>1873</v>
      </c>
      <c r="J187" s="439" t="s">
        <v>2058</v>
      </c>
      <c r="K187" s="439">
        <v>1</v>
      </c>
      <c r="L187" s="439">
        <v>1</v>
      </c>
      <c r="M187" s="439" t="s">
        <v>2043</v>
      </c>
      <c r="N187" s="439" t="s">
        <v>2330</v>
      </c>
      <c r="O187" s="439" t="s">
        <v>1636</v>
      </c>
      <c r="P187" s="382" t="s">
        <v>1254</v>
      </c>
      <c r="Q187" s="382" t="s">
        <v>1254</v>
      </c>
      <c r="R187" s="382" t="s">
        <v>1254</v>
      </c>
      <c r="S187" s="382" t="s">
        <v>1254</v>
      </c>
      <c r="T187" s="382" t="s">
        <v>1254</v>
      </c>
      <c r="U187" s="382" t="s">
        <v>1254</v>
      </c>
      <c r="V187" s="382" t="s">
        <v>1254</v>
      </c>
      <c r="W187" s="382" t="s">
        <v>1254</v>
      </c>
      <c r="X187" s="382" t="s">
        <v>1254</v>
      </c>
      <c r="Y187" s="382" t="s">
        <v>1254</v>
      </c>
      <c r="Z187" s="384" t="s">
        <v>1207</v>
      </c>
      <c r="AA187" s="384" t="s">
        <v>1207</v>
      </c>
      <c r="AB187" s="384" t="s">
        <v>1207</v>
      </c>
      <c r="AC187" s="384" t="s">
        <v>1207</v>
      </c>
      <c r="AD187" s="384" t="s">
        <v>1207</v>
      </c>
      <c r="AE187" s="384"/>
      <c r="AF187" s="384"/>
      <c r="AG187" s="384" t="s">
        <v>1207</v>
      </c>
      <c r="AH187" s="384"/>
      <c r="AI187" s="384"/>
      <c r="AJ187" s="384" t="s">
        <v>1207</v>
      </c>
      <c r="AK187" s="384"/>
      <c r="AL187" s="382"/>
      <c r="AM187" s="382"/>
      <c r="AN187" s="382"/>
      <c r="AO187" s="382"/>
      <c r="AP187" s="382"/>
    </row>
    <row r="188" spans="1:42" ht="27" customHeight="1" x14ac:dyDescent="0.3">
      <c r="A188" s="436">
        <v>182</v>
      </c>
      <c r="B188" s="439"/>
      <c r="C188" s="439"/>
      <c r="D188" s="439" t="s">
        <v>1602</v>
      </c>
      <c r="E188" s="468" t="s">
        <v>87</v>
      </c>
      <c r="F188" s="439" t="s">
        <v>1544</v>
      </c>
      <c r="G188" s="439" t="s">
        <v>1750</v>
      </c>
      <c r="H188" s="439" t="s">
        <v>2639</v>
      </c>
      <c r="I188" s="469" t="s">
        <v>1874</v>
      </c>
      <c r="J188" s="439" t="s">
        <v>2058</v>
      </c>
      <c r="K188" s="439">
        <v>1</v>
      </c>
      <c r="L188" s="439">
        <v>1</v>
      </c>
      <c r="M188" s="439" t="s">
        <v>2043</v>
      </c>
      <c r="N188" s="439" t="s">
        <v>2331</v>
      </c>
      <c r="O188" s="439" t="s">
        <v>1637</v>
      </c>
      <c r="P188" s="382" t="s">
        <v>1254</v>
      </c>
      <c r="Q188" s="382" t="s">
        <v>1254</v>
      </c>
      <c r="R188" s="382" t="s">
        <v>1254</v>
      </c>
      <c r="S188" s="382" t="s">
        <v>1254</v>
      </c>
      <c r="T188" s="382" t="s">
        <v>1254</v>
      </c>
      <c r="U188" s="382" t="s">
        <v>1254</v>
      </c>
      <c r="V188" s="382" t="s">
        <v>1254</v>
      </c>
      <c r="W188" s="382" t="s">
        <v>1254</v>
      </c>
      <c r="X188" s="382" t="s">
        <v>1254</v>
      </c>
      <c r="Y188" s="382" t="s">
        <v>1254</v>
      </c>
      <c r="Z188" s="384" t="s">
        <v>1207</v>
      </c>
      <c r="AA188" s="384" t="s">
        <v>1207</v>
      </c>
      <c r="AB188" s="384" t="s">
        <v>1207</v>
      </c>
      <c r="AC188" s="384" t="s">
        <v>1207</v>
      </c>
      <c r="AD188" s="384" t="s">
        <v>1207</v>
      </c>
      <c r="AE188" s="384"/>
      <c r="AF188" s="384"/>
      <c r="AG188" s="384" t="s">
        <v>1207</v>
      </c>
      <c r="AH188" s="384"/>
      <c r="AI188" s="384"/>
      <c r="AJ188" s="384" t="s">
        <v>1207</v>
      </c>
      <c r="AK188" s="384"/>
      <c r="AL188" s="382"/>
      <c r="AM188" s="382"/>
      <c r="AN188" s="382"/>
      <c r="AO188" s="382"/>
      <c r="AP188" s="382"/>
    </row>
    <row r="189" spans="1:42" ht="27" customHeight="1" x14ac:dyDescent="0.3">
      <c r="A189" s="436">
        <v>183</v>
      </c>
      <c r="B189" s="439"/>
      <c r="C189" s="439"/>
      <c r="D189" s="439" t="s">
        <v>1605</v>
      </c>
      <c r="E189" s="468" t="s">
        <v>87</v>
      </c>
      <c r="F189" s="439" t="s">
        <v>2458</v>
      </c>
      <c r="G189" s="439" t="s">
        <v>1754</v>
      </c>
      <c r="H189" s="439" t="s">
        <v>2639</v>
      </c>
      <c r="I189" s="469" t="s">
        <v>2006</v>
      </c>
      <c r="J189" s="439" t="s">
        <v>2058</v>
      </c>
      <c r="K189" s="439">
        <v>1</v>
      </c>
      <c r="L189" s="439">
        <v>8</v>
      </c>
      <c r="M189" s="439" t="s">
        <v>2044</v>
      </c>
      <c r="N189" s="439" t="s">
        <v>2332</v>
      </c>
      <c r="O189" s="439" t="s">
        <v>1638</v>
      </c>
      <c r="P189" s="382" t="s">
        <v>1254</v>
      </c>
      <c r="Q189" s="382" t="s">
        <v>1254</v>
      </c>
      <c r="R189" s="382" t="s">
        <v>1254</v>
      </c>
      <c r="S189" s="382" t="s">
        <v>1254</v>
      </c>
      <c r="T189" s="382" t="s">
        <v>1254</v>
      </c>
      <c r="U189" s="382" t="s">
        <v>1254</v>
      </c>
      <c r="V189" s="382" t="s">
        <v>1254</v>
      </c>
      <c r="W189" s="382" t="s">
        <v>1254</v>
      </c>
      <c r="X189" s="382" t="s">
        <v>1254</v>
      </c>
      <c r="Y189" s="382" t="s">
        <v>1254</v>
      </c>
      <c r="Z189" s="384" t="s">
        <v>1207</v>
      </c>
      <c r="AA189" s="384" t="s">
        <v>1380</v>
      </c>
      <c r="AB189" s="384" t="s">
        <v>1380</v>
      </c>
      <c r="AC189" s="384" t="s">
        <v>1380</v>
      </c>
      <c r="AD189" s="384" t="s">
        <v>1184</v>
      </c>
      <c r="AE189" s="384"/>
      <c r="AF189" s="384"/>
      <c r="AG189" s="384" t="s">
        <v>1380</v>
      </c>
      <c r="AH189" s="384"/>
      <c r="AI189" s="384"/>
      <c r="AJ189" s="384" t="s">
        <v>1380</v>
      </c>
      <c r="AK189" s="384"/>
      <c r="AL189" s="382"/>
      <c r="AM189" s="382"/>
      <c r="AN189" s="382"/>
      <c r="AO189" s="382"/>
      <c r="AP189" s="382"/>
    </row>
    <row r="190" spans="1:42" ht="27" customHeight="1" x14ac:dyDescent="0.3">
      <c r="A190" s="436">
        <v>184</v>
      </c>
      <c r="B190" s="439"/>
      <c r="C190" s="439"/>
      <c r="D190" s="439" t="s">
        <v>1606</v>
      </c>
      <c r="E190" s="468" t="s">
        <v>87</v>
      </c>
      <c r="F190" s="439" t="s">
        <v>2458</v>
      </c>
      <c r="G190" s="439" t="s">
        <v>1754</v>
      </c>
      <c r="H190" s="439" t="s">
        <v>2639</v>
      </c>
      <c r="I190" s="469" t="s">
        <v>1865</v>
      </c>
      <c r="J190" s="439" t="s">
        <v>2058</v>
      </c>
      <c r="K190" s="439">
        <v>1</v>
      </c>
      <c r="L190" s="439">
        <v>8</v>
      </c>
      <c r="M190" s="439" t="s">
        <v>2415</v>
      </c>
      <c r="N190" s="439" t="s">
        <v>2333</v>
      </c>
      <c r="O190" s="439" t="s">
        <v>1639</v>
      </c>
      <c r="P190" s="382" t="s">
        <v>1254</v>
      </c>
      <c r="Q190" s="382" t="s">
        <v>1254</v>
      </c>
      <c r="R190" s="382" t="s">
        <v>1254</v>
      </c>
      <c r="S190" s="382" t="s">
        <v>1254</v>
      </c>
      <c r="T190" s="382" t="s">
        <v>1254</v>
      </c>
      <c r="U190" s="382" t="s">
        <v>1254</v>
      </c>
      <c r="V190" s="382" t="s">
        <v>1254</v>
      </c>
      <c r="W190" s="382" t="s">
        <v>1254</v>
      </c>
      <c r="X190" s="382" t="s">
        <v>1254</v>
      </c>
      <c r="Y190" s="382" t="s">
        <v>1254</v>
      </c>
      <c r="Z190" s="384" t="s">
        <v>1207</v>
      </c>
      <c r="AA190" s="384" t="s">
        <v>1380</v>
      </c>
      <c r="AB190" s="384" t="s">
        <v>1380</v>
      </c>
      <c r="AC190" s="384" t="s">
        <v>1380</v>
      </c>
      <c r="AD190" s="384" t="s">
        <v>1207</v>
      </c>
      <c r="AE190" s="384"/>
      <c r="AF190" s="384"/>
      <c r="AG190" s="384" t="s">
        <v>1380</v>
      </c>
      <c r="AH190" s="384"/>
      <c r="AI190" s="384"/>
      <c r="AJ190" s="384" t="s">
        <v>1380</v>
      </c>
      <c r="AK190" s="384"/>
      <c r="AL190" s="382"/>
      <c r="AM190" s="382"/>
      <c r="AN190" s="382"/>
      <c r="AO190" s="382"/>
      <c r="AP190" s="382"/>
    </row>
    <row r="191" spans="1:42" ht="27" customHeight="1" x14ac:dyDescent="0.3">
      <c r="A191" s="436">
        <v>185</v>
      </c>
      <c r="B191" s="439" t="s">
        <v>1708</v>
      </c>
      <c r="C191" s="439" t="s">
        <v>1558</v>
      </c>
      <c r="D191" s="439" t="s">
        <v>1555</v>
      </c>
      <c r="E191" s="468" t="s">
        <v>66</v>
      </c>
      <c r="F191" s="439" t="s">
        <v>1544</v>
      </c>
      <c r="G191" s="439" t="s">
        <v>1750</v>
      </c>
      <c r="H191" s="439" t="s">
        <v>2641</v>
      </c>
      <c r="I191" s="469" t="s">
        <v>2007</v>
      </c>
      <c r="J191" s="439" t="s">
        <v>2058</v>
      </c>
      <c r="K191" s="439">
        <v>1</v>
      </c>
      <c r="L191" s="439">
        <v>16</v>
      </c>
      <c r="M191" s="439" t="s">
        <v>2045</v>
      </c>
      <c r="N191" s="439" t="s">
        <v>2334</v>
      </c>
      <c r="O191" s="439" t="s">
        <v>1609</v>
      </c>
      <c r="P191" s="382" t="s">
        <v>1380</v>
      </c>
      <c r="Q191" s="382" t="s">
        <v>1380</v>
      </c>
      <c r="R191" s="382" t="s">
        <v>1380</v>
      </c>
      <c r="S191" s="382" t="s">
        <v>1254</v>
      </c>
      <c r="T191" s="382" t="s">
        <v>1254</v>
      </c>
      <c r="U191" s="382" t="s">
        <v>1380</v>
      </c>
      <c r="V191" s="382" t="s">
        <v>1380</v>
      </c>
      <c r="W191" s="382" t="s">
        <v>1254</v>
      </c>
      <c r="X191" s="382" t="s">
        <v>1254</v>
      </c>
      <c r="Y191" s="382" t="s">
        <v>1254</v>
      </c>
      <c r="Z191" s="384" t="s">
        <v>1207</v>
      </c>
      <c r="AA191" s="384" t="s">
        <v>1207</v>
      </c>
      <c r="AB191" s="384" t="s">
        <v>1207</v>
      </c>
      <c r="AC191" s="384" t="s">
        <v>1207</v>
      </c>
      <c r="AD191" s="384" t="s">
        <v>1207</v>
      </c>
      <c r="AE191" s="384"/>
      <c r="AF191" s="384"/>
      <c r="AG191" s="384" t="s">
        <v>1207</v>
      </c>
      <c r="AH191" s="384"/>
      <c r="AI191" s="384"/>
      <c r="AJ191" s="384" t="s">
        <v>1207</v>
      </c>
      <c r="AK191" s="384"/>
      <c r="AL191" s="382"/>
      <c r="AM191" s="382" t="s">
        <v>66</v>
      </c>
      <c r="AN191" s="382"/>
      <c r="AO191" s="382"/>
      <c r="AP191" s="382"/>
    </row>
    <row r="192" spans="1:42" ht="27" customHeight="1" x14ac:dyDescent="0.3">
      <c r="A192" s="436">
        <v>186</v>
      </c>
      <c r="B192" s="439"/>
      <c r="C192" s="439"/>
      <c r="D192" s="439" t="s">
        <v>1646</v>
      </c>
      <c r="E192" s="468" t="s">
        <v>66</v>
      </c>
      <c r="F192" s="439" t="s">
        <v>1544</v>
      </c>
      <c r="G192" s="439" t="s">
        <v>1750</v>
      </c>
      <c r="H192" s="439" t="s">
        <v>2641</v>
      </c>
      <c r="I192" s="469" t="s">
        <v>2008</v>
      </c>
      <c r="J192" s="439" t="s">
        <v>2058</v>
      </c>
      <c r="K192" s="439">
        <v>1</v>
      </c>
      <c r="L192" s="439">
        <v>8</v>
      </c>
      <c r="M192" s="439" t="s">
        <v>2046</v>
      </c>
      <c r="N192" s="439" t="s">
        <v>2335</v>
      </c>
      <c r="O192" s="439" t="s">
        <v>1610</v>
      </c>
      <c r="P192" s="382" t="s">
        <v>1380</v>
      </c>
      <c r="Q192" s="382" t="s">
        <v>1380</v>
      </c>
      <c r="R192" s="382" t="s">
        <v>1380</v>
      </c>
      <c r="S192" s="382" t="s">
        <v>1254</v>
      </c>
      <c r="T192" s="382" t="s">
        <v>1254</v>
      </c>
      <c r="U192" s="382" t="s">
        <v>1380</v>
      </c>
      <c r="V192" s="382" t="s">
        <v>1380</v>
      </c>
      <c r="W192" s="382" t="s">
        <v>1254</v>
      </c>
      <c r="X192" s="382" t="s">
        <v>1254</v>
      </c>
      <c r="Y192" s="382" t="s">
        <v>1254</v>
      </c>
      <c r="Z192" s="384" t="s">
        <v>1207</v>
      </c>
      <c r="AA192" s="384" t="s">
        <v>1207</v>
      </c>
      <c r="AB192" s="384" t="s">
        <v>1207</v>
      </c>
      <c r="AC192" s="384" t="s">
        <v>1207</v>
      </c>
      <c r="AD192" s="384" t="s">
        <v>1207</v>
      </c>
      <c r="AE192" s="384"/>
      <c r="AF192" s="384"/>
      <c r="AG192" s="384" t="s">
        <v>1207</v>
      </c>
      <c r="AH192" s="384"/>
      <c r="AI192" s="384"/>
      <c r="AJ192" s="384" t="s">
        <v>1207</v>
      </c>
      <c r="AK192" s="384"/>
      <c r="AL192" s="382"/>
      <c r="AM192" s="382" t="s">
        <v>66</v>
      </c>
      <c r="AN192" s="382"/>
      <c r="AO192" s="382"/>
      <c r="AP192" s="382"/>
    </row>
    <row r="193" spans="1:42" ht="27" customHeight="1" x14ac:dyDescent="0.3">
      <c r="A193" s="436">
        <v>187</v>
      </c>
      <c r="B193" s="439"/>
      <c r="C193" s="439"/>
      <c r="D193" s="439" t="s">
        <v>1556</v>
      </c>
      <c r="E193" s="468" t="s">
        <v>66</v>
      </c>
      <c r="F193" s="439" t="s">
        <v>1544</v>
      </c>
      <c r="G193" s="439" t="s">
        <v>1750</v>
      </c>
      <c r="H193" s="439" t="s">
        <v>2641</v>
      </c>
      <c r="I193" s="469" t="s">
        <v>2009</v>
      </c>
      <c r="J193" s="439" t="s">
        <v>2058</v>
      </c>
      <c r="K193" s="439">
        <v>1</v>
      </c>
      <c r="L193" s="439">
        <v>4</v>
      </c>
      <c r="M193" s="439" t="s">
        <v>2047</v>
      </c>
      <c r="N193" s="439" t="s">
        <v>2336</v>
      </c>
      <c r="O193" s="439" t="s">
        <v>1611</v>
      </c>
      <c r="P193" s="382" t="s">
        <v>1380</v>
      </c>
      <c r="Q193" s="382" t="s">
        <v>1380</v>
      </c>
      <c r="R193" s="382" t="s">
        <v>1380</v>
      </c>
      <c r="S193" s="382" t="s">
        <v>1254</v>
      </c>
      <c r="T193" s="382" t="s">
        <v>1254</v>
      </c>
      <c r="U193" s="382" t="s">
        <v>1380</v>
      </c>
      <c r="V193" s="382" t="s">
        <v>1380</v>
      </c>
      <c r="W193" s="382" t="s">
        <v>1254</v>
      </c>
      <c r="X193" s="382" t="s">
        <v>1254</v>
      </c>
      <c r="Y193" s="382" t="s">
        <v>1254</v>
      </c>
      <c r="Z193" s="384" t="s">
        <v>1207</v>
      </c>
      <c r="AA193" s="384" t="s">
        <v>1207</v>
      </c>
      <c r="AB193" s="384" t="s">
        <v>1207</v>
      </c>
      <c r="AC193" s="384" t="s">
        <v>1207</v>
      </c>
      <c r="AD193" s="384" t="s">
        <v>1207</v>
      </c>
      <c r="AE193" s="384"/>
      <c r="AF193" s="384"/>
      <c r="AG193" s="384" t="s">
        <v>1207</v>
      </c>
      <c r="AH193" s="384"/>
      <c r="AI193" s="384"/>
      <c r="AJ193" s="384" t="s">
        <v>1207</v>
      </c>
      <c r="AK193" s="384"/>
      <c r="AL193" s="382"/>
      <c r="AM193" s="382" t="s">
        <v>66</v>
      </c>
      <c r="AN193" s="382"/>
      <c r="AO193" s="382"/>
      <c r="AP193" s="382"/>
    </row>
    <row r="194" spans="1:42" ht="27" customHeight="1" x14ac:dyDescent="0.3">
      <c r="A194" s="436">
        <v>188</v>
      </c>
      <c r="B194" s="439"/>
      <c r="C194" s="439"/>
      <c r="D194" s="439" t="s">
        <v>1557</v>
      </c>
      <c r="E194" s="468" t="s">
        <v>66</v>
      </c>
      <c r="F194" s="439" t="s">
        <v>1544</v>
      </c>
      <c r="G194" s="439" t="s">
        <v>1750</v>
      </c>
      <c r="H194" s="439" t="s">
        <v>2641</v>
      </c>
      <c r="I194" s="469" t="s">
        <v>2010</v>
      </c>
      <c r="J194" s="439" t="s">
        <v>2058</v>
      </c>
      <c r="K194" s="439">
        <v>1</v>
      </c>
      <c r="L194" s="439">
        <v>4</v>
      </c>
      <c r="M194" s="439" t="s">
        <v>2047</v>
      </c>
      <c r="N194" s="439" t="s">
        <v>2337</v>
      </c>
      <c r="O194" s="439" t="s">
        <v>1612</v>
      </c>
      <c r="P194" s="382" t="s">
        <v>1380</v>
      </c>
      <c r="Q194" s="382" t="s">
        <v>1380</v>
      </c>
      <c r="R194" s="382" t="s">
        <v>1380</v>
      </c>
      <c r="S194" s="382" t="s">
        <v>1254</v>
      </c>
      <c r="T194" s="382" t="s">
        <v>1254</v>
      </c>
      <c r="U194" s="382" t="s">
        <v>1380</v>
      </c>
      <c r="V194" s="382" t="s">
        <v>1380</v>
      </c>
      <c r="W194" s="382" t="s">
        <v>1254</v>
      </c>
      <c r="X194" s="382" t="s">
        <v>1254</v>
      </c>
      <c r="Y194" s="382" t="s">
        <v>1254</v>
      </c>
      <c r="Z194" s="384" t="s">
        <v>1207</v>
      </c>
      <c r="AA194" s="384" t="s">
        <v>1207</v>
      </c>
      <c r="AB194" s="384" t="s">
        <v>1207</v>
      </c>
      <c r="AC194" s="384" t="s">
        <v>1207</v>
      </c>
      <c r="AD194" s="384" t="s">
        <v>1207</v>
      </c>
      <c r="AE194" s="384"/>
      <c r="AF194" s="384"/>
      <c r="AG194" s="384" t="s">
        <v>1207</v>
      </c>
      <c r="AH194" s="384"/>
      <c r="AI194" s="384"/>
      <c r="AJ194" s="384" t="s">
        <v>1207</v>
      </c>
      <c r="AK194" s="384"/>
      <c r="AL194" s="382"/>
      <c r="AM194" s="382" t="s">
        <v>66</v>
      </c>
      <c r="AN194" s="382"/>
      <c r="AO194" s="382"/>
      <c r="AP194" s="382"/>
    </row>
    <row r="195" spans="1:42" ht="27" customHeight="1" x14ac:dyDescent="0.3">
      <c r="A195" s="436">
        <v>189</v>
      </c>
      <c r="B195" s="439" t="s">
        <v>1709</v>
      </c>
      <c r="C195" s="439" t="s">
        <v>38</v>
      </c>
      <c r="D195" s="439" t="s">
        <v>262</v>
      </c>
      <c r="E195" s="439" t="s">
        <v>66</v>
      </c>
      <c r="F195" s="439" t="s">
        <v>613</v>
      </c>
      <c r="G195" s="439"/>
      <c r="H195" s="439" t="s">
        <v>2638</v>
      </c>
      <c r="I195" s="469" t="s">
        <v>2007</v>
      </c>
      <c r="J195" s="439" t="s">
        <v>2058</v>
      </c>
      <c r="K195" s="439">
        <v>1</v>
      </c>
      <c r="L195" s="439">
        <v>16</v>
      </c>
      <c r="M195" s="439"/>
      <c r="N195" s="439" t="s">
        <v>2338</v>
      </c>
      <c r="O195" s="439" t="s">
        <v>472</v>
      </c>
      <c r="P195" s="382" t="s">
        <v>1253</v>
      </c>
      <c r="Q195" s="382" t="s">
        <v>262</v>
      </c>
      <c r="R195" s="382" t="s">
        <v>262</v>
      </c>
      <c r="S195" s="382" t="s">
        <v>1184</v>
      </c>
      <c r="T195" s="382" t="s">
        <v>1184</v>
      </c>
      <c r="U195" s="382" t="s">
        <v>1184</v>
      </c>
      <c r="V195" s="382" t="s">
        <v>1184</v>
      </c>
      <c r="W195" s="382" t="s">
        <v>1184</v>
      </c>
      <c r="X195" s="382" t="s">
        <v>1184</v>
      </c>
      <c r="Y195" s="382" t="s">
        <v>1184</v>
      </c>
      <c r="Z195" s="382" t="s">
        <v>1184</v>
      </c>
      <c r="AA195" s="382" t="s">
        <v>1207</v>
      </c>
      <c r="AB195" s="382" t="s">
        <v>1207</v>
      </c>
      <c r="AC195" s="382" t="s">
        <v>1207</v>
      </c>
      <c r="AD195" s="382" t="s">
        <v>1207</v>
      </c>
      <c r="AE195" s="382"/>
      <c r="AF195" s="382"/>
      <c r="AG195" s="382" t="s">
        <v>1207</v>
      </c>
      <c r="AH195" s="382"/>
      <c r="AI195" s="382"/>
      <c r="AJ195" s="382" t="s">
        <v>1207</v>
      </c>
      <c r="AK195" s="382"/>
      <c r="AL195" s="382"/>
      <c r="AM195" s="382" t="s">
        <v>66</v>
      </c>
      <c r="AN195" s="382"/>
      <c r="AO195" s="382"/>
      <c r="AP195" s="382"/>
    </row>
    <row r="196" spans="1:42" ht="27" customHeight="1" x14ac:dyDescent="0.3">
      <c r="A196" s="436">
        <v>190</v>
      </c>
      <c r="B196" s="439"/>
      <c r="C196" s="439"/>
      <c r="D196" s="439" t="s">
        <v>263</v>
      </c>
      <c r="E196" s="439" t="s">
        <v>66</v>
      </c>
      <c r="F196" s="439" t="s">
        <v>613</v>
      </c>
      <c r="G196" s="439"/>
      <c r="H196" s="439" t="s">
        <v>2638</v>
      </c>
      <c r="I196" s="469" t="s">
        <v>2008</v>
      </c>
      <c r="J196" s="439" t="s">
        <v>2058</v>
      </c>
      <c r="K196" s="439">
        <v>1</v>
      </c>
      <c r="L196" s="439">
        <v>8</v>
      </c>
      <c r="M196" s="439"/>
      <c r="N196" s="439" t="s">
        <v>2339</v>
      </c>
      <c r="O196" s="439" t="s">
        <v>473</v>
      </c>
      <c r="P196" s="382" t="s">
        <v>1252</v>
      </c>
      <c r="Q196" s="382" t="s">
        <v>263</v>
      </c>
      <c r="R196" s="382" t="s">
        <v>263</v>
      </c>
      <c r="S196" s="382" t="s">
        <v>1184</v>
      </c>
      <c r="T196" s="382" t="s">
        <v>1184</v>
      </c>
      <c r="U196" s="382" t="s">
        <v>1184</v>
      </c>
      <c r="V196" s="382" t="s">
        <v>1184</v>
      </c>
      <c r="W196" s="382" t="s">
        <v>1184</v>
      </c>
      <c r="X196" s="382" t="s">
        <v>1184</v>
      </c>
      <c r="Y196" s="382" t="s">
        <v>1184</v>
      </c>
      <c r="Z196" s="382" t="s">
        <v>1184</v>
      </c>
      <c r="AA196" s="382" t="s">
        <v>1207</v>
      </c>
      <c r="AB196" s="382" t="s">
        <v>1207</v>
      </c>
      <c r="AC196" s="382" t="s">
        <v>1207</v>
      </c>
      <c r="AD196" s="382" t="s">
        <v>1207</v>
      </c>
      <c r="AE196" s="382"/>
      <c r="AF196" s="382"/>
      <c r="AG196" s="382" t="s">
        <v>1207</v>
      </c>
      <c r="AH196" s="382"/>
      <c r="AI196" s="382"/>
      <c r="AJ196" s="382" t="s">
        <v>1207</v>
      </c>
      <c r="AK196" s="382"/>
      <c r="AL196" s="382"/>
      <c r="AM196" s="382" t="s">
        <v>66</v>
      </c>
      <c r="AN196" s="382"/>
      <c r="AO196" s="382"/>
      <c r="AP196" s="382"/>
    </row>
    <row r="197" spans="1:42" ht="27" customHeight="1" x14ac:dyDescent="0.3">
      <c r="A197" s="436">
        <v>191</v>
      </c>
      <c r="B197" s="439"/>
      <c r="C197" s="439"/>
      <c r="D197" s="439" t="s">
        <v>264</v>
      </c>
      <c r="E197" s="439" t="s">
        <v>66</v>
      </c>
      <c r="F197" s="439" t="s">
        <v>613</v>
      </c>
      <c r="G197" s="439"/>
      <c r="H197" s="439" t="s">
        <v>2638</v>
      </c>
      <c r="I197" s="469" t="s">
        <v>2009</v>
      </c>
      <c r="J197" s="439" t="s">
        <v>2058</v>
      </c>
      <c r="K197" s="439">
        <v>1</v>
      </c>
      <c r="L197" s="439">
        <v>4</v>
      </c>
      <c r="M197" s="439"/>
      <c r="N197" s="439" t="s">
        <v>2340</v>
      </c>
      <c r="O197" s="439" t="s">
        <v>2087</v>
      </c>
      <c r="P197" s="382" t="s">
        <v>1251</v>
      </c>
      <c r="Q197" s="382" t="s">
        <v>264</v>
      </c>
      <c r="R197" s="382" t="s">
        <v>264</v>
      </c>
      <c r="S197" s="382" t="s">
        <v>1184</v>
      </c>
      <c r="T197" s="382" t="s">
        <v>1184</v>
      </c>
      <c r="U197" s="382" t="s">
        <v>1184</v>
      </c>
      <c r="V197" s="382" t="s">
        <v>1184</v>
      </c>
      <c r="W197" s="382" t="s">
        <v>1184</v>
      </c>
      <c r="X197" s="382" t="s">
        <v>1184</v>
      </c>
      <c r="Y197" s="382" t="s">
        <v>1184</v>
      </c>
      <c r="Z197" s="382" t="s">
        <v>1184</v>
      </c>
      <c r="AA197" s="382" t="s">
        <v>1207</v>
      </c>
      <c r="AB197" s="382" t="s">
        <v>1207</v>
      </c>
      <c r="AC197" s="382" t="s">
        <v>1207</v>
      </c>
      <c r="AD197" s="382" t="s">
        <v>1207</v>
      </c>
      <c r="AE197" s="382"/>
      <c r="AF197" s="382"/>
      <c r="AG197" s="382" t="s">
        <v>1207</v>
      </c>
      <c r="AH197" s="382"/>
      <c r="AI197" s="382"/>
      <c r="AJ197" s="382" t="s">
        <v>1207</v>
      </c>
      <c r="AK197" s="382"/>
      <c r="AL197" s="382"/>
      <c r="AM197" s="382" t="s">
        <v>66</v>
      </c>
      <c r="AN197" s="382"/>
      <c r="AO197" s="382"/>
      <c r="AP197" s="382"/>
    </row>
    <row r="198" spans="1:42" ht="27" customHeight="1" x14ac:dyDescent="0.3">
      <c r="A198" s="436">
        <v>192</v>
      </c>
      <c r="B198" s="439"/>
      <c r="C198" s="439"/>
      <c r="D198" s="439" t="s">
        <v>265</v>
      </c>
      <c r="E198" s="439" t="s">
        <v>66</v>
      </c>
      <c r="F198" s="439" t="s">
        <v>613</v>
      </c>
      <c r="G198" s="439"/>
      <c r="H198" s="439" t="s">
        <v>2638</v>
      </c>
      <c r="I198" s="469" t="s">
        <v>2010</v>
      </c>
      <c r="J198" s="439" t="s">
        <v>2058</v>
      </c>
      <c r="K198" s="439">
        <v>1</v>
      </c>
      <c r="L198" s="439">
        <v>4</v>
      </c>
      <c r="M198" s="439"/>
      <c r="N198" s="439" t="s">
        <v>2341</v>
      </c>
      <c r="O198" s="439" t="s">
        <v>473</v>
      </c>
      <c r="P198" s="382" t="s">
        <v>1249</v>
      </c>
      <c r="Q198" s="382" t="s">
        <v>265</v>
      </c>
      <c r="R198" s="382" t="s">
        <v>265</v>
      </c>
      <c r="S198" s="382" t="s">
        <v>1184</v>
      </c>
      <c r="T198" s="382" t="s">
        <v>1184</v>
      </c>
      <c r="U198" s="382" t="s">
        <v>1184</v>
      </c>
      <c r="V198" s="382" t="s">
        <v>1184</v>
      </c>
      <c r="W198" s="382" t="s">
        <v>1184</v>
      </c>
      <c r="X198" s="382" t="s">
        <v>1184</v>
      </c>
      <c r="Y198" s="382" t="s">
        <v>1184</v>
      </c>
      <c r="Z198" s="382" t="s">
        <v>1184</v>
      </c>
      <c r="AA198" s="382" t="s">
        <v>1207</v>
      </c>
      <c r="AB198" s="382" t="s">
        <v>1207</v>
      </c>
      <c r="AC198" s="382" t="s">
        <v>1207</v>
      </c>
      <c r="AD198" s="382" t="s">
        <v>1207</v>
      </c>
      <c r="AE198" s="382"/>
      <c r="AF198" s="382"/>
      <c r="AG198" s="382" t="s">
        <v>1207</v>
      </c>
      <c r="AH198" s="382"/>
      <c r="AI198" s="382"/>
      <c r="AJ198" s="382" t="s">
        <v>1207</v>
      </c>
      <c r="AK198" s="382"/>
      <c r="AL198" s="382"/>
      <c r="AM198" s="382" t="s">
        <v>66</v>
      </c>
      <c r="AN198" s="382"/>
      <c r="AO198" s="382"/>
      <c r="AP198" s="382"/>
    </row>
    <row r="199" spans="1:42" ht="27" customHeight="1" x14ac:dyDescent="0.3">
      <c r="A199" s="436">
        <v>193</v>
      </c>
      <c r="B199" s="439" t="s">
        <v>1710</v>
      </c>
      <c r="C199" s="439" t="s">
        <v>9</v>
      </c>
      <c r="D199" s="439" t="s">
        <v>395</v>
      </c>
      <c r="E199" s="439" t="s">
        <v>87</v>
      </c>
      <c r="F199" s="439" t="s">
        <v>395</v>
      </c>
      <c r="G199" s="439"/>
      <c r="H199" s="439" t="s">
        <v>2642</v>
      </c>
      <c r="I199" s="465">
        <v>0</v>
      </c>
      <c r="J199" s="439" t="s">
        <v>2060</v>
      </c>
      <c r="K199" s="439">
        <v>3</v>
      </c>
      <c r="L199" s="439" t="s">
        <v>395</v>
      </c>
      <c r="M199" s="439" t="s">
        <v>1964</v>
      </c>
      <c r="N199" s="439" t="s">
        <v>1248</v>
      </c>
      <c r="O199" s="467" t="s">
        <v>2572</v>
      </c>
      <c r="P199" s="382" t="s">
        <v>1247</v>
      </c>
      <c r="Q199" s="382" t="s">
        <v>395</v>
      </c>
      <c r="R199" s="382" t="s">
        <v>395</v>
      </c>
      <c r="S199" s="382">
        <v>384</v>
      </c>
      <c r="T199" s="382">
        <v>384</v>
      </c>
      <c r="U199" s="382">
        <v>512</v>
      </c>
      <c r="V199" s="382">
        <v>512</v>
      </c>
      <c r="W199" s="382">
        <v>384</v>
      </c>
      <c r="X199" s="382">
        <v>512</v>
      </c>
      <c r="Y199" s="382">
        <v>512</v>
      </c>
      <c r="Z199" s="382">
        <v>384</v>
      </c>
      <c r="AA199" s="382">
        <v>384</v>
      </c>
      <c r="AB199" s="382">
        <v>384</v>
      </c>
      <c r="AC199" s="382">
        <v>384</v>
      </c>
      <c r="AD199" s="382">
        <v>384</v>
      </c>
      <c r="AE199" s="382"/>
      <c r="AF199" s="382"/>
      <c r="AG199" s="382">
        <v>384</v>
      </c>
      <c r="AH199" s="382"/>
      <c r="AI199" s="382"/>
      <c r="AJ199" s="382">
        <v>384</v>
      </c>
      <c r="AK199" s="382"/>
      <c r="AL199" s="382"/>
      <c r="AM199" s="382" t="s">
        <v>1268</v>
      </c>
      <c r="AN199" s="382" t="s">
        <v>1246</v>
      </c>
      <c r="AO199" s="382"/>
      <c r="AP199" s="382"/>
    </row>
    <row r="200" spans="1:42" ht="27" customHeight="1" x14ac:dyDescent="0.3">
      <c r="A200" s="436">
        <v>194</v>
      </c>
      <c r="B200" s="439" t="s">
        <v>1711</v>
      </c>
      <c r="C200" s="439"/>
      <c r="D200" s="439" t="s">
        <v>396</v>
      </c>
      <c r="E200" s="439" t="s">
        <v>87</v>
      </c>
      <c r="F200" s="439" t="s">
        <v>396</v>
      </c>
      <c r="G200" s="439"/>
      <c r="H200" s="439" t="s">
        <v>2643</v>
      </c>
      <c r="I200" s="465">
        <v>0</v>
      </c>
      <c r="J200" s="439" t="s">
        <v>2060</v>
      </c>
      <c r="K200" s="439">
        <v>3</v>
      </c>
      <c r="L200" s="439" t="s">
        <v>396</v>
      </c>
      <c r="M200" s="439" t="s">
        <v>1965</v>
      </c>
      <c r="N200" s="439"/>
      <c r="O200" s="467" t="s">
        <v>2569</v>
      </c>
      <c r="P200" s="382" t="s">
        <v>1245</v>
      </c>
      <c r="Q200" s="382" t="s">
        <v>1244</v>
      </c>
      <c r="R200" s="382" t="s">
        <v>1244</v>
      </c>
      <c r="S200" s="382">
        <v>256</v>
      </c>
      <c r="T200" s="382">
        <v>256</v>
      </c>
      <c r="U200" s="382">
        <v>32</v>
      </c>
      <c r="V200" s="382">
        <v>32</v>
      </c>
      <c r="W200" s="382">
        <v>256</v>
      </c>
      <c r="X200" s="382">
        <v>32</v>
      </c>
      <c r="Y200" s="382">
        <v>32</v>
      </c>
      <c r="Z200" s="382">
        <v>256</v>
      </c>
      <c r="AA200" s="382">
        <v>256</v>
      </c>
      <c r="AB200" s="382">
        <v>256</v>
      </c>
      <c r="AC200" s="382">
        <v>256</v>
      </c>
      <c r="AD200" s="382">
        <v>256</v>
      </c>
      <c r="AE200" s="382"/>
      <c r="AF200" s="382"/>
      <c r="AG200" s="382">
        <v>256</v>
      </c>
      <c r="AH200" s="382"/>
      <c r="AI200" s="382"/>
      <c r="AJ200" s="382">
        <v>256</v>
      </c>
      <c r="AK200" s="382"/>
      <c r="AL200" s="382"/>
      <c r="AM200" s="382" t="s">
        <v>1268</v>
      </c>
      <c r="AN200" s="382" t="s">
        <v>1241</v>
      </c>
      <c r="AO200" s="382"/>
      <c r="AP200" s="382"/>
    </row>
    <row r="201" spans="1:42" ht="27" customHeight="1" x14ac:dyDescent="0.3">
      <c r="A201" s="436">
        <v>195</v>
      </c>
      <c r="B201" s="439" t="s">
        <v>1712</v>
      </c>
      <c r="C201" s="439"/>
      <c r="D201" s="439" t="s">
        <v>397</v>
      </c>
      <c r="E201" s="439" t="s">
        <v>87</v>
      </c>
      <c r="F201" s="439" t="s">
        <v>397</v>
      </c>
      <c r="G201" s="439"/>
      <c r="H201" s="439" t="s">
        <v>2651</v>
      </c>
      <c r="I201" s="465">
        <v>0</v>
      </c>
      <c r="J201" s="439" t="s">
        <v>2060</v>
      </c>
      <c r="K201" s="439">
        <v>3</v>
      </c>
      <c r="L201" s="439" t="s">
        <v>397</v>
      </c>
      <c r="M201" s="439" t="s">
        <v>1966</v>
      </c>
      <c r="N201" s="439"/>
      <c r="O201" s="467" t="s">
        <v>514</v>
      </c>
      <c r="P201" s="382" t="s">
        <v>1243</v>
      </c>
      <c r="Q201" s="382" t="s">
        <v>397</v>
      </c>
      <c r="R201" s="382" t="s">
        <v>397</v>
      </c>
      <c r="S201" s="382">
        <v>384</v>
      </c>
      <c r="T201" s="382">
        <v>384</v>
      </c>
      <c r="U201" s="382">
        <v>256</v>
      </c>
      <c r="V201" s="382">
        <v>256</v>
      </c>
      <c r="W201" s="382">
        <v>384</v>
      </c>
      <c r="X201" s="382">
        <v>256</v>
      </c>
      <c r="Y201" s="382">
        <v>256</v>
      </c>
      <c r="Z201" s="382">
        <v>384</v>
      </c>
      <c r="AA201" s="382">
        <v>384</v>
      </c>
      <c r="AB201" s="382">
        <v>384</v>
      </c>
      <c r="AC201" s="382">
        <v>384</v>
      </c>
      <c r="AD201" s="382">
        <v>384</v>
      </c>
      <c r="AE201" s="382"/>
      <c r="AF201" s="382"/>
      <c r="AG201" s="382">
        <v>384</v>
      </c>
      <c r="AH201" s="382"/>
      <c r="AI201" s="382"/>
      <c r="AJ201" s="382">
        <v>384</v>
      </c>
      <c r="AK201" s="382"/>
      <c r="AL201" s="382"/>
      <c r="AM201" s="382" t="s">
        <v>1268</v>
      </c>
      <c r="AN201" s="382" t="s">
        <v>1241</v>
      </c>
      <c r="AO201" s="382"/>
      <c r="AP201" s="382"/>
    </row>
    <row r="202" spans="1:42" ht="27" customHeight="1" x14ac:dyDescent="0.3">
      <c r="A202" s="436">
        <v>196</v>
      </c>
      <c r="B202" s="439" t="s">
        <v>1713</v>
      </c>
      <c r="C202" s="439"/>
      <c r="D202" s="439" t="s">
        <v>398</v>
      </c>
      <c r="E202" s="439" t="s">
        <v>87</v>
      </c>
      <c r="F202" s="439" t="s">
        <v>398</v>
      </c>
      <c r="G202" s="439"/>
      <c r="H202" s="439" t="s">
        <v>2651</v>
      </c>
      <c r="I202" s="465">
        <v>0</v>
      </c>
      <c r="J202" s="439" t="s">
        <v>2060</v>
      </c>
      <c r="K202" s="439">
        <v>3</v>
      </c>
      <c r="L202" s="439" t="s">
        <v>398</v>
      </c>
      <c r="M202" s="439" t="s">
        <v>1967</v>
      </c>
      <c r="N202" s="439"/>
      <c r="O202" s="467" t="s">
        <v>2570</v>
      </c>
      <c r="P202" s="382" t="s">
        <v>1176</v>
      </c>
      <c r="Q202" s="382" t="s">
        <v>398</v>
      </c>
      <c r="R202" s="382" t="s">
        <v>398</v>
      </c>
      <c r="S202" s="382">
        <v>256</v>
      </c>
      <c r="T202" s="382">
        <v>256</v>
      </c>
      <c r="U202" s="382">
        <v>256</v>
      </c>
      <c r="V202" s="382">
        <v>256</v>
      </c>
      <c r="W202" s="382">
        <v>256</v>
      </c>
      <c r="X202" s="382">
        <v>256</v>
      </c>
      <c r="Y202" s="382">
        <v>0</v>
      </c>
      <c r="Z202" s="382">
        <v>256</v>
      </c>
      <c r="AA202" s="382">
        <v>256</v>
      </c>
      <c r="AB202" s="382">
        <v>256</v>
      </c>
      <c r="AC202" s="382">
        <v>256</v>
      </c>
      <c r="AD202" s="382">
        <v>256</v>
      </c>
      <c r="AE202" s="382"/>
      <c r="AF202" s="382"/>
      <c r="AG202" s="382">
        <v>256</v>
      </c>
      <c r="AH202" s="382"/>
      <c r="AI202" s="382"/>
      <c r="AJ202" s="382">
        <v>256</v>
      </c>
      <c r="AK202" s="382"/>
      <c r="AL202" s="382"/>
      <c r="AM202" s="382" t="s">
        <v>1268</v>
      </c>
      <c r="AN202" s="382" t="s">
        <v>1241</v>
      </c>
      <c r="AO202" s="382"/>
      <c r="AP202" s="382" t="s">
        <v>1242</v>
      </c>
    </row>
    <row r="203" spans="1:42" ht="27" customHeight="1" x14ac:dyDescent="0.3">
      <c r="A203" s="436">
        <v>197</v>
      </c>
      <c r="B203" s="439" t="s">
        <v>1715</v>
      </c>
      <c r="C203" s="439"/>
      <c r="D203" s="439" t="s">
        <v>1548</v>
      </c>
      <c r="E203" s="439" t="s">
        <v>87</v>
      </c>
      <c r="F203" s="439" t="s">
        <v>1548</v>
      </c>
      <c r="G203" s="470" t="s">
        <v>1852</v>
      </c>
      <c r="H203" s="439" t="s">
        <v>2642</v>
      </c>
      <c r="I203" s="465">
        <v>0</v>
      </c>
      <c r="J203" s="439" t="s">
        <v>2060</v>
      </c>
      <c r="K203" s="439">
        <v>3</v>
      </c>
      <c r="L203" s="439" t="s">
        <v>1548</v>
      </c>
      <c r="M203" s="439" t="s">
        <v>1968</v>
      </c>
      <c r="N203" s="439"/>
      <c r="O203" s="467" t="s">
        <v>2384</v>
      </c>
      <c r="P203" s="382" t="s">
        <v>2448</v>
      </c>
      <c r="Q203" s="382" t="s">
        <v>2448</v>
      </c>
      <c r="R203" s="382" t="s">
        <v>2448</v>
      </c>
      <c r="S203" s="382" t="s">
        <v>2448</v>
      </c>
      <c r="T203" s="382" t="s">
        <v>2448</v>
      </c>
      <c r="U203" s="382" t="s">
        <v>2448</v>
      </c>
      <c r="V203" s="382" t="s">
        <v>2448</v>
      </c>
      <c r="W203" s="382" t="s">
        <v>2448</v>
      </c>
      <c r="X203" s="382" t="s">
        <v>2448</v>
      </c>
      <c r="Y203" s="382" t="s">
        <v>2448</v>
      </c>
      <c r="Z203" s="382" t="s">
        <v>2448</v>
      </c>
      <c r="AA203" s="382" t="s">
        <v>2448</v>
      </c>
      <c r="AB203" s="382" t="s">
        <v>2448</v>
      </c>
      <c r="AC203" s="382" t="s">
        <v>2448</v>
      </c>
      <c r="AD203" s="382" t="s">
        <v>2448</v>
      </c>
      <c r="AE203" s="382"/>
      <c r="AF203" s="382"/>
      <c r="AG203" s="382" t="s">
        <v>2448</v>
      </c>
      <c r="AH203" s="382"/>
      <c r="AI203" s="382"/>
      <c r="AJ203" s="382" t="s">
        <v>2448</v>
      </c>
      <c r="AK203" s="382"/>
      <c r="AL203" s="382"/>
      <c r="AM203" s="382" t="s">
        <v>1798</v>
      </c>
      <c r="AN203" s="382"/>
      <c r="AO203" s="382"/>
      <c r="AP203" s="382"/>
    </row>
    <row r="204" spans="1:42" ht="27" customHeight="1" x14ac:dyDescent="0.3">
      <c r="A204" s="436">
        <v>198</v>
      </c>
      <c r="B204" s="439" t="s">
        <v>1714</v>
      </c>
      <c r="C204" s="439"/>
      <c r="D204" s="439" t="s">
        <v>1549</v>
      </c>
      <c r="E204" s="439" t="s">
        <v>87</v>
      </c>
      <c r="F204" s="439" t="s">
        <v>1549</v>
      </c>
      <c r="G204" s="470" t="s">
        <v>1852</v>
      </c>
      <c r="H204" s="439" t="s">
        <v>2643</v>
      </c>
      <c r="I204" s="465">
        <v>0</v>
      </c>
      <c r="J204" s="439" t="s">
        <v>2060</v>
      </c>
      <c r="K204" s="439">
        <v>3</v>
      </c>
      <c r="L204" s="439" t="s">
        <v>1549</v>
      </c>
      <c r="M204" s="439" t="s">
        <v>1969</v>
      </c>
      <c r="N204" s="439"/>
      <c r="O204" s="467" t="s">
        <v>2385</v>
      </c>
      <c r="P204" s="382" t="s">
        <v>2448</v>
      </c>
      <c r="Q204" s="382" t="s">
        <v>2448</v>
      </c>
      <c r="R204" s="382" t="s">
        <v>2448</v>
      </c>
      <c r="S204" s="382" t="s">
        <v>2448</v>
      </c>
      <c r="T204" s="382" t="s">
        <v>2448</v>
      </c>
      <c r="U204" s="382" t="s">
        <v>2448</v>
      </c>
      <c r="V204" s="382" t="s">
        <v>2448</v>
      </c>
      <c r="W204" s="382" t="s">
        <v>2448</v>
      </c>
      <c r="X204" s="382" t="s">
        <v>2448</v>
      </c>
      <c r="Y204" s="382" t="s">
        <v>2448</v>
      </c>
      <c r="Z204" s="382" t="s">
        <v>2448</v>
      </c>
      <c r="AA204" s="382" t="s">
        <v>2448</v>
      </c>
      <c r="AB204" s="382" t="s">
        <v>2448</v>
      </c>
      <c r="AC204" s="382" t="s">
        <v>2448</v>
      </c>
      <c r="AD204" s="382" t="s">
        <v>2448</v>
      </c>
      <c r="AE204" s="382"/>
      <c r="AF204" s="382"/>
      <c r="AG204" s="382" t="s">
        <v>2448</v>
      </c>
      <c r="AH204" s="382"/>
      <c r="AI204" s="382"/>
      <c r="AJ204" s="382" t="s">
        <v>2448</v>
      </c>
      <c r="AK204" s="382"/>
      <c r="AL204" s="382"/>
      <c r="AM204" s="382" t="s">
        <v>1798</v>
      </c>
      <c r="AN204" s="382"/>
      <c r="AO204" s="382"/>
      <c r="AP204" s="382"/>
    </row>
    <row r="205" spans="1:42" ht="27" customHeight="1" x14ac:dyDescent="0.3">
      <c r="A205" s="436">
        <v>199</v>
      </c>
      <c r="B205" s="439" t="s">
        <v>1716</v>
      </c>
      <c r="C205" s="439"/>
      <c r="D205" s="439" t="s">
        <v>1550</v>
      </c>
      <c r="E205" s="439" t="s">
        <v>87</v>
      </c>
      <c r="F205" s="439" t="s">
        <v>1550</v>
      </c>
      <c r="G205" s="470" t="s">
        <v>1852</v>
      </c>
      <c r="H205" s="439" t="s">
        <v>2642</v>
      </c>
      <c r="I205" s="465">
        <v>0</v>
      </c>
      <c r="J205" s="439" t="s">
        <v>2060</v>
      </c>
      <c r="K205" s="439">
        <v>3</v>
      </c>
      <c r="L205" s="439" t="s">
        <v>1550</v>
      </c>
      <c r="M205" s="439" t="s">
        <v>1970</v>
      </c>
      <c r="N205" s="439"/>
      <c r="O205" s="439" t="s">
        <v>1563</v>
      </c>
      <c r="P205" s="382" t="s">
        <v>2448</v>
      </c>
      <c r="Q205" s="382" t="s">
        <v>2448</v>
      </c>
      <c r="R205" s="382" t="s">
        <v>2448</v>
      </c>
      <c r="S205" s="382" t="s">
        <v>2448</v>
      </c>
      <c r="T205" s="382" t="s">
        <v>2448</v>
      </c>
      <c r="U205" s="382" t="s">
        <v>2448</v>
      </c>
      <c r="V205" s="382" t="s">
        <v>2448</v>
      </c>
      <c r="W205" s="382" t="s">
        <v>2448</v>
      </c>
      <c r="X205" s="382" t="s">
        <v>2448</v>
      </c>
      <c r="Y205" s="382" t="s">
        <v>2448</v>
      </c>
      <c r="Z205" s="382" t="s">
        <v>2448</v>
      </c>
      <c r="AA205" s="382" t="s">
        <v>2448</v>
      </c>
      <c r="AB205" s="382" t="s">
        <v>2448</v>
      </c>
      <c r="AC205" s="382" t="s">
        <v>2448</v>
      </c>
      <c r="AD205" s="382" t="s">
        <v>2448</v>
      </c>
      <c r="AE205" s="382"/>
      <c r="AF205" s="382"/>
      <c r="AG205" s="382" t="s">
        <v>2448</v>
      </c>
      <c r="AH205" s="382"/>
      <c r="AI205" s="382"/>
      <c r="AJ205" s="382" t="s">
        <v>2448</v>
      </c>
      <c r="AK205" s="382"/>
      <c r="AL205" s="382"/>
      <c r="AM205" s="382" t="s">
        <v>1798</v>
      </c>
      <c r="AN205" s="382"/>
      <c r="AO205" s="382"/>
      <c r="AP205" s="382"/>
    </row>
    <row r="206" spans="1:42" ht="27" customHeight="1" x14ac:dyDescent="0.3">
      <c r="A206" s="436">
        <v>200</v>
      </c>
      <c r="B206" s="439" t="s">
        <v>2507</v>
      </c>
      <c r="C206" s="439"/>
      <c r="D206" s="439" t="s">
        <v>2370</v>
      </c>
      <c r="E206" s="439" t="s">
        <v>87</v>
      </c>
      <c r="F206" s="439" t="s">
        <v>2370</v>
      </c>
      <c r="G206" s="439" t="s">
        <v>1750</v>
      </c>
      <c r="H206" s="439" t="s">
        <v>2680</v>
      </c>
      <c r="I206" s="465" t="s">
        <v>1874</v>
      </c>
      <c r="J206" s="439" t="s">
        <v>2369</v>
      </c>
      <c r="K206" s="439">
        <v>3</v>
      </c>
      <c r="L206" s="439" t="s">
        <v>2370</v>
      </c>
      <c r="M206" s="439" t="s">
        <v>2409</v>
      </c>
      <c r="N206" s="439"/>
      <c r="O206" s="439" t="s">
        <v>2573</v>
      </c>
      <c r="P206" s="382" t="s">
        <v>1254</v>
      </c>
      <c r="Q206" s="382" t="s">
        <v>1254</v>
      </c>
      <c r="R206" s="382" t="s">
        <v>1254</v>
      </c>
      <c r="S206" s="382" t="s">
        <v>1254</v>
      </c>
      <c r="T206" s="382" t="s">
        <v>1254</v>
      </c>
      <c r="U206" s="382" t="s">
        <v>1254</v>
      </c>
      <c r="V206" s="382" t="s">
        <v>1254</v>
      </c>
      <c r="W206" s="382" t="s">
        <v>1254</v>
      </c>
      <c r="X206" s="382" t="s">
        <v>1254</v>
      </c>
      <c r="Y206" s="382" t="s">
        <v>1254</v>
      </c>
      <c r="Z206" s="382">
        <v>0</v>
      </c>
      <c r="AA206" s="382">
        <v>384</v>
      </c>
      <c r="AB206" s="382">
        <v>384</v>
      </c>
      <c r="AC206" s="382">
        <v>384</v>
      </c>
      <c r="AD206" s="382">
        <v>0</v>
      </c>
      <c r="AE206" s="382"/>
      <c r="AF206" s="382"/>
      <c r="AG206" s="382">
        <v>384</v>
      </c>
      <c r="AH206" s="382"/>
      <c r="AI206" s="382"/>
      <c r="AJ206" s="382">
        <v>384</v>
      </c>
      <c r="AK206" s="382"/>
      <c r="AL206" s="382"/>
      <c r="AM206" s="382"/>
      <c r="AN206" s="382"/>
      <c r="AO206" s="382"/>
      <c r="AP206" s="382"/>
    </row>
    <row r="207" spans="1:42" ht="27" customHeight="1" x14ac:dyDescent="0.3">
      <c r="A207" s="436">
        <v>201</v>
      </c>
      <c r="B207" s="439" t="s">
        <v>2508</v>
      </c>
      <c r="C207" s="439"/>
      <c r="D207" s="439" t="s">
        <v>2371</v>
      </c>
      <c r="E207" s="439" t="s">
        <v>87</v>
      </c>
      <c r="F207" s="439" t="s">
        <v>2371</v>
      </c>
      <c r="G207" s="439" t="s">
        <v>1750</v>
      </c>
      <c r="H207" s="439" t="s">
        <v>2643</v>
      </c>
      <c r="I207" s="465" t="s">
        <v>1874</v>
      </c>
      <c r="J207" s="439" t="s">
        <v>2060</v>
      </c>
      <c r="K207" s="439">
        <v>3</v>
      </c>
      <c r="L207" s="439" t="s">
        <v>2371</v>
      </c>
      <c r="M207" s="439" t="s">
        <v>2375</v>
      </c>
      <c r="N207" s="439"/>
      <c r="O207" s="439" t="s">
        <v>2571</v>
      </c>
      <c r="P207" s="382" t="s">
        <v>1254</v>
      </c>
      <c r="Q207" s="382" t="s">
        <v>1254</v>
      </c>
      <c r="R207" s="382" t="s">
        <v>1254</v>
      </c>
      <c r="S207" s="382" t="s">
        <v>1254</v>
      </c>
      <c r="T207" s="382" t="s">
        <v>1254</v>
      </c>
      <c r="U207" s="382" t="s">
        <v>1254</v>
      </c>
      <c r="V207" s="382" t="s">
        <v>1254</v>
      </c>
      <c r="W207" s="382" t="s">
        <v>1254</v>
      </c>
      <c r="X207" s="382" t="s">
        <v>1254</v>
      </c>
      <c r="Y207" s="382" t="s">
        <v>1254</v>
      </c>
      <c r="Z207" s="382">
        <v>0</v>
      </c>
      <c r="AA207" s="382">
        <v>256</v>
      </c>
      <c r="AB207" s="382">
        <v>256</v>
      </c>
      <c r="AC207" s="382">
        <v>256</v>
      </c>
      <c r="AD207" s="382">
        <v>0</v>
      </c>
      <c r="AE207" s="382"/>
      <c r="AF207" s="382"/>
      <c r="AG207" s="382">
        <v>256</v>
      </c>
      <c r="AH207" s="382"/>
      <c r="AI207" s="382"/>
      <c r="AJ207" s="382">
        <v>256</v>
      </c>
      <c r="AK207" s="382"/>
      <c r="AL207" s="382"/>
      <c r="AM207" s="382"/>
      <c r="AN207" s="382"/>
      <c r="AO207" s="382"/>
      <c r="AP207" s="382"/>
    </row>
    <row r="208" spans="1:42" ht="27" customHeight="1" x14ac:dyDescent="0.3">
      <c r="A208" s="436">
        <v>202</v>
      </c>
      <c r="B208" s="439" t="s">
        <v>2557</v>
      </c>
      <c r="C208" s="439"/>
      <c r="D208" s="439" t="s">
        <v>2558</v>
      </c>
      <c r="E208" s="439" t="s">
        <v>87</v>
      </c>
      <c r="F208" s="439" t="s">
        <v>2558</v>
      </c>
      <c r="G208" s="439" t="s">
        <v>1750</v>
      </c>
      <c r="H208" s="439" t="s">
        <v>2644</v>
      </c>
      <c r="I208" s="465" t="s">
        <v>1874</v>
      </c>
      <c r="J208" s="439" t="s">
        <v>2369</v>
      </c>
      <c r="K208" s="439">
        <v>3</v>
      </c>
      <c r="L208" s="439" t="s">
        <v>2558</v>
      </c>
      <c r="M208" s="439" t="s">
        <v>2409</v>
      </c>
      <c r="N208" s="439"/>
      <c r="O208" s="439" t="s">
        <v>2586</v>
      </c>
      <c r="P208" s="382" t="s">
        <v>1254</v>
      </c>
      <c r="Q208" s="382" t="s">
        <v>1254</v>
      </c>
      <c r="R208" s="382" t="s">
        <v>1254</v>
      </c>
      <c r="S208" s="382" t="s">
        <v>1254</v>
      </c>
      <c r="T208" s="382" t="s">
        <v>1254</v>
      </c>
      <c r="U208" s="382" t="s">
        <v>1254</v>
      </c>
      <c r="V208" s="382" t="s">
        <v>1254</v>
      </c>
      <c r="W208" s="382" t="s">
        <v>1254</v>
      </c>
      <c r="X208" s="382" t="s">
        <v>1254</v>
      </c>
      <c r="Y208" s="382" t="s">
        <v>1254</v>
      </c>
      <c r="Z208" s="382">
        <v>0</v>
      </c>
      <c r="AA208" s="382">
        <v>0</v>
      </c>
      <c r="AB208" s="382">
        <v>0</v>
      </c>
      <c r="AC208" s="382">
        <v>384</v>
      </c>
      <c r="AD208" s="382">
        <v>0</v>
      </c>
      <c r="AE208" s="382"/>
      <c r="AF208" s="382"/>
      <c r="AG208" s="382">
        <v>384</v>
      </c>
      <c r="AH208" s="382"/>
      <c r="AI208" s="382"/>
      <c r="AJ208" s="382">
        <v>384</v>
      </c>
      <c r="AK208" s="382"/>
      <c r="AL208" s="382"/>
      <c r="AM208" s="382"/>
      <c r="AN208" s="382"/>
      <c r="AO208" s="382"/>
      <c r="AP208" s="382"/>
    </row>
    <row r="209" spans="1:42" ht="27" customHeight="1" x14ac:dyDescent="0.3">
      <c r="A209" s="436">
        <v>203</v>
      </c>
      <c r="B209" s="439" t="s">
        <v>2576</v>
      </c>
      <c r="C209" s="439"/>
      <c r="D209" s="439" t="s">
        <v>2563</v>
      </c>
      <c r="E209" s="439" t="s">
        <v>87</v>
      </c>
      <c r="F209" s="439" t="s">
        <v>2563</v>
      </c>
      <c r="G209" s="439" t="s">
        <v>1750</v>
      </c>
      <c r="H209" s="439" t="s">
        <v>2644</v>
      </c>
      <c r="I209" s="465" t="s">
        <v>1874</v>
      </c>
      <c r="J209" s="439" t="s">
        <v>2369</v>
      </c>
      <c r="K209" s="439">
        <v>3</v>
      </c>
      <c r="L209" s="439" t="s">
        <v>2563</v>
      </c>
      <c r="M209" s="439" t="s">
        <v>2409</v>
      </c>
      <c r="N209" s="439"/>
      <c r="O209" s="439" t="s">
        <v>2588</v>
      </c>
      <c r="P209" s="382" t="s">
        <v>1254</v>
      </c>
      <c r="Q209" s="382" t="s">
        <v>1254</v>
      </c>
      <c r="R209" s="382" t="s">
        <v>1254</v>
      </c>
      <c r="S209" s="382" t="s">
        <v>1254</v>
      </c>
      <c r="T209" s="382" t="s">
        <v>1254</v>
      </c>
      <c r="U209" s="382" t="s">
        <v>1254</v>
      </c>
      <c r="V209" s="382" t="s">
        <v>1254</v>
      </c>
      <c r="W209" s="382" t="s">
        <v>1254</v>
      </c>
      <c r="X209" s="382" t="s">
        <v>1254</v>
      </c>
      <c r="Y209" s="382" t="s">
        <v>1254</v>
      </c>
      <c r="Z209" s="382">
        <v>0</v>
      </c>
      <c r="AA209" s="382">
        <v>0</v>
      </c>
      <c r="AB209" s="382">
        <v>0</v>
      </c>
      <c r="AC209" s="382">
        <v>384</v>
      </c>
      <c r="AD209" s="382">
        <v>0</v>
      </c>
      <c r="AE209" s="382"/>
      <c r="AF209" s="382"/>
      <c r="AG209" s="382">
        <v>384</v>
      </c>
      <c r="AH209" s="382"/>
      <c r="AI209" s="382"/>
      <c r="AJ209" s="382">
        <v>384</v>
      </c>
      <c r="AK209" s="382"/>
      <c r="AL209" s="382"/>
      <c r="AM209" s="382"/>
      <c r="AN209" s="382"/>
      <c r="AO209" s="382"/>
      <c r="AP209" s="382"/>
    </row>
    <row r="210" spans="1:42" ht="27" customHeight="1" x14ac:dyDescent="0.3">
      <c r="A210" s="436">
        <v>204</v>
      </c>
      <c r="B210" s="439" t="s">
        <v>2584</v>
      </c>
      <c r="C210" s="439"/>
      <c r="D210" s="439" t="s">
        <v>2580</v>
      </c>
      <c r="E210" s="439" t="s">
        <v>87</v>
      </c>
      <c r="F210" s="439" t="s">
        <v>2580</v>
      </c>
      <c r="G210" s="439" t="s">
        <v>1750</v>
      </c>
      <c r="H210" s="439" t="s">
        <v>2645</v>
      </c>
      <c r="I210" s="465" t="s">
        <v>1874</v>
      </c>
      <c r="J210" s="439" t="s">
        <v>2369</v>
      </c>
      <c r="K210" s="439">
        <v>3</v>
      </c>
      <c r="L210" s="439" t="s">
        <v>2564</v>
      </c>
      <c r="M210" s="439" t="s">
        <v>2375</v>
      </c>
      <c r="N210" s="439"/>
      <c r="O210" s="439" t="s">
        <v>2574</v>
      </c>
      <c r="P210" s="382" t="s">
        <v>1254</v>
      </c>
      <c r="Q210" s="382" t="s">
        <v>1254</v>
      </c>
      <c r="R210" s="382" t="s">
        <v>1254</v>
      </c>
      <c r="S210" s="382" t="s">
        <v>1254</v>
      </c>
      <c r="T210" s="382" t="s">
        <v>1254</v>
      </c>
      <c r="U210" s="382" t="s">
        <v>1254</v>
      </c>
      <c r="V210" s="382" t="s">
        <v>1254</v>
      </c>
      <c r="W210" s="382" t="s">
        <v>1254</v>
      </c>
      <c r="X210" s="382" t="s">
        <v>1254</v>
      </c>
      <c r="Y210" s="382" t="s">
        <v>1254</v>
      </c>
      <c r="Z210" s="382">
        <v>0</v>
      </c>
      <c r="AA210" s="382">
        <v>0</v>
      </c>
      <c r="AB210" s="382">
        <v>0</v>
      </c>
      <c r="AC210" s="382">
        <v>128</v>
      </c>
      <c r="AD210" s="382">
        <v>0</v>
      </c>
      <c r="AE210" s="382"/>
      <c r="AF210" s="382"/>
      <c r="AG210" s="382">
        <v>128</v>
      </c>
      <c r="AH210" s="382"/>
      <c r="AI210" s="382"/>
      <c r="AJ210" s="382">
        <v>128</v>
      </c>
      <c r="AK210" s="382"/>
      <c r="AL210" s="382"/>
      <c r="AM210" s="382"/>
      <c r="AN210" s="382"/>
      <c r="AO210" s="382"/>
      <c r="AP210" s="382"/>
    </row>
    <row r="211" spans="1:42" ht="27" customHeight="1" x14ac:dyDescent="0.3">
      <c r="A211" s="436">
        <v>205</v>
      </c>
      <c r="B211" s="439" t="s">
        <v>2559</v>
      </c>
      <c r="C211" s="439"/>
      <c r="D211" s="439" t="s">
        <v>2560</v>
      </c>
      <c r="E211" s="439" t="s">
        <v>87</v>
      </c>
      <c r="F211" s="439" t="s">
        <v>2560</v>
      </c>
      <c r="G211" s="439" t="s">
        <v>1750</v>
      </c>
      <c r="H211" s="439" t="s">
        <v>2680</v>
      </c>
      <c r="I211" s="465" t="s">
        <v>1874</v>
      </c>
      <c r="J211" s="439" t="s">
        <v>2369</v>
      </c>
      <c r="K211" s="439">
        <v>3</v>
      </c>
      <c r="L211" s="439" t="s">
        <v>2560</v>
      </c>
      <c r="M211" s="439" t="s">
        <v>2409</v>
      </c>
      <c r="N211" s="439"/>
      <c r="O211" s="439" t="s">
        <v>2587</v>
      </c>
      <c r="P211" s="382" t="s">
        <v>1254</v>
      </c>
      <c r="Q211" s="382" t="s">
        <v>1254</v>
      </c>
      <c r="R211" s="382" t="s">
        <v>1254</v>
      </c>
      <c r="S211" s="382" t="s">
        <v>1254</v>
      </c>
      <c r="T211" s="382" t="s">
        <v>1254</v>
      </c>
      <c r="U211" s="382" t="s">
        <v>1254</v>
      </c>
      <c r="V211" s="382" t="s">
        <v>1254</v>
      </c>
      <c r="W211" s="382" t="s">
        <v>1254</v>
      </c>
      <c r="X211" s="382" t="s">
        <v>1254</v>
      </c>
      <c r="Y211" s="382" t="s">
        <v>1254</v>
      </c>
      <c r="Z211" s="382">
        <v>0</v>
      </c>
      <c r="AA211" s="382">
        <v>0</v>
      </c>
      <c r="AB211" s="382">
        <v>0</v>
      </c>
      <c r="AC211" s="382">
        <v>384</v>
      </c>
      <c r="AD211" s="382">
        <v>0</v>
      </c>
      <c r="AE211" s="382"/>
      <c r="AF211" s="382"/>
      <c r="AG211" s="382">
        <v>384</v>
      </c>
      <c r="AH211" s="382"/>
      <c r="AI211" s="382"/>
      <c r="AJ211" s="382">
        <v>384</v>
      </c>
      <c r="AK211" s="382"/>
      <c r="AL211" s="382"/>
      <c r="AM211" s="382"/>
      <c r="AN211" s="382"/>
      <c r="AO211" s="382"/>
      <c r="AP211" s="382"/>
    </row>
    <row r="212" spans="1:42" ht="27" customHeight="1" x14ac:dyDescent="0.3">
      <c r="A212" s="436">
        <v>206</v>
      </c>
      <c r="B212" s="439" t="s">
        <v>2577</v>
      </c>
      <c r="C212" s="439"/>
      <c r="D212" s="439" t="s">
        <v>2565</v>
      </c>
      <c r="E212" s="439" t="s">
        <v>87</v>
      </c>
      <c r="F212" s="439" t="s">
        <v>2565</v>
      </c>
      <c r="G212" s="439" t="s">
        <v>1750</v>
      </c>
      <c r="H212" s="439" t="s">
        <v>2680</v>
      </c>
      <c r="I212" s="465" t="s">
        <v>1874</v>
      </c>
      <c r="J212" s="439" t="s">
        <v>2369</v>
      </c>
      <c r="K212" s="439">
        <v>3</v>
      </c>
      <c r="L212" s="439" t="s">
        <v>2565</v>
      </c>
      <c r="M212" s="439" t="s">
        <v>2409</v>
      </c>
      <c r="N212" s="439"/>
      <c r="O212" s="439" t="s">
        <v>2589</v>
      </c>
      <c r="P212" s="382" t="s">
        <v>1254</v>
      </c>
      <c r="Q212" s="382" t="s">
        <v>1254</v>
      </c>
      <c r="R212" s="382" t="s">
        <v>1254</v>
      </c>
      <c r="S212" s="382" t="s">
        <v>1254</v>
      </c>
      <c r="T212" s="382" t="s">
        <v>1254</v>
      </c>
      <c r="U212" s="382" t="s">
        <v>1254</v>
      </c>
      <c r="V212" s="382" t="s">
        <v>1254</v>
      </c>
      <c r="W212" s="382" t="s">
        <v>1254</v>
      </c>
      <c r="X212" s="382" t="s">
        <v>1254</v>
      </c>
      <c r="Y212" s="382" t="s">
        <v>1254</v>
      </c>
      <c r="Z212" s="382">
        <v>0</v>
      </c>
      <c r="AA212" s="382">
        <v>0</v>
      </c>
      <c r="AB212" s="382">
        <v>0</v>
      </c>
      <c r="AC212" s="382">
        <v>384</v>
      </c>
      <c r="AD212" s="382">
        <v>0</v>
      </c>
      <c r="AE212" s="382"/>
      <c r="AF212" s="382"/>
      <c r="AG212" s="382">
        <v>384</v>
      </c>
      <c r="AH212" s="382"/>
      <c r="AI212" s="382"/>
      <c r="AJ212" s="382">
        <v>384</v>
      </c>
      <c r="AK212" s="382"/>
      <c r="AL212" s="382"/>
      <c r="AM212" s="382"/>
      <c r="AN212" s="382"/>
      <c r="AO212" s="382"/>
      <c r="AP212" s="382"/>
    </row>
    <row r="213" spans="1:42" ht="27" customHeight="1" x14ac:dyDescent="0.3">
      <c r="A213" s="436">
        <v>207</v>
      </c>
      <c r="B213" s="439" t="s">
        <v>2585</v>
      </c>
      <c r="C213" s="439"/>
      <c r="D213" s="439" t="s">
        <v>2581</v>
      </c>
      <c r="E213" s="439" t="s">
        <v>87</v>
      </c>
      <c r="F213" s="439" t="s">
        <v>2581</v>
      </c>
      <c r="G213" s="439" t="s">
        <v>1750</v>
      </c>
      <c r="H213" s="439" t="s">
        <v>2645</v>
      </c>
      <c r="I213" s="465" t="s">
        <v>1874</v>
      </c>
      <c r="J213" s="439" t="s">
        <v>2369</v>
      </c>
      <c r="K213" s="439">
        <v>3</v>
      </c>
      <c r="L213" s="439" t="s">
        <v>2566</v>
      </c>
      <c r="M213" s="439" t="s">
        <v>2375</v>
      </c>
      <c r="N213" s="439"/>
      <c r="O213" s="439" t="s">
        <v>2575</v>
      </c>
      <c r="P213" s="382" t="s">
        <v>1254</v>
      </c>
      <c r="Q213" s="382" t="s">
        <v>1254</v>
      </c>
      <c r="R213" s="382" t="s">
        <v>1254</v>
      </c>
      <c r="S213" s="382" t="s">
        <v>1254</v>
      </c>
      <c r="T213" s="382" t="s">
        <v>1254</v>
      </c>
      <c r="U213" s="382" t="s">
        <v>1254</v>
      </c>
      <c r="V213" s="382" t="s">
        <v>1254</v>
      </c>
      <c r="W213" s="382" t="s">
        <v>1254</v>
      </c>
      <c r="X213" s="382" t="s">
        <v>1254</v>
      </c>
      <c r="Y213" s="382" t="s">
        <v>1254</v>
      </c>
      <c r="Z213" s="382">
        <v>0</v>
      </c>
      <c r="AA213" s="382">
        <v>0</v>
      </c>
      <c r="AB213" s="382">
        <v>0</v>
      </c>
      <c r="AC213" s="382">
        <v>128</v>
      </c>
      <c r="AD213" s="382">
        <v>0</v>
      </c>
      <c r="AE213" s="382"/>
      <c r="AF213" s="382"/>
      <c r="AG213" s="382">
        <v>128</v>
      </c>
      <c r="AH213" s="382"/>
      <c r="AI213" s="382"/>
      <c r="AJ213" s="382">
        <v>128</v>
      </c>
      <c r="AK213" s="382"/>
      <c r="AL213" s="382"/>
      <c r="AM213" s="382"/>
      <c r="AN213" s="382"/>
      <c r="AO213" s="382"/>
      <c r="AP213" s="382"/>
    </row>
    <row r="214" spans="1:42" ht="27" customHeight="1" x14ac:dyDescent="0.3">
      <c r="A214" s="436">
        <v>208</v>
      </c>
      <c r="B214" s="439" t="s">
        <v>1717</v>
      </c>
      <c r="C214" s="439"/>
      <c r="D214" s="439" t="s">
        <v>422</v>
      </c>
      <c r="E214" s="439" t="s">
        <v>1748</v>
      </c>
      <c r="F214" s="439" t="s">
        <v>422</v>
      </c>
      <c r="G214" s="439"/>
      <c r="H214" s="439" t="s">
        <v>2642</v>
      </c>
      <c r="I214" s="465">
        <v>0</v>
      </c>
      <c r="J214" s="439" t="s">
        <v>2060</v>
      </c>
      <c r="K214" s="439">
        <v>3</v>
      </c>
      <c r="L214" s="439" t="s">
        <v>422</v>
      </c>
      <c r="M214" s="439" t="s">
        <v>2376</v>
      </c>
      <c r="N214" s="439"/>
      <c r="O214" s="439" t="s">
        <v>518</v>
      </c>
      <c r="P214" s="382"/>
      <c r="Q214" s="382"/>
      <c r="R214" s="382" t="s">
        <v>1176</v>
      </c>
      <c r="S214" s="382" t="s">
        <v>1184</v>
      </c>
      <c r="T214" s="382" t="s">
        <v>1184</v>
      </c>
      <c r="U214" s="382" t="s">
        <v>1184</v>
      </c>
      <c r="V214" s="382" t="s">
        <v>1184</v>
      </c>
      <c r="W214" s="382" t="s">
        <v>1184</v>
      </c>
      <c r="X214" s="382" t="s">
        <v>1185</v>
      </c>
      <c r="Y214" s="382" t="s">
        <v>1184</v>
      </c>
      <c r="Z214" s="382" t="s">
        <v>1184</v>
      </c>
      <c r="AA214" s="382">
        <v>0</v>
      </c>
      <c r="AB214" s="382">
        <v>0</v>
      </c>
      <c r="AC214" s="382">
        <v>0</v>
      </c>
      <c r="AD214" s="382">
        <v>0</v>
      </c>
      <c r="AE214" s="382"/>
      <c r="AF214" s="382"/>
      <c r="AG214" s="382">
        <v>0</v>
      </c>
      <c r="AH214" s="382"/>
      <c r="AI214" s="382"/>
      <c r="AJ214" s="382">
        <v>0</v>
      </c>
      <c r="AK214" s="382"/>
      <c r="AL214" s="382"/>
      <c r="AM214" s="382" t="s">
        <v>1785</v>
      </c>
      <c r="AN214" s="382" t="s">
        <v>1241</v>
      </c>
      <c r="AO214" s="382"/>
      <c r="AP214" s="382"/>
    </row>
    <row r="215" spans="1:42" ht="27" customHeight="1" x14ac:dyDescent="0.3">
      <c r="A215" s="436">
        <v>209</v>
      </c>
      <c r="B215" s="439" t="s">
        <v>1718</v>
      </c>
      <c r="C215" s="439" t="s">
        <v>1565</v>
      </c>
      <c r="D215" s="439" t="s">
        <v>16</v>
      </c>
      <c r="E215" s="439" t="s">
        <v>128</v>
      </c>
      <c r="F215" s="439" t="s">
        <v>16</v>
      </c>
      <c r="G215" s="439"/>
      <c r="H215" s="439" t="s">
        <v>2646</v>
      </c>
      <c r="I215" s="465">
        <v>0</v>
      </c>
      <c r="J215" s="439" t="s">
        <v>2059</v>
      </c>
      <c r="K215" s="439">
        <v>2</v>
      </c>
      <c r="L215" s="439" t="s">
        <v>16</v>
      </c>
      <c r="M215" s="439" t="s">
        <v>1972</v>
      </c>
      <c r="N215" s="439" t="s">
        <v>563</v>
      </c>
      <c r="O215" s="439" t="s">
        <v>835</v>
      </c>
      <c r="P215" s="382" t="s">
        <v>1176</v>
      </c>
      <c r="Q215" s="382" t="s">
        <v>16</v>
      </c>
      <c r="R215" s="382" t="s">
        <v>16</v>
      </c>
      <c r="S215" s="382">
        <v>768</v>
      </c>
      <c r="T215" s="382">
        <v>768</v>
      </c>
      <c r="U215" s="382">
        <v>768</v>
      </c>
      <c r="V215" s="382">
        <v>768</v>
      </c>
      <c r="W215" s="382">
        <v>768</v>
      </c>
      <c r="X215" s="382">
        <v>768</v>
      </c>
      <c r="Y215" s="382">
        <v>768</v>
      </c>
      <c r="Z215" s="382">
        <v>768</v>
      </c>
      <c r="AA215" s="382">
        <v>768</v>
      </c>
      <c r="AB215" s="382">
        <v>768</v>
      </c>
      <c r="AC215" s="382">
        <v>768</v>
      </c>
      <c r="AD215" s="382">
        <v>0</v>
      </c>
      <c r="AE215" s="382"/>
      <c r="AF215" s="382"/>
      <c r="AG215" s="382">
        <v>768</v>
      </c>
      <c r="AH215" s="382"/>
      <c r="AI215" s="382"/>
      <c r="AJ215" s="382">
        <v>768</v>
      </c>
      <c r="AK215" s="382"/>
      <c r="AL215" s="382" t="s">
        <v>1239</v>
      </c>
      <c r="AM215" s="382" t="s">
        <v>1268</v>
      </c>
      <c r="AN215" s="382" t="s">
        <v>1240</v>
      </c>
      <c r="AO215" s="382"/>
      <c r="AP215" s="382"/>
    </row>
    <row r="216" spans="1:42" ht="27" customHeight="1" x14ac:dyDescent="0.3">
      <c r="A216" s="436">
        <v>210</v>
      </c>
      <c r="B216" s="439" t="s">
        <v>1719</v>
      </c>
      <c r="C216" s="439"/>
      <c r="D216" s="439" t="s">
        <v>399</v>
      </c>
      <c r="E216" s="439" t="s">
        <v>128</v>
      </c>
      <c r="F216" s="439" t="s">
        <v>399</v>
      </c>
      <c r="G216" s="439"/>
      <c r="H216" s="439" t="s">
        <v>2647</v>
      </c>
      <c r="I216" s="439">
        <v>0</v>
      </c>
      <c r="J216" s="439" t="s">
        <v>2059</v>
      </c>
      <c r="K216" s="439">
        <v>2</v>
      </c>
      <c r="L216" s="439" t="s">
        <v>399</v>
      </c>
      <c r="M216" s="439" t="s">
        <v>1973</v>
      </c>
      <c r="N216" s="439"/>
      <c r="O216" s="439" t="s">
        <v>520</v>
      </c>
      <c r="P216" s="382" t="s">
        <v>1176</v>
      </c>
      <c r="Q216" s="382">
        <v>0</v>
      </c>
      <c r="R216" s="382">
        <v>160</v>
      </c>
      <c r="S216" s="382">
        <v>160</v>
      </c>
      <c r="T216" s="382">
        <v>160</v>
      </c>
      <c r="U216" s="382">
        <v>160</v>
      </c>
      <c r="V216" s="382">
        <v>160</v>
      </c>
      <c r="W216" s="382">
        <v>0</v>
      </c>
      <c r="X216" s="382">
        <v>160</v>
      </c>
      <c r="Y216" s="382">
        <v>192</v>
      </c>
      <c r="Z216" s="382">
        <v>160</v>
      </c>
      <c r="AA216" s="382">
        <v>0</v>
      </c>
      <c r="AB216" s="382">
        <v>160</v>
      </c>
      <c r="AC216" s="382">
        <v>160</v>
      </c>
      <c r="AD216" s="382">
        <v>160</v>
      </c>
      <c r="AE216" s="382"/>
      <c r="AF216" s="382"/>
      <c r="AG216" s="382">
        <v>160</v>
      </c>
      <c r="AH216" s="382"/>
      <c r="AI216" s="382"/>
      <c r="AJ216" s="382">
        <v>160</v>
      </c>
      <c r="AK216" s="382"/>
      <c r="AL216" s="382" t="s">
        <v>1239</v>
      </c>
      <c r="AM216" s="382" t="s">
        <v>1799</v>
      </c>
      <c r="AN216" s="382" t="s">
        <v>1238</v>
      </c>
      <c r="AO216" s="382"/>
      <c r="AP216" s="382"/>
    </row>
    <row r="217" spans="1:42" ht="27" customHeight="1" x14ac:dyDescent="0.3">
      <c r="A217" s="436">
        <v>211</v>
      </c>
      <c r="B217" s="439" t="s">
        <v>1904</v>
      </c>
      <c r="C217" s="439"/>
      <c r="D217" s="439" t="s">
        <v>1882</v>
      </c>
      <c r="E217" s="439" t="s">
        <v>128</v>
      </c>
      <c r="F217" s="439" t="s">
        <v>1882</v>
      </c>
      <c r="G217" s="439"/>
      <c r="H217" s="439" t="s">
        <v>2648</v>
      </c>
      <c r="I217" s="439">
        <v>0</v>
      </c>
      <c r="J217" s="439" t="s">
        <v>2059</v>
      </c>
      <c r="K217" s="439">
        <v>2</v>
      </c>
      <c r="L217" s="439" t="s">
        <v>1882</v>
      </c>
      <c r="M217" s="439" t="s">
        <v>1974</v>
      </c>
      <c r="N217" s="439"/>
      <c r="O217" s="439" t="s">
        <v>1905</v>
      </c>
      <c r="P217" s="382"/>
      <c r="Q217" s="382">
        <v>4</v>
      </c>
      <c r="R217" s="382">
        <v>0</v>
      </c>
      <c r="S217" s="382">
        <v>0</v>
      </c>
      <c r="T217" s="382">
        <v>0</v>
      </c>
      <c r="U217" s="382">
        <v>0</v>
      </c>
      <c r="V217" s="382">
        <v>0</v>
      </c>
      <c r="W217" s="382">
        <v>4</v>
      </c>
      <c r="X217" s="382">
        <v>0</v>
      </c>
      <c r="Y217" s="382">
        <v>0</v>
      </c>
      <c r="Z217" s="382">
        <v>0</v>
      </c>
      <c r="AA217" s="382">
        <v>4</v>
      </c>
      <c r="AB217" s="382">
        <v>0</v>
      </c>
      <c r="AC217" s="382">
        <v>0</v>
      </c>
      <c r="AD217" s="382">
        <v>0</v>
      </c>
      <c r="AE217" s="382"/>
      <c r="AF217" s="382"/>
      <c r="AG217" s="382">
        <v>0</v>
      </c>
      <c r="AH217" s="382"/>
      <c r="AI217" s="382"/>
      <c r="AJ217" s="382">
        <v>0</v>
      </c>
      <c r="AK217" s="382"/>
      <c r="AL217" s="392"/>
      <c r="AM217" s="382"/>
      <c r="AN217" s="382"/>
      <c r="AO217" s="382"/>
      <c r="AP217" s="382"/>
    </row>
    <row r="218" spans="1:42" ht="27" customHeight="1" x14ac:dyDescent="0.3">
      <c r="A218" s="436">
        <v>212</v>
      </c>
      <c r="B218" s="439" t="s">
        <v>1906</v>
      </c>
      <c r="C218" s="439"/>
      <c r="D218" s="439" t="s">
        <v>1884</v>
      </c>
      <c r="E218" s="439" t="s">
        <v>128</v>
      </c>
      <c r="F218" s="439" t="s">
        <v>1884</v>
      </c>
      <c r="G218" s="439"/>
      <c r="H218" s="439" t="s">
        <v>2648</v>
      </c>
      <c r="I218" s="439">
        <v>0</v>
      </c>
      <c r="J218" s="439" t="s">
        <v>2059</v>
      </c>
      <c r="K218" s="439">
        <v>2</v>
      </c>
      <c r="L218" s="439" t="s">
        <v>1884</v>
      </c>
      <c r="M218" s="439" t="s">
        <v>1975</v>
      </c>
      <c r="N218" s="439"/>
      <c r="O218" s="439" t="s">
        <v>1907</v>
      </c>
      <c r="P218" s="382"/>
      <c r="Q218" s="382">
        <v>56</v>
      </c>
      <c r="R218" s="382">
        <v>0</v>
      </c>
      <c r="S218" s="382">
        <v>0</v>
      </c>
      <c r="T218" s="382">
        <v>0</v>
      </c>
      <c r="U218" s="382">
        <v>0</v>
      </c>
      <c r="V218" s="382">
        <v>0</v>
      </c>
      <c r="W218" s="382">
        <v>56</v>
      </c>
      <c r="X218" s="382">
        <v>0</v>
      </c>
      <c r="Y218" s="382">
        <v>0</v>
      </c>
      <c r="Z218" s="382">
        <v>0</v>
      </c>
      <c r="AA218" s="382">
        <v>56</v>
      </c>
      <c r="AB218" s="382">
        <v>0</v>
      </c>
      <c r="AC218" s="382">
        <v>0</v>
      </c>
      <c r="AD218" s="382">
        <v>0</v>
      </c>
      <c r="AE218" s="382"/>
      <c r="AF218" s="382"/>
      <c r="AG218" s="382">
        <v>0</v>
      </c>
      <c r="AH218" s="382"/>
      <c r="AI218" s="382"/>
      <c r="AJ218" s="382">
        <v>0</v>
      </c>
      <c r="AK218" s="382"/>
      <c r="AL218" s="382"/>
      <c r="AM218" s="382"/>
      <c r="AN218" s="382"/>
      <c r="AO218" s="382"/>
      <c r="AP218" s="382"/>
    </row>
    <row r="219" spans="1:42" ht="27" customHeight="1" x14ac:dyDescent="0.3">
      <c r="A219" s="436">
        <v>213</v>
      </c>
      <c r="B219" s="439" t="s">
        <v>1908</v>
      </c>
      <c r="C219" s="439"/>
      <c r="D219" s="439" t="s">
        <v>1886</v>
      </c>
      <c r="E219" s="439" t="s">
        <v>128</v>
      </c>
      <c r="F219" s="439" t="s">
        <v>1886</v>
      </c>
      <c r="G219" s="439"/>
      <c r="H219" s="439" t="s">
        <v>2648</v>
      </c>
      <c r="I219" s="439">
        <v>0</v>
      </c>
      <c r="J219" s="439" t="s">
        <v>2059</v>
      </c>
      <c r="K219" s="439">
        <v>2</v>
      </c>
      <c r="L219" s="439" t="s">
        <v>1886</v>
      </c>
      <c r="M219" s="439" t="s">
        <v>1976</v>
      </c>
      <c r="N219" s="439"/>
      <c r="O219" s="439" t="s">
        <v>1909</v>
      </c>
      <c r="P219" s="382"/>
      <c r="Q219" s="382">
        <v>4</v>
      </c>
      <c r="R219" s="382">
        <v>0</v>
      </c>
      <c r="S219" s="382">
        <v>0</v>
      </c>
      <c r="T219" s="382">
        <v>0</v>
      </c>
      <c r="U219" s="382">
        <v>0</v>
      </c>
      <c r="V219" s="382">
        <v>0</v>
      </c>
      <c r="W219" s="382">
        <v>4</v>
      </c>
      <c r="X219" s="382">
        <v>0</v>
      </c>
      <c r="Y219" s="382">
        <v>0</v>
      </c>
      <c r="Z219" s="382">
        <v>0</v>
      </c>
      <c r="AA219" s="382">
        <v>4</v>
      </c>
      <c r="AB219" s="382">
        <v>0</v>
      </c>
      <c r="AC219" s="382">
        <v>0</v>
      </c>
      <c r="AD219" s="382">
        <v>0</v>
      </c>
      <c r="AE219" s="382"/>
      <c r="AF219" s="382"/>
      <c r="AG219" s="382">
        <v>0</v>
      </c>
      <c r="AH219" s="382"/>
      <c r="AI219" s="382"/>
      <c r="AJ219" s="382">
        <v>0</v>
      </c>
      <c r="AK219" s="382"/>
      <c r="AL219" s="382"/>
      <c r="AM219" s="382"/>
      <c r="AN219" s="382"/>
      <c r="AO219" s="382"/>
      <c r="AP219" s="382"/>
    </row>
    <row r="220" spans="1:42" ht="27" customHeight="1" x14ac:dyDescent="0.3">
      <c r="A220" s="436">
        <v>214</v>
      </c>
      <c r="B220" s="439" t="s">
        <v>1910</v>
      </c>
      <c r="C220" s="439"/>
      <c r="D220" s="439" t="s">
        <v>1888</v>
      </c>
      <c r="E220" s="439" t="s">
        <v>128</v>
      </c>
      <c r="F220" s="439" t="s">
        <v>1888</v>
      </c>
      <c r="G220" s="439"/>
      <c r="H220" s="439" t="s">
        <v>2648</v>
      </c>
      <c r="I220" s="439">
        <v>0</v>
      </c>
      <c r="J220" s="439" t="s">
        <v>2059</v>
      </c>
      <c r="K220" s="439">
        <v>2</v>
      </c>
      <c r="L220" s="439" t="s">
        <v>1888</v>
      </c>
      <c r="M220" s="439" t="s">
        <v>1977</v>
      </c>
      <c r="N220" s="439"/>
      <c r="O220" s="439" t="s">
        <v>1911</v>
      </c>
      <c r="P220" s="382"/>
      <c r="Q220" s="382">
        <v>4</v>
      </c>
      <c r="R220" s="382">
        <v>0</v>
      </c>
      <c r="S220" s="382">
        <v>0</v>
      </c>
      <c r="T220" s="382">
        <v>0</v>
      </c>
      <c r="U220" s="382">
        <v>0</v>
      </c>
      <c r="V220" s="382">
        <v>0</v>
      </c>
      <c r="W220" s="382">
        <v>4</v>
      </c>
      <c r="X220" s="382">
        <v>0</v>
      </c>
      <c r="Y220" s="382">
        <v>0</v>
      </c>
      <c r="Z220" s="382">
        <v>0</v>
      </c>
      <c r="AA220" s="382">
        <v>4</v>
      </c>
      <c r="AB220" s="382">
        <v>0</v>
      </c>
      <c r="AC220" s="382">
        <v>0</v>
      </c>
      <c r="AD220" s="382">
        <v>0</v>
      </c>
      <c r="AE220" s="382"/>
      <c r="AF220" s="382"/>
      <c r="AG220" s="382">
        <v>0</v>
      </c>
      <c r="AH220" s="382"/>
      <c r="AI220" s="382"/>
      <c r="AJ220" s="382">
        <v>0</v>
      </c>
      <c r="AK220" s="382"/>
      <c r="AL220" s="382"/>
      <c r="AM220" s="382"/>
      <c r="AN220" s="382"/>
      <c r="AO220" s="382"/>
      <c r="AP220" s="382"/>
    </row>
    <row r="221" spans="1:42" ht="27" customHeight="1" x14ac:dyDescent="0.3">
      <c r="A221" s="436">
        <v>215</v>
      </c>
      <c r="B221" s="439" t="s">
        <v>1912</v>
      </c>
      <c r="C221" s="439"/>
      <c r="D221" s="439" t="s">
        <v>1890</v>
      </c>
      <c r="E221" s="439" t="s">
        <v>128</v>
      </c>
      <c r="F221" s="439" t="s">
        <v>1890</v>
      </c>
      <c r="G221" s="439"/>
      <c r="H221" s="439" t="s">
        <v>2648</v>
      </c>
      <c r="I221" s="439">
        <v>0</v>
      </c>
      <c r="J221" s="439" t="s">
        <v>2059</v>
      </c>
      <c r="K221" s="439">
        <v>2</v>
      </c>
      <c r="L221" s="439" t="s">
        <v>1890</v>
      </c>
      <c r="M221" s="439" t="s">
        <v>1978</v>
      </c>
      <c r="N221" s="439"/>
      <c r="O221" s="439" t="s">
        <v>1913</v>
      </c>
      <c r="P221" s="382"/>
      <c r="Q221" s="382">
        <v>4</v>
      </c>
      <c r="R221" s="382">
        <v>0</v>
      </c>
      <c r="S221" s="382">
        <v>0</v>
      </c>
      <c r="T221" s="382">
        <v>0</v>
      </c>
      <c r="U221" s="382">
        <v>0</v>
      </c>
      <c r="V221" s="382">
        <v>0</v>
      </c>
      <c r="W221" s="382">
        <v>4</v>
      </c>
      <c r="X221" s="382">
        <v>0</v>
      </c>
      <c r="Y221" s="382">
        <v>0</v>
      </c>
      <c r="Z221" s="382">
        <v>0</v>
      </c>
      <c r="AA221" s="382">
        <v>4</v>
      </c>
      <c r="AB221" s="382">
        <v>0</v>
      </c>
      <c r="AC221" s="382">
        <v>0</v>
      </c>
      <c r="AD221" s="382">
        <v>0</v>
      </c>
      <c r="AE221" s="382"/>
      <c r="AF221" s="382"/>
      <c r="AG221" s="382">
        <v>0</v>
      </c>
      <c r="AH221" s="382"/>
      <c r="AI221" s="382"/>
      <c r="AJ221" s="382">
        <v>0</v>
      </c>
      <c r="AK221" s="382"/>
      <c r="AL221" s="382"/>
      <c r="AM221" s="382"/>
      <c r="AN221" s="382"/>
      <c r="AO221" s="382"/>
      <c r="AP221" s="382"/>
    </row>
    <row r="222" spans="1:42" ht="27" customHeight="1" x14ac:dyDescent="0.3">
      <c r="A222" s="436">
        <v>216</v>
      </c>
      <c r="B222" s="439" t="s">
        <v>1914</v>
      </c>
      <c r="C222" s="439"/>
      <c r="D222" s="439" t="s">
        <v>1892</v>
      </c>
      <c r="E222" s="439" t="s">
        <v>128</v>
      </c>
      <c r="F222" s="439" t="s">
        <v>1892</v>
      </c>
      <c r="G222" s="439"/>
      <c r="H222" s="439" t="s">
        <v>2648</v>
      </c>
      <c r="I222" s="439">
        <v>0</v>
      </c>
      <c r="J222" s="439" t="s">
        <v>2059</v>
      </c>
      <c r="K222" s="439">
        <v>2</v>
      </c>
      <c r="L222" s="439" t="s">
        <v>1892</v>
      </c>
      <c r="M222" s="439" t="s">
        <v>1979</v>
      </c>
      <c r="N222" s="439"/>
      <c r="O222" s="439" t="s">
        <v>1915</v>
      </c>
      <c r="P222" s="382"/>
      <c r="Q222" s="382">
        <v>4</v>
      </c>
      <c r="R222" s="382">
        <v>0</v>
      </c>
      <c r="S222" s="382">
        <v>0</v>
      </c>
      <c r="T222" s="382">
        <v>0</v>
      </c>
      <c r="U222" s="382">
        <v>0</v>
      </c>
      <c r="V222" s="382">
        <v>0</v>
      </c>
      <c r="W222" s="382">
        <v>4</v>
      </c>
      <c r="X222" s="382">
        <v>0</v>
      </c>
      <c r="Y222" s="382">
        <v>0</v>
      </c>
      <c r="Z222" s="382">
        <v>0</v>
      </c>
      <c r="AA222" s="382">
        <v>4</v>
      </c>
      <c r="AB222" s="382">
        <v>0</v>
      </c>
      <c r="AC222" s="382">
        <v>0</v>
      </c>
      <c r="AD222" s="382">
        <v>0</v>
      </c>
      <c r="AE222" s="382"/>
      <c r="AF222" s="382"/>
      <c r="AG222" s="382">
        <v>0</v>
      </c>
      <c r="AH222" s="382"/>
      <c r="AI222" s="382"/>
      <c r="AJ222" s="382">
        <v>0</v>
      </c>
      <c r="AK222" s="382"/>
      <c r="AL222" s="382"/>
      <c r="AM222" s="382"/>
      <c r="AN222" s="382"/>
      <c r="AO222" s="382"/>
      <c r="AP222" s="382"/>
    </row>
    <row r="223" spans="1:42" ht="27" customHeight="1" x14ac:dyDescent="0.3">
      <c r="A223" s="436">
        <v>217</v>
      </c>
      <c r="B223" s="439" t="s">
        <v>1916</v>
      </c>
      <c r="C223" s="439"/>
      <c r="D223" s="439" t="s">
        <v>1894</v>
      </c>
      <c r="E223" s="439" t="s">
        <v>128</v>
      </c>
      <c r="F223" s="439" t="s">
        <v>1894</v>
      </c>
      <c r="G223" s="439"/>
      <c r="H223" s="439" t="s">
        <v>2648</v>
      </c>
      <c r="I223" s="439">
        <v>0</v>
      </c>
      <c r="J223" s="439" t="s">
        <v>2059</v>
      </c>
      <c r="K223" s="439">
        <v>2</v>
      </c>
      <c r="L223" s="439" t="s">
        <v>1894</v>
      </c>
      <c r="M223" s="439" t="s">
        <v>1980</v>
      </c>
      <c r="N223" s="439"/>
      <c r="O223" s="439" t="s">
        <v>1917</v>
      </c>
      <c r="P223" s="382"/>
      <c r="Q223" s="382">
        <v>8</v>
      </c>
      <c r="R223" s="382">
        <v>0</v>
      </c>
      <c r="S223" s="382">
        <v>0</v>
      </c>
      <c r="T223" s="382">
        <v>0</v>
      </c>
      <c r="U223" s="382">
        <v>0</v>
      </c>
      <c r="V223" s="382">
        <v>0</v>
      </c>
      <c r="W223" s="382">
        <v>8</v>
      </c>
      <c r="X223" s="382">
        <v>0</v>
      </c>
      <c r="Y223" s="382">
        <v>0</v>
      </c>
      <c r="Z223" s="382">
        <v>0</v>
      </c>
      <c r="AA223" s="382">
        <v>8</v>
      </c>
      <c r="AB223" s="382">
        <v>0</v>
      </c>
      <c r="AC223" s="382">
        <v>0</v>
      </c>
      <c r="AD223" s="382">
        <v>0</v>
      </c>
      <c r="AE223" s="382"/>
      <c r="AF223" s="382"/>
      <c r="AG223" s="382">
        <v>0</v>
      </c>
      <c r="AH223" s="382"/>
      <c r="AI223" s="382"/>
      <c r="AJ223" s="382">
        <v>0</v>
      </c>
      <c r="AK223" s="382"/>
      <c r="AL223" s="382"/>
      <c r="AM223" s="382"/>
      <c r="AN223" s="382"/>
      <c r="AO223" s="382"/>
      <c r="AP223" s="382"/>
    </row>
    <row r="224" spans="1:42" ht="27" customHeight="1" x14ac:dyDescent="0.3">
      <c r="A224" s="436">
        <v>218</v>
      </c>
      <c r="B224" s="439" t="s">
        <v>1918</v>
      </c>
      <c r="C224" s="439"/>
      <c r="D224" s="439" t="s">
        <v>1896</v>
      </c>
      <c r="E224" s="439" t="s">
        <v>128</v>
      </c>
      <c r="F224" s="439" t="s">
        <v>1896</v>
      </c>
      <c r="G224" s="439"/>
      <c r="H224" s="439" t="s">
        <v>2648</v>
      </c>
      <c r="I224" s="439">
        <v>0</v>
      </c>
      <c r="J224" s="439" t="s">
        <v>2059</v>
      </c>
      <c r="K224" s="439">
        <v>2</v>
      </c>
      <c r="L224" s="439" t="s">
        <v>1896</v>
      </c>
      <c r="M224" s="439" t="s">
        <v>1981</v>
      </c>
      <c r="N224" s="439"/>
      <c r="O224" s="439" t="s">
        <v>1919</v>
      </c>
      <c r="P224" s="382"/>
      <c r="Q224" s="382">
        <v>2</v>
      </c>
      <c r="R224" s="382">
        <v>0</v>
      </c>
      <c r="S224" s="382">
        <v>0</v>
      </c>
      <c r="T224" s="382">
        <v>0</v>
      </c>
      <c r="U224" s="382">
        <v>0</v>
      </c>
      <c r="V224" s="382">
        <v>0</v>
      </c>
      <c r="W224" s="382">
        <v>2</v>
      </c>
      <c r="X224" s="382">
        <v>0</v>
      </c>
      <c r="Y224" s="382">
        <v>0</v>
      </c>
      <c r="Z224" s="382">
        <v>0</v>
      </c>
      <c r="AA224" s="382">
        <v>2</v>
      </c>
      <c r="AB224" s="382">
        <v>0</v>
      </c>
      <c r="AC224" s="382">
        <v>0</v>
      </c>
      <c r="AD224" s="382">
        <v>0</v>
      </c>
      <c r="AE224" s="382"/>
      <c r="AF224" s="382"/>
      <c r="AG224" s="382">
        <v>0</v>
      </c>
      <c r="AH224" s="382"/>
      <c r="AI224" s="382"/>
      <c r="AJ224" s="382">
        <v>0</v>
      </c>
      <c r="AK224" s="382"/>
      <c r="AL224" s="382"/>
      <c r="AM224" s="382"/>
      <c r="AN224" s="382"/>
      <c r="AO224" s="382"/>
      <c r="AP224" s="382"/>
    </row>
    <row r="225" spans="1:42" ht="27" customHeight="1" x14ac:dyDescent="0.3">
      <c r="A225" s="436">
        <v>219</v>
      </c>
      <c r="B225" s="439" t="s">
        <v>1920</v>
      </c>
      <c r="C225" s="439"/>
      <c r="D225" s="439" t="s">
        <v>1898</v>
      </c>
      <c r="E225" s="439" t="s">
        <v>128</v>
      </c>
      <c r="F225" s="439" t="s">
        <v>1898</v>
      </c>
      <c r="G225" s="476" t="s">
        <v>1753</v>
      </c>
      <c r="H225" s="439" t="s">
        <v>2648</v>
      </c>
      <c r="I225" s="439">
        <v>0</v>
      </c>
      <c r="J225" s="439" t="s">
        <v>2059</v>
      </c>
      <c r="K225" s="439">
        <v>2</v>
      </c>
      <c r="L225" s="439" t="s">
        <v>1898</v>
      </c>
      <c r="M225" s="439" t="s">
        <v>1982</v>
      </c>
      <c r="N225" s="439"/>
      <c r="O225" s="439" t="s">
        <v>1921</v>
      </c>
      <c r="P225" s="382"/>
      <c r="Q225" s="382">
        <v>1</v>
      </c>
      <c r="R225" s="382">
        <v>0</v>
      </c>
      <c r="S225" s="382">
        <v>0</v>
      </c>
      <c r="T225" s="382">
        <v>0</v>
      </c>
      <c r="U225" s="382">
        <v>0</v>
      </c>
      <c r="V225" s="382">
        <v>0</v>
      </c>
      <c r="W225" s="382">
        <v>1</v>
      </c>
      <c r="X225" s="382">
        <v>0</v>
      </c>
      <c r="Y225" s="382">
        <v>0</v>
      </c>
      <c r="Z225" s="382">
        <v>0</v>
      </c>
      <c r="AA225" s="382">
        <v>1</v>
      </c>
      <c r="AB225" s="382">
        <v>0</v>
      </c>
      <c r="AC225" s="382">
        <v>0</v>
      </c>
      <c r="AD225" s="382">
        <v>0</v>
      </c>
      <c r="AE225" s="382"/>
      <c r="AF225" s="382"/>
      <c r="AG225" s="382">
        <v>0</v>
      </c>
      <c r="AH225" s="382"/>
      <c r="AI225" s="382"/>
      <c r="AJ225" s="382">
        <v>0</v>
      </c>
      <c r="AK225" s="382"/>
      <c r="AL225" s="382"/>
      <c r="AM225" s="382"/>
      <c r="AN225" s="382"/>
      <c r="AO225" s="382"/>
      <c r="AP225" s="382"/>
    </row>
    <row r="226" spans="1:42" ht="27" customHeight="1" x14ac:dyDescent="0.3">
      <c r="A226" s="436">
        <v>220</v>
      </c>
      <c r="B226" s="439" t="s">
        <v>1922</v>
      </c>
      <c r="C226" s="439"/>
      <c r="D226" s="439" t="s">
        <v>1900</v>
      </c>
      <c r="E226" s="439" t="s">
        <v>128</v>
      </c>
      <c r="F226" s="439" t="s">
        <v>1900</v>
      </c>
      <c r="G226" s="476" t="s">
        <v>1753</v>
      </c>
      <c r="H226" s="439" t="s">
        <v>2648</v>
      </c>
      <c r="I226" s="439">
        <v>0</v>
      </c>
      <c r="J226" s="439" t="s">
        <v>2059</v>
      </c>
      <c r="K226" s="439">
        <v>2</v>
      </c>
      <c r="L226" s="439" t="s">
        <v>1900</v>
      </c>
      <c r="M226" s="439" t="s">
        <v>1983</v>
      </c>
      <c r="N226" s="439"/>
      <c r="O226" s="439" t="s">
        <v>1923</v>
      </c>
      <c r="P226" s="382"/>
      <c r="Q226" s="382">
        <v>1</v>
      </c>
      <c r="R226" s="382">
        <v>0</v>
      </c>
      <c r="S226" s="382">
        <v>0</v>
      </c>
      <c r="T226" s="382">
        <v>0</v>
      </c>
      <c r="U226" s="382">
        <v>0</v>
      </c>
      <c r="V226" s="382">
        <v>0</v>
      </c>
      <c r="W226" s="382">
        <v>1</v>
      </c>
      <c r="X226" s="382">
        <v>0</v>
      </c>
      <c r="Y226" s="382">
        <v>0</v>
      </c>
      <c r="Z226" s="382">
        <v>0</v>
      </c>
      <c r="AA226" s="382">
        <v>1</v>
      </c>
      <c r="AB226" s="382">
        <v>0</v>
      </c>
      <c r="AC226" s="382">
        <v>0</v>
      </c>
      <c r="AD226" s="382">
        <v>0</v>
      </c>
      <c r="AE226" s="382"/>
      <c r="AF226" s="382"/>
      <c r="AG226" s="382">
        <v>0</v>
      </c>
      <c r="AH226" s="382"/>
      <c r="AI226" s="382"/>
      <c r="AJ226" s="382">
        <v>0</v>
      </c>
      <c r="AK226" s="382"/>
      <c r="AL226" s="382"/>
      <c r="AM226" s="382"/>
      <c r="AN226" s="382"/>
      <c r="AO226" s="382"/>
      <c r="AP226" s="382"/>
    </row>
    <row r="227" spans="1:42" ht="27" customHeight="1" x14ac:dyDescent="0.3">
      <c r="A227" s="436">
        <v>221</v>
      </c>
      <c r="B227" s="439" t="s">
        <v>2346</v>
      </c>
      <c r="C227" s="484"/>
      <c r="D227" s="476" t="s">
        <v>2343</v>
      </c>
      <c r="E227" s="476" t="s">
        <v>128</v>
      </c>
      <c r="F227" s="476" t="s">
        <v>2343</v>
      </c>
      <c r="G227" s="476" t="s">
        <v>1757</v>
      </c>
      <c r="H227" s="439" t="s">
        <v>2648</v>
      </c>
      <c r="I227" s="439">
        <v>0</v>
      </c>
      <c r="J227" s="439" t="s">
        <v>2059</v>
      </c>
      <c r="K227" s="439">
        <v>2</v>
      </c>
      <c r="L227" s="439" t="s">
        <v>2343</v>
      </c>
      <c r="M227" s="439" t="s">
        <v>1984</v>
      </c>
      <c r="N227" s="439"/>
      <c r="O227" s="439" t="s">
        <v>2345</v>
      </c>
      <c r="P227" s="419"/>
      <c r="Q227" s="419"/>
      <c r="R227" s="419"/>
      <c r="S227" s="419"/>
      <c r="T227" s="419"/>
      <c r="U227" s="419"/>
      <c r="V227" s="419"/>
      <c r="W227" s="419"/>
      <c r="X227" s="419"/>
      <c r="Y227" s="419"/>
      <c r="Z227" s="419"/>
      <c r="AA227" s="419"/>
      <c r="AB227" s="419"/>
      <c r="AC227" s="419"/>
      <c r="AD227" s="419"/>
      <c r="AE227" s="419"/>
      <c r="AF227" s="419"/>
      <c r="AG227" s="419"/>
      <c r="AH227" s="419"/>
      <c r="AI227" s="419"/>
      <c r="AJ227" s="419"/>
      <c r="AK227" s="419"/>
      <c r="AL227" s="382"/>
      <c r="AM227" s="382"/>
      <c r="AN227" s="382"/>
      <c r="AO227" s="382"/>
      <c r="AP227" s="418"/>
    </row>
    <row r="228" spans="1:42" ht="27" customHeight="1" x14ac:dyDescent="0.3">
      <c r="A228" s="436">
        <v>222</v>
      </c>
      <c r="B228" s="439" t="s">
        <v>2347</v>
      </c>
      <c r="C228" s="483"/>
      <c r="D228" s="439" t="s">
        <v>2347</v>
      </c>
      <c r="E228" s="476" t="s">
        <v>128</v>
      </c>
      <c r="F228" s="476" t="s">
        <v>2347</v>
      </c>
      <c r="G228" s="476" t="s">
        <v>1757</v>
      </c>
      <c r="H228" s="439" t="s">
        <v>2648</v>
      </c>
      <c r="I228" s="439">
        <v>0</v>
      </c>
      <c r="J228" s="439" t="s">
        <v>2059</v>
      </c>
      <c r="K228" s="439">
        <v>2</v>
      </c>
      <c r="L228" s="439" t="s">
        <v>2347</v>
      </c>
      <c r="M228" s="439" t="s">
        <v>2344</v>
      </c>
      <c r="N228" s="439"/>
      <c r="O228" s="439" t="s">
        <v>2349</v>
      </c>
      <c r="P228" s="382"/>
      <c r="Q228" s="382"/>
      <c r="R228" s="382"/>
      <c r="S228" s="382"/>
      <c r="T228" s="382"/>
      <c r="U228" s="382"/>
      <c r="V228" s="382"/>
      <c r="W228" s="382"/>
      <c r="X228" s="382"/>
      <c r="Y228" s="382"/>
      <c r="Z228" s="382"/>
      <c r="AA228" s="382"/>
      <c r="AB228" s="382"/>
      <c r="AC228" s="382"/>
      <c r="AD228" s="382"/>
      <c r="AE228" s="382"/>
      <c r="AF228" s="382"/>
      <c r="AG228" s="382"/>
      <c r="AH228" s="382"/>
      <c r="AI228" s="382"/>
      <c r="AJ228" s="382"/>
      <c r="AK228" s="382"/>
      <c r="AL228" s="382"/>
      <c r="AM228" s="382"/>
      <c r="AN228" s="382"/>
      <c r="AO228" s="382"/>
      <c r="AP228" s="418"/>
    </row>
    <row r="229" spans="1:42" ht="27" customHeight="1" x14ac:dyDescent="0.3">
      <c r="A229" s="436">
        <v>223</v>
      </c>
      <c r="B229" s="439" t="s">
        <v>1924</v>
      </c>
      <c r="C229" s="439"/>
      <c r="D229" s="439" t="s">
        <v>1902</v>
      </c>
      <c r="E229" s="439" t="s">
        <v>128</v>
      </c>
      <c r="F229" s="439" t="s">
        <v>1902</v>
      </c>
      <c r="G229" s="439"/>
      <c r="H229" s="439" t="s">
        <v>2648</v>
      </c>
      <c r="I229" s="439">
        <v>0</v>
      </c>
      <c r="J229" s="439" t="s">
        <v>2059</v>
      </c>
      <c r="K229" s="439">
        <v>2</v>
      </c>
      <c r="L229" s="439" t="s">
        <v>1902</v>
      </c>
      <c r="M229" s="439" t="s">
        <v>2348</v>
      </c>
      <c r="N229" s="439"/>
      <c r="O229" s="439" t="s">
        <v>1925</v>
      </c>
      <c r="P229" s="382"/>
      <c r="Q229" s="382">
        <v>72</v>
      </c>
      <c r="R229" s="382">
        <v>0</v>
      </c>
      <c r="S229" s="382">
        <v>0</v>
      </c>
      <c r="T229" s="382">
        <v>0</v>
      </c>
      <c r="U229" s="382">
        <v>0</v>
      </c>
      <c r="V229" s="382">
        <v>0</v>
      </c>
      <c r="W229" s="382">
        <v>72</v>
      </c>
      <c r="X229" s="382">
        <v>0</v>
      </c>
      <c r="Y229" s="382">
        <v>0</v>
      </c>
      <c r="Z229" s="382">
        <v>0</v>
      </c>
      <c r="AA229" s="382">
        <v>72</v>
      </c>
      <c r="AB229" s="382">
        <v>0</v>
      </c>
      <c r="AC229" s="382">
        <v>0</v>
      </c>
      <c r="AD229" s="382">
        <v>0</v>
      </c>
      <c r="AE229" s="382"/>
      <c r="AF229" s="382"/>
      <c r="AG229" s="382">
        <v>0</v>
      </c>
      <c r="AH229" s="382"/>
      <c r="AI229" s="382"/>
      <c r="AJ229" s="382">
        <v>0</v>
      </c>
      <c r="AK229" s="382"/>
      <c r="AL229" s="382"/>
      <c r="AM229" s="382"/>
      <c r="AN229" s="382"/>
      <c r="AO229" s="382"/>
      <c r="AP229" s="382"/>
    </row>
    <row r="230" spans="1:42" ht="27" customHeight="1" x14ac:dyDescent="0.3">
      <c r="A230" s="436">
        <v>224</v>
      </c>
      <c r="B230" s="439" t="s">
        <v>1720</v>
      </c>
      <c r="C230" s="439"/>
      <c r="D230" s="439" t="s">
        <v>22</v>
      </c>
      <c r="E230" s="439" t="s">
        <v>128</v>
      </c>
      <c r="F230" s="439" t="s">
        <v>22</v>
      </c>
      <c r="G230" s="439"/>
      <c r="H230" s="439" t="s">
        <v>2646</v>
      </c>
      <c r="I230" s="465">
        <v>0</v>
      </c>
      <c r="J230" s="439" t="s">
        <v>2059</v>
      </c>
      <c r="K230" s="439">
        <v>2</v>
      </c>
      <c r="L230" s="439" t="s">
        <v>22</v>
      </c>
      <c r="M230" s="439" t="s">
        <v>1985</v>
      </c>
      <c r="N230" s="439"/>
      <c r="O230" s="439" t="s">
        <v>515</v>
      </c>
      <c r="P230" s="382"/>
      <c r="Q230" s="382" t="s">
        <v>22</v>
      </c>
      <c r="R230" s="382" t="s">
        <v>22</v>
      </c>
      <c r="S230" s="382">
        <v>32</v>
      </c>
      <c r="T230" s="382">
        <v>32</v>
      </c>
      <c r="U230" s="382">
        <v>32</v>
      </c>
      <c r="V230" s="382">
        <v>32</v>
      </c>
      <c r="W230" s="382">
        <v>32</v>
      </c>
      <c r="X230" s="382">
        <v>32</v>
      </c>
      <c r="Y230" s="382">
        <v>32</v>
      </c>
      <c r="Z230" s="382">
        <v>32</v>
      </c>
      <c r="AA230" s="382">
        <v>32</v>
      </c>
      <c r="AB230" s="382">
        <v>32</v>
      </c>
      <c r="AC230" s="382">
        <v>32</v>
      </c>
      <c r="AD230" s="382">
        <v>32</v>
      </c>
      <c r="AE230" s="382"/>
      <c r="AF230" s="382"/>
      <c r="AG230" s="382">
        <v>32</v>
      </c>
      <c r="AH230" s="382"/>
      <c r="AI230" s="382"/>
      <c r="AJ230" s="382">
        <v>32</v>
      </c>
      <c r="AK230" s="382"/>
      <c r="AL230" s="382"/>
      <c r="AM230" s="382" t="s">
        <v>1800</v>
      </c>
      <c r="AN230" s="382"/>
      <c r="AO230" s="382"/>
      <c r="AP230" s="382"/>
    </row>
    <row r="231" spans="1:42" ht="27" customHeight="1" x14ac:dyDescent="0.3">
      <c r="A231" s="436">
        <v>225</v>
      </c>
      <c r="B231" s="439" t="s">
        <v>1721</v>
      </c>
      <c r="C231" s="439"/>
      <c r="D231" s="439" t="s">
        <v>884</v>
      </c>
      <c r="E231" s="439" t="s">
        <v>128</v>
      </c>
      <c r="F231" s="439" t="s">
        <v>884</v>
      </c>
      <c r="G231" s="439"/>
      <c r="H231" s="439" t="s">
        <v>2646</v>
      </c>
      <c r="I231" s="465">
        <v>0</v>
      </c>
      <c r="J231" s="439" t="s">
        <v>2059</v>
      </c>
      <c r="K231" s="439">
        <v>2</v>
      </c>
      <c r="L231" s="439" t="s">
        <v>884</v>
      </c>
      <c r="M231" s="439" t="s">
        <v>1986</v>
      </c>
      <c r="N231" s="439"/>
      <c r="O231" s="439" t="s">
        <v>2388</v>
      </c>
      <c r="P231" s="382" t="s">
        <v>1176</v>
      </c>
      <c r="Q231" s="382" t="s">
        <v>884</v>
      </c>
      <c r="R231" s="382" t="s">
        <v>884</v>
      </c>
      <c r="S231" s="382">
        <v>320</v>
      </c>
      <c r="T231" s="382">
        <v>320</v>
      </c>
      <c r="U231" s="382">
        <v>320</v>
      </c>
      <c r="V231" s="382">
        <v>320</v>
      </c>
      <c r="W231" s="382">
        <v>320</v>
      </c>
      <c r="X231" s="382">
        <v>320</v>
      </c>
      <c r="Y231" s="382">
        <v>0</v>
      </c>
      <c r="Z231" s="382">
        <v>320</v>
      </c>
      <c r="AA231" s="382">
        <v>320</v>
      </c>
      <c r="AB231" s="382">
        <v>320</v>
      </c>
      <c r="AC231" s="382">
        <v>320</v>
      </c>
      <c r="AD231" s="382">
        <v>0</v>
      </c>
      <c r="AE231" s="382"/>
      <c r="AF231" s="382"/>
      <c r="AG231" s="382">
        <v>320</v>
      </c>
      <c r="AH231" s="382"/>
      <c r="AI231" s="382"/>
      <c r="AJ231" s="382">
        <v>320</v>
      </c>
      <c r="AK231" s="382"/>
      <c r="AL231" s="382"/>
      <c r="AM231" s="382" t="s">
        <v>1268</v>
      </c>
      <c r="AN231" s="382"/>
      <c r="AO231" s="382"/>
      <c r="AP231" s="382"/>
    </row>
    <row r="232" spans="1:42" ht="27" customHeight="1" x14ac:dyDescent="0.3">
      <c r="A232" s="436">
        <v>226</v>
      </c>
      <c r="B232" s="439" t="s">
        <v>2411</v>
      </c>
      <c r="C232" s="439"/>
      <c r="D232" s="439" t="s">
        <v>2412</v>
      </c>
      <c r="E232" s="439" t="s">
        <v>128</v>
      </c>
      <c r="F232" s="476" t="s">
        <v>2412</v>
      </c>
      <c r="G232" s="470" t="s">
        <v>1852</v>
      </c>
      <c r="H232" s="439" t="s">
        <v>2646</v>
      </c>
      <c r="I232" s="465">
        <v>0</v>
      </c>
      <c r="J232" s="439" t="s">
        <v>2059</v>
      </c>
      <c r="K232" s="439">
        <v>2</v>
      </c>
      <c r="L232" s="439" t="s">
        <v>884</v>
      </c>
      <c r="M232" s="439" t="s">
        <v>1986</v>
      </c>
      <c r="N232" s="439"/>
      <c r="O232" s="439" t="s">
        <v>2388</v>
      </c>
      <c r="P232" s="382"/>
      <c r="Q232" s="382" t="s">
        <v>2448</v>
      </c>
      <c r="R232" s="382" t="s">
        <v>2448</v>
      </c>
      <c r="S232" s="382" t="s">
        <v>2448</v>
      </c>
      <c r="T232" s="382" t="s">
        <v>2448</v>
      </c>
      <c r="U232" s="382" t="s">
        <v>2448</v>
      </c>
      <c r="V232" s="382" t="s">
        <v>2448</v>
      </c>
      <c r="W232" s="382" t="s">
        <v>2448</v>
      </c>
      <c r="X232" s="382" t="s">
        <v>2448</v>
      </c>
      <c r="Y232" s="382" t="s">
        <v>2448</v>
      </c>
      <c r="Z232" s="382" t="s">
        <v>2448</v>
      </c>
      <c r="AA232" s="382" t="s">
        <v>2448</v>
      </c>
      <c r="AB232" s="382" t="s">
        <v>2448</v>
      </c>
      <c r="AC232" s="382" t="s">
        <v>2448</v>
      </c>
      <c r="AD232" s="382" t="s">
        <v>2448</v>
      </c>
      <c r="AE232" s="382"/>
      <c r="AF232" s="382"/>
      <c r="AG232" s="382" t="s">
        <v>2448</v>
      </c>
      <c r="AH232" s="382"/>
      <c r="AI232" s="382"/>
      <c r="AJ232" s="382" t="s">
        <v>2448</v>
      </c>
      <c r="AK232" s="382"/>
      <c r="AL232" s="382"/>
      <c r="AM232" s="382"/>
      <c r="AN232" s="382"/>
      <c r="AO232" s="382"/>
      <c r="AP232" s="418"/>
    </row>
    <row r="233" spans="1:42" ht="27" customHeight="1" x14ac:dyDescent="0.3">
      <c r="A233" s="436">
        <v>227</v>
      </c>
      <c r="B233" s="439" t="s">
        <v>1722</v>
      </c>
      <c r="C233" s="439"/>
      <c r="D233" s="439" t="s">
        <v>1689</v>
      </c>
      <c r="E233" s="439" t="s">
        <v>128</v>
      </c>
      <c r="F233" s="439" t="s">
        <v>1689</v>
      </c>
      <c r="G233" s="439" t="s">
        <v>1757</v>
      </c>
      <c r="H233" s="439" t="s">
        <v>2646</v>
      </c>
      <c r="I233" s="465">
        <v>0</v>
      </c>
      <c r="J233" s="439" t="s">
        <v>2059</v>
      </c>
      <c r="K233" s="439">
        <v>2</v>
      </c>
      <c r="L233" s="439" t="s">
        <v>1689</v>
      </c>
      <c r="M233" s="439" t="s">
        <v>1987</v>
      </c>
      <c r="N233" s="439"/>
      <c r="O233" s="439" t="s">
        <v>1690</v>
      </c>
      <c r="P233" s="382"/>
      <c r="Q233" s="382">
        <v>0</v>
      </c>
      <c r="R233" s="382">
        <v>0</v>
      </c>
      <c r="S233" s="382">
        <v>768</v>
      </c>
      <c r="T233" s="382">
        <v>768</v>
      </c>
      <c r="U233" s="382">
        <v>0</v>
      </c>
      <c r="V233" s="382">
        <v>0</v>
      </c>
      <c r="W233" s="382">
        <v>768</v>
      </c>
      <c r="X233" s="382">
        <v>0</v>
      </c>
      <c r="Y233" s="382">
        <v>0</v>
      </c>
      <c r="Z233" s="382">
        <v>0</v>
      </c>
      <c r="AA233" s="382">
        <v>768</v>
      </c>
      <c r="AB233" s="382">
        <v>768</v>
      </c>
      <c r="AC233" s="382">
        <v>0</v>
      </c>
      <c r="AD233" s="382">
        <v>0</v>
      </c>
      <c r="AE233" s="382"/>
      <c r="AF233" s="382"/>
      <c r="AG233" s="382">
        <v>0</v>
      </c>
      <c r="AH233" s="382"/>
      <c r="AI233" s="382"/>
      <c r="AJ233" s="382">
        <v>0</v>
      </c>
      <c r="AK233" s="382"/>
      <c r="AL233" s="382"/>
      <c r="AM233" s="382" t="s">
        <v>1798</v>
      </c>
      <c r="AN233" s="382"/>
      <c r="AO233" s="382"/>
      <c r="AP233" s="382"/>
    </row>
    <row r="234" spans="1:42" ht="27" customHeight="1" x14ac:dyDescent="0.3">
      <c r="A234" s="436">
        <v>228</v>
      </c>
      <c r="B234" s="439" t="s">
        <v>1724</v>
      </c>
      <c r="C234" s="439"/>
      <c r="D234" s="439" t="s">
        <v>1653</v>
      </c>
      <c r="E234" s="439" t="s">
        <v>128</v>
      </c>
      <c r="F234" s="439" t="s">
        <v>1653</v>
      </c>
      <c r="G234" s="470" t="s">
        <v>1852</v>
      </c>
      <c r="H234" s="439" t="s">
        <v>2646</v>
      </c>
      <c r="I234" s="465">
        <v>0</v>
      </c>
      <c r="J234" s="439" t="s">
        <v>2059</v>
      </c>
      <c r="K234" s="439">
        <v>2</v>
      </c>
      <c r="L234" s="439" t="s">
        <v>1653</v>
      </c>
      <c r="M234" s="439" t="s">
        <v>1988</v>
      </c>
      <c r="N234" s="439"/>
      <c r="O234" s="439" t="s">
        <v>1654</v>
      </c>
      <c r="P234" s="382"/>
      <c r="Q234" s="382" t="s">
        <v>2448</v>
      </c>
      <c r="R234" s="382" t="s">
        <v>2448</v>
      </c>
      <c r="S234" s="382" t="s">
        <v>2448</v>
      </c>
      <c r="T234" s="382" t="s">
        <v>2448</v>
      </c>
      <c r="U234" s="382" t="s">
        <v>2448</v>
      </c>
      <c r="V234" s="382" t="s">
        <v>2448</v>
      </c>
      <c r="W234" s="382" t="s">
        <v>2448</v>
      </c>
      <c r="X234" s="382" t="s">
        <v>2448</v>
      </c>
      <c r="Y234" s="382" t="s">
        <v>2448</v>
      </c>
      <c r="Z234" s="382" t="s">
        <v>2448</v>
      </c>
      <c r="AA234" s="382" t="s">
        <v>2448</v>
      </c>
      <c r="AB234" s="382" t="s">
        <v>2448</v>
      </c>
      <c r="AC234" s="382" t="s">
        <v>2448</v>
      </c>
      <c r="AD234" s="382" t="s">
        <v>2448</v>
      </c>
      <c r="AE234" s="382"/>
      <c r="AF234" s="382"/>
      <c r="AG234" s="382" t="s">
        <v>2448</v>
      </c>
      <c r="AH234" s="382"/>
      <c r="AI234" s="382"/>
      <c r="AJ234" s="382" t="s">
        <v>2448</v>
      </c>
      <c r="AK234" s="382"/>
      <c r="AL234" s="382"/>
      <c r="AM234" s="382" t="s">
        <v>1798</v>
      </c>
      <c r="AN234" s="382"/>
      <c r="AO234" s="382"/>
      <c r="AP234" s="382"/>
    </row>
    <row r="235" spans="1:42" ht="27" customHeight="1" x14ac:dyDescent="0.3">
      <c r="A235" s="436">
        <v>229</v>
      </c>
      <c r="B235" s="439" t="s">
        <v>1723</v>
      </c>
      <c r="C235" s="439"/>
      <c r="D235" s="439" t="s">
        <v>1691</v>
      </c>
      <c r="E235" s="439" t="s">
        <v>1801</v>
      </c>
      <c r="F235" s="439" t="s">
        <v>1691</v>
      </c>
      <c r="G235" s="470" t="s">
        <v>1852</v>
      </c>
      <c r="H235" s="439" t="s">
        <v>2646</v>
      </c>
      <c r="I235" s="465">
        <v>0</v>
      </c>
      <c r="J235" s="439" t="s">
        <v>2059</v>
      </c>
      <c r="K235" s="439">
        <v>2</v>
      </c>
      <c r="L235" s="439" t="s">
        <v>1691</v>
      </c>
      <c r="M235" s="439" t="s">
        <v>1989</v>
      </c>
      <c r="N235" s="439"/>
      <c r="O235" s="439" t="s">
        <v>1692</v>
      </c>
      <c r="P235" s="382"/>
      <c r="Q235" s="382" t="s">
        <v>2448</v>
      </c>
      <c r="R235" s="382" t="s">
        <v>2448</v>
      </c>
      <c r="S235" s="382" t="s">
        <v>2448</v>
      </c>
      <c r="T235" s="382" t="s">
        <v>2448</v>
      </c>
      <c r="U235" s="382" t="s">
        <v>2448</v>
      </c>
      <c r="V235" s="382" t="s">
        <v>2448</v>
      </c>
      <c r="W235" s="382" t="s">
        <v>2448</v>
      </c>
      <c r="X235" s="382" t="s">
        <v>2448</v>
      </c>
      <c r="Y235" s="382" t="s">
        <v>2448</v>
      </c>
      <c r="Z235" s="382" t="s">
        <v>2448</v>
      </c>
      <c r="AA235" s="382" t="s">
        <v>2448</v>
      </c>
      <c r="AB235" s="382" t="s">
        <v>2448</v>
      </c>
      <c r="AC235" s="382" t="s">
        <v>2448</v>
      </c>
      <c r="AD235" s="382" t="s">
        <v>2448</v>
      </c>
      <c r="AE235" s="382"/>
      <c r="AF235" s="382"/>
      <c r="AG235" s="382" t="s">
        <v>2448</v>
      </c>
      <c r="AH235" s="382"/>
      <c r="AI235" s="382"/>
      <c r="AJ235" s="382" t="s">
        <v>2448</v>
      </c>
      <c r="AK235" s="382"/>
      <c r="AL235" s="382"/>
      <c r="AM235" s="382"/>
      <c r="AN235" s="382"/>
      <c r="AO235" s="382"/>
      <c r="AP235" s="382"/>
    </row>
    <row r="236" spans="1:42" ht="27" customHeight="1" x14ac:dyDescent="0.3">
      <c r="A236" s="436">
        <v>230</v>
      </c>
      <c r="B236" s="467" t="s">
        <v>2509</v>
      </c>
      <c r="C236" s="439"/>
      <c r="D236" s="439" t="s">
        <v>2505</v>
      </c>
      <c r="E236" s="439" t="s">
        <v>128</v>
      </c>
      <c r="F236" s="439" t="s">
        <v>2505</v>
      </c>
      <c r="G236" s="439" t="s">
        <v>1750</v>
      </c>
      <c r="H236" s="439" t="s">
        <v>2646</v>
      </c>
      <c r="I236" s="465">
        <v>0</v>
      </c>
      <c r="J236" s="439" t="s">
        <v>2059</v>
      </c>
      <c r="K236" s="439">
        <v>2</v>
      </c>
      <c r="L236" s="439" t="s">
        <v>2373</v>
      </c>
      <c r="M236" s="439" t="s">
        <v>1990</v>
      </c>
      <c r="N236" s="439"/>
      <c r="O236" s="439" t="s">
        <v>2390</v>
      </c>
      <c r="P236" s="382" t="s">
        <v>1254</v>
      </c>
      <c r="Q236" s="382" t="s">
        <v>1254</v>
      </c>
      <c r="R236" s="382" t="s">
        <v>1254</v>
      </c>
      <c r="S236" s="382" t="s">
        <v>1254</v>
      </c>
      <c r="T236" s="382" t="s">
        <v>1254</v>
      </c>
      <c r="U236" s="382" t="s">
        <v>1254</v>
      </c>
      <c r="V236" s="382" t="s">
        <v>1254</v>
      </c>
      <c r="W236" s="382" t="s">
        <v>1254</v>
      </c>
      <c r="X236" s="382" t="s">
        <v>1254</v>
      </c>
      <c r="Y236" s="382" t="s">
        <v>1254</v>
      </c>
      <c r="Z236" s="382">
        <v>0</v>
      </c>
      <c r="AA236" s="382">
        <v>768</v>
      </c>
      <c r="AB236" s="382">
        <v>768</v>
      </c>
      <c r="AC236" s="382">
        <v>768</v>
      </c>
      <c r="AD236" s="382">
        <v>0</v>
      </c>
      <c r="AE236" s="382"/>
      <c r="AF236" s="382"/>
      <c r="AG236" s="382">
        <v>768</v>
      </c>
      <c r="AH236" s="382"/>
      <c r="AI236" s="382"/>
      <c r="AJ236" s="382">
        <v>768</v>
      </c>
      <c r="AK236" s="382"/>
      <c r="AL236" s="382"/>
      <c r="AM236" s="382"/>
      <c r="AN236" s="382"/>
      <c r="AO236" s="382"/>
      <c r="AP236" s="382"/>
    </row>
    <row r="237" spans="1:42" ht="27" customHeight="1" x14ac:dyDescent="0.3">
      <c r="A237" s="436">
        <v>231</v>
      </c>
      <c r="B237" s="467" t="s">
        <v>2510</v>
      </c>
      <c r="C237" s="439"/>
      <c r="D237" s="439" t="s">
        <v>2506</v>
      </c>
      <c r="E237" s="439" t="s">
        <v>128</v>
      </c>
      <c r="F237" s="439" t="s">
        <v>2506</v>
      </c>
      <c r="G237" s="439" t="s">
        <v>1750</v>
      </c>
      <c r="H237" s="439" t="s">
        <v>2646</v>
      </c>
      <c r="I237" s="439">
        <v>0</v>
      </c>
      <c r="J237" s="439" t="s">
        <v>2059</v>
      </c>
      <c r="K237" s="439">
        <v>2</v>
      </c>
      <c r="L237" s="439" t="s">
        <v>2377</v>
      </c>
      <c r="M237" s="439" t="s">
        <v>2378</v>
      </c>
      <c r="N237" s="439"/>
      <c r="O237" s="439" t="s">
        <v>2391</v>
      </c>
      <c r="P237" s="382" t="s">
        <v>1254</v>
      </c>
      <c r="Q237" s="382" t="s">
        <v>1254</v>
      </c>
      <c r="R237" s="382" t="s">
        <v>1254</v>
      </c>
      <c r="S237" s="382" t="s">
        <v>1254</v>
      </c>
      <c r="T237" s="382" t="s">
        <v>1254</v>
      </c>
      <c r="U237" s="382" t="s">
        <v>1254</v>
      </c>
      <c r="V237" s="382" t="s">
        <v>1254</v>
      </c>
      <c r="W237" s="382" t="s">
        <v>1254</v>
      </c>
      <c r="X237" s="382" t="s">
        <v>1254</v>
      </c>
      <c r="Y237" s="382" t="s">
        <v>1254</v>
      </c>
      <c r="Z237" s="382">
        <v>0</v>
      </c>
      <c r="AA237" s="382">
        <v>320</v>
      </c>
      <c r="AB237" s="382">
        <v>320</v>
      </c>
      <c r="AC237" s="382">
        <v>320</v>
      </c>
      <c r="AD237" s="382">
        <v>0</v>
      </c>
      <c r="AE237" s="382"/>
      <c r="AF237" s="382"/>
      <c r="AG237" s="382">
        <v>320</v>
      </c>
      <c r="AH237" s="382"/>
      <c r="AI237" s="382"/>
      <c r="AJ237" s="382">
        <v>320</v>
      </c>
      <c r="AK237" s="382"/>
      <c r="AL237" s="382"/>
      <c r="AM237" s="382"/>
      <c r="AN237" s="382"/>
      <c r="AO237" s="382"/>
      <c r="AP237" s="382"/>
    </row>
    <row r="238" spans="1:42" ht="27" customHeight="1" x14ac:dyDescent="0.3">
      <c r="A238" s="436">
        <v>232</v>
      </c>
      <c r="B238" s="439" t="s">
        <v>2105</v>
      </c>
      <c r="C238" s="439"/>
      <c r="D238" s="439" t="s">
        <v>2102</v>
      </c>
      <c r="E238" s="439" t="s">
        <v>87</v>
      </c>
      <c r="F238" s="439" t="s">
        <v>2102</v>
      </c>
      <c r="G238" s="439" t="s">
        <v>2088</v>
      </c>
      <c r="H238" s="439" t="s">
        <v>2649</v>
      </c>
      <c r="I238" s="465" t="s">
        <v>1874</v>
      </c>
      <c r="J238" s="439" t="s">
        <v>2059</v>
      </c>
      <c r="K238" s="439">
        <v>2</v>
      </c>
      <c r="L238" s="439" t="s">
        <v>2103</v>
      </c>
      <c r="M238" s="439" t="s">
        <v>1971</v>
      </c>
      <c r="N238" s="439"/>
      <c r="O238" s="439" t="s">
        <v>2104</v>
      </c>
      <c r="P238" s="382" t="s">
        <v>1254</v>
      </c>
      <c r="Q238" s="382" t="s">
        <v>1254</v>
      </c>
      <c r="R238" s="382" t="s">
        <v>1254</v>
      </c>
      <c r="S238" s="382" t="s">
        <v>1254</v>
      </c>
      <c r="T238" s="382" t="s">
        <v>1254</v>
      </c>
      <c r="U238" s="382" t="s">
        <v>1254</v>
      </c>
      <c r="V238" s="382" t="s">
        <v>1254</v>
      </c>
      <c r="W238" s="382" t="s">
        <v>1254</v>
      </c>
      <c r="X238" s="382" t="s">
        <v>1254</v>
      </c>
      <c r="Y238" s="382" t="s">
        <v>1254</v>
      </c>
      <c r="Z238" s="382" t="s">
        <v>1254</v>
      </c>
      <c r="AA238" s="382">
        <v>0</v>
      </c>
      <c r="AB238" s="382">
        <v>0</v>
      </c>
      <c r="AC238" s="382">
        <v>512</v>
      </c>
      <c r="AD238" s="382">
        <v>0</v>
      </c>
      <c r="AE238" s="382"/>
      <c r="AF238" s="382"/>
      <c r="AG238" s="382">
        <v>512</v>
      </c>
      <c r="AH238" s="382"/>
      <c r="AI238" s="382"/>
      <c r="AJ238" s="382">
        <v>512</v>
      </c>
      <c r="AK238" s="382"/>
      <c r="AL238" s="382"/>
      <c r="AM238" s="382"/>
      <c r="AN238" s="382"/>
      <c r="AO238" s="382"/>
      <c r="AP238" s="382"/>
    </row>
    <row r="239" spans="1:42" ht="27" customHeight="1" x14ac:dyDescent="0.3">
      <c r="A239" s="436">
        <v>233</v>
      </c>
      <c r="B239" s="439" t="s">
        <v>1725</v>
      </c>
      <c r="C239" s="439"/>
      <c r="D239" s="439" t="s">
        <v>21</v>
      </c>
      <c r="E239" s="439" t="s">
        <v>66</v>
      </c>
      <c r="F239" s="439" t="s">
        <v>21</v>
      </c>
      <c r="G239" s="439"/>
      <c r="H239" s="439" t="s">
        <v>2646</v>
      </c>
      <c r="I239" s="465">
        <v>0</v>
      </c>
      <c r="J239" s="439" t="s">
        <v>2059</v>
      </c>
      <c r="K239" s="439">
        <v>2</v>
      </c>
      <c r="L239" s="439" t="s">
        <v>21</v>
      </c>
      <c r="M239" s="439" t="s">
        <v>2379</v>
      </c>
      <c r="N239" s="439" t="s">
        <v>576</v>
      </c>
      <c r="O239" s="439" t="s">
        <v>516</v>
      </c>
      <c r="P239" s="382" t="s">
        <v>21</v>
      </c>
      <c r="Q239" s="382" t="s">
        <v>1176</v>
      </c>
      <c r="R239" s="382" t="s">
        <v>1176</v>
      </c>
      <c r="S239" s="382">
        <v>6400</v>
      </c>
      <c r="T239" s="382" t="s">
        <v>1185</v>
      </c>
      <c r="U239" s="382" t="s">
        <v>1185</v>
      </c>
      <c r="V239" s="382" t="s">
        <v>1185</v>
      </c>
      <c r="W239" s="382" t="s">
        <v>1185</v>
      </c>
      <c r="X239" s="382" t="s">
        <v>1185</v>
      </c>
      <c r="Y239" s="382" t="s">
        <v>1185</v>
      </c>
      <c r="Z239" s="382" t="s">
        <v>1185</v>
      </c>
      <c r="AA239" s="382">
        <v>0</v>
      </c>
      <c r="AB239" s="382">
        <v>8000</v>
      </c>
      <c r="AC239" s="382">
        <v>0</v>
      </c>
      <c r="AD239" s="382">
        <v>0</v>
      </c>
      <c r="AE239" s="382"/>
      <c r="AF239" s="382"/>
      <c r="AG239" s="382">
        <v>0</v>
      </c>
      <c r="AH239" s="382"/>
      <c r="AI239" s="382"/>
      <c r="AJ239" s="382">
        <v>0</v>
      </c>
      <c r="AK239" s="382"/>
      <c r="AL239" s="382"/>
      <c r="AM239" s="382" t="s">
        <v>66</v>
      </c>
      <c r="AN239" s="382"/>
      <c r="AO239" s="382"/>
      <c r="AP239" s="382"/>
    </row>
    <row r="240" spans="1:42" ht="27" customHeight="1" x14ac:dyDescent="0.3">
      <c r="A240" s="436">
        <v>234</v>
      </c>
      <c r="B240" s="439" t="s">
        <v>1728</v>
      </c>
      <c r="C240" s="439" t="s">
        <v>42</v>
      </c>
      <c r="D240" s="439" t="s">
        <v>1236</v>
      </c>
      <c r="E240" s="439"/>
      <c r="F240" s="439" t="s">
        <v>614</v>
      </c>
      <c r="G240" s="439"/>
      <c r="H240" s="439" t="s">
        <v>2137</v>
      </c>
      <c r="I240" s="465">
        <v>0</v>
      </c>
      <c r="J240" s="439" t="s">
        <v>1187</v>
      </c>
      <c r="K240" s="439">
        <v>4</v>
      </c>
      <c r="L240" s="439">
        <v>1</v>
      </c>
      <c r="M240" s="439" t="s">
        <v>1991</v>
      </c>
      <c r="N240" s="439" t="s">
        <v>1227</v>
      </c>
      <c r="O240" s="439" t="s">
        <v>475</v>
      </c>
      <c r="P240" s="382" t="s">
        <v>1237</v>
      </c>
      <c r="Q240" s="382" t="s">
        <v>1236</v>
      </c>
      <c r="R240" s="382" t="s">
        <v>1236</v>
      </c>
      <c r="S240" s="382" t="s">
        <v>1184</v>
      </c>
      <c r="T240" s="382" t="s">
        <v>1184</v>
      </c>
      <c r="U240" s="382" t="s">
        <v>1184</v>
      </c>
      <c r="V240" s="382" t="s">
        <v>1184</v>
      </c>
      <c r="W240" s="382" t="s">
        <v>1184</v>
      </c>
      <c r="X240" s="382" t="s">
        <v>1184</v>
      </c>
      <c r="Y240" s="382" t="s">
        <v>1185</v>
      </c>
      <c r="Z240" s="382" t="s">
        <v>1185</v>
      </c>
      <c r="AA240" s="382" t="s">
        <v>1207</v>
      </c>
      <c r="AB240" s="382" t="s">
        <v>1207</v>
      </c>
      <c r="AC240" s="382" t="s">
        <v>1207</v>
      </c>
      <c r="AD240" s="382" t="s">
        <v>1184</v>
      </c>
      <c r="AE240" s="382"/>
      <c r="AF240" s="382"/>
      <c r="AG240" s="382" t="s">
        <v>1207</v>
      </c>
      <c r="AH240" s="382"/>
      <c r="AI240" s="382"/>
      <c r="AJ240" s="382" t="s">
        <v>1207</v>
      </c>
      <c r="AK240" s="382"/>
      <c r="AL240" s="382"/>
      <c r="AM240" s="382" t="s">
        <v>1187</v>
      </c>
      <c r="AN240" s="382"/>
      <c r="AO240" s="382"/>
      <c r="AP240" s="382"/>
    </row>
    <row r="241" spans="1:42" ht="27" customHeight="1" x14ac:dyDescent="0.3">
      <c r="A241" s="436">
        <v>235</v>
      </c>
      <c r="B241" s="439"/>
      <c r="C241" s="439"/>
      <c r="D241" s="439" t="s">
        <v>267</v>
      </c>
      <c r="E241" s="439"/>
      <c r="F241" s="439" t="s">
        <v>614</v>
      </c>
      <c r="G241" s="439"/>
      <c r="H241" s="439" t="s">
        <v>2137</v>
      </c>
      <c r="I241" s="465">
        <v>0</v>
      </c>
      <c r="J241" s="439" t="s">
        <v>1187</v>
      </c>
      <c r="K241" s="439">
        <v>4</v>
      </c>
      <c r="L241" s="439">
        <v>1</v>
      </c>
      <c r="M241" s="439" t="s">
        <v>1991</v>
      </c>
      <c r="N241" s="439" t="s">
        <v>1227</v>
      </c>
      <c r="O241" s="439" t="s">
        <v>476</v>
      </c>
      <c r="P241" s="382" t="s">
        <v>267</v>
      </c>
      <c r="Q241" s="382" t="s">
        <v>267</v>
      </c>
      <c r="R241" s="382" t="s">
        <v>267</v>
      </c>
      <c r="S241" s="382" t="s">
        <v>1184</v>
      </c>
      <c r="T241" s="382" t="s">
        <v>1184</v>
      </c>
      <c r="U241" s="382" t="s">
        <v>1184</v>
      </c>
      <c r="V241" s="382" t="s">
        <v>1184</v>
      </c>
      <c r="W241" s="382" t="s">
        <v>1184</v>
      </c>
      <c r="X241" s="382" t="s">
        <v>1184</v>
      </c>
      <c r="Y241" s="382" t="s">
        <v>1185</v>
      </c>
      <c r="Z241" s="382" t="s">
        <v>1185</v>
      </c>
      <c r="AA241" s="382" t="s">
        <v>1207</v>
      </c>
      <c r="AB241" s="382" t="s">
        <v>1207</v>
      </c>
      <c r="AC241" s="382" t="s">
        <v>1207</v>
      </c>
      <c r="AD241" s="382" t="s">
        <v>1184</v>
      </c>
      <c r="AE241" s="382"/>
      <c r="AF241" s="382"/>
      <c r="AG241" s="382" t="s">
        <v>1207</v>
      </c>
      <c r="AH241" s="382"/>
      <c r="AI241" s="382"/>
      <c r="AJ241" s="382" t="s">
        <v>1207</v>
      </c>
      <c r="AK241" s="382"/>
      <c r="AL241" s="382"/>
      <c r="AM241" s="382" t="s">
        <v>1187</v>
      </c>
      <c r="AN241" s="382"/>
      <c r="AO241" s="382"/>
      <c r="AP241" s="382"/>
    </row>
    <row r="242" spans="1:42" ht="27" customHeight="1" x14ac:dyDescent="0.3">
      <c r="A242" s="436">
        <v>236</v>
      </c>
      <c r="B242" s="439"/>
      <c r="C242" s="439"/>
      <c r="D242" s="439" t="s">
        <v>269</v>
      </c>
      <c r="E242" s="439"/>
      <c r="F242" s="439" t="s">
        <v>614</v>
      </c>
      <c r="G242" s="439"/>
      <c r="H242" s="439" t="s">
        <v>2137</v>
      </c>
      <c r="I242" s="465">
        <v>0</v>
      </c>
      <c r="J242" s="439" t="s">
        <v>1187</v>
      </c>
      <c r="K242" s="439">
        <v>4</v>
      </c>
      <c r="L242" s="439">
        <v>1</v>
      </c>
      <c r="M242" s="439" t="s">
        <v>1991</v>
      </c>
      <c r="N242" s="439" t="s">
        <v>1227</v>
      </c>
      <c r="O242" s="439" t="s">
        <v>477</v>
      </c>
      <c r="P242" s="382" t="s">
        <v>269</v>
      </c>
      <c r="Q242" s="382" t="s">
        <v>269</v>
      </c>
      <c r="R242" s="382" t="s">
        <v>269</v>
      </c>
      <c r="S242" s="382" t="s">
        <v>1184</v>
      </c>
      <c r="T242" s="382" t="s">
        <v>1184</v>
      </c>
      <c r="U242" s="382" t="s">
        <v>1184</v>
      </c>
      <c r="V242" s="382" t="s">
        <v>1184</v>
      </c>
      <c r="W242" s="382" t="s">
        <v>1184</v>
      </c>
      <c r="X242" s="382" t="s">
        <v>1184</v>
      </c>
      <c r="Y242" s="382" t="s">
        <v>1185</v>
      </c>
      <c r="Z242" s="382" t="s">
        <v>1185</v>
      </c>
      <c r="AA242" s="382" t="s">
        <v>1207</v>
      </c>
      <c r="AB242" s="382" t="s">
        <v>1207</v>
      </c>
      <c r="AC242" s="382" t="s">
        <v>1207</v>
      </c>
      <c r="AD242" s="382" t="s">
        <v>1184</v>
      </c>
      <c r="AE242" s="382"/>
      <c r="AF242" s="382"/>
      <c r="AG242" s="382" t="s">
        <v>1207</v>
      </c>
      <c r="AH242" s="382"/>
      <c r="AI242" s="382"/>
      <c r="AJ242" s="382" t="s">
        <v>1207</v>
      </c>
      <c r="AK242" s="382"/>
      <c r="AL242" s="382"/>
      <c r="AM242" s="382" t="s">
        <v>1187</v>
      </c>
      <c r="AN242" s="382"/>
      <c r="AO242" s="382"/>
      <c r="AP242" s="382"/>
    </row>
    <row r="243" spans="1:42" ht="27" customHeight="1" x14ac:dyDescent="0.3">
      <c r="A243" s="436">
        <v>237</v>
      </c>
      <c r="B243" s="439"/>
      <c r="C243" s="439"/>
      <c r="D243" s="439" t="s">
        <v>1235</v>
      </c>
      <c r="E243" s="439"/>
      <c r="F243" s="439" t="s">
        <v>48</v>
      </c>
      <c r="G243" s="439" t="s">
        <v>2090</v>
      </c>
      <c r="H243" s="439" t="s">
        <v>2137</v>
      </c>
      <c r="I243" s="465">
        <v>0</v>
      </c>
      <c r="J243" s="439" t="s">
        <v>1187</v>
      </c>
      <c r="K243" s="439">
        <v>4</v>
      </c>
      <c r="L243" s="439">
        <v>1</v>
      </c>
      <c r="M243" s="439" t="s">
        <v>1991</v>
      </c>
      <c r="N243" s="439" t="s">
        <v>1227</v>
      </c>
      <c r="O243" s="439" t="s">
        <v>460</v>
      </c>
      <c r="P243" s="382" t="s">
        <v>271</v>
      </c>
      <c r="Q243" s="382" t="s">
        <v>1235</v>
      </c>
      <c r="R243" s="382" t="s">
        <v>1235</v>
      </c>
      <c r="S243" s="382" t="s">
        <v>1185</v>
      </c>
      <c r="T243" s="382" t="s">
        <v>1185</v>
      </c>
      <c r="U243" s="382" t="s">
        <v>1185</v>
      </c>
      <c r="V243" s="382" t="s">
        <v>1185</v>
      </c>
      <c r="W243" s="382" t="s">
        <v>1185</v>
      </c>
      <c r="X243" s="382" t="s">
        <v>1185</v>
      </c>
      <c r="Y243" s="382" t="s">
        <v>1185</v>
      </c>
      <c r="Z243" s="382" t="s">
        <v>1185</v>
      </c>
      <c r="AA243" s="382" t="s">
        <v>1185</v>
      </c>
      <c r="AB243" s="382" t="s">
        <v>1185</v>
      </c>
      <c r="AC243" s="382" t="s">
        <v>1185</v>
      </c>
      <c r="AD243" s="382" t="s">
        <v>1185</v>
      </c>
      <c r="AE243" s="382"/>
      <c r="AF243" s="382"/>
      <c r="AG243" s="382" t="s">
        <v>1185</v>
      </c>
      <c r="AH243" s="382"/>
      <c r="AI243" s="382"/>
      <c r="AJ243" s="382" t="s">
        <v>1185</v>
      </c>
      <c r="AK243" s="382"/>
      <c r="AL243" s="382" t="s">
        <v>2092</v>
      </c>
      <c r="AM243" s="382" t="s">
        <v>1187</v>
      </c>
      <c r="AN243" s="382"/>
      <c r="AO243" s="382"/>
      <c r="AP243" s="382"/>
    </row>
    <row r="244" spans="1:42" ht="27" customHeight="1" x14ac:dyDescent="0.3">
      <c r="A244" s="436">
        <v>238</v>
      </c>
      <c r="B244" s="439"/>
      <c r="C244" s="439"/>
      <c r="D244" s="439" t="s">
        <v>2055</v>
      </c>
      <c r="E244" s="439" t="s">
        <v>128</v>
      </c>
      <c r="F244" s="439" t="s">
        <v>614</v>
      </c>
      <c r="G244" s="439" t="s">
        <v>2088</v>
      </c>
      <c r="H244" s="439" t="s">
        <v>2137</v>
      </c>
      <c r="I244" s="465" t="s">
        <v>1873</v>
      </c>
      <c r="J244" s="439" t="s">
        <v>1187</v>
      </c>
      <c r="K244" s="439">
        <v>4</v>
      </c>
      <c r="L244" s="439">
        <v>1</v>
      </c>
      <c r="M244" s="439" t="s">
        <v>1991</v>
      </c>
      <c r="N244" s="439" t="s">
        <v>1227</v>
      </c>
      <c r="O244" s="439" t="s">
        <v>2141</v>
      </c>
      <c r="P244" s="382" t="s">
        <v>1254</v>
      </c>
      <c r="Q244" s="382" t="s">
        <v>1254</v>
      </c>
      <c r="R244" s="382" t="s">
        <v>1254</v>
      </c>
      <c r="S244" s="382" t="s">
        <v>1254</v>
      </c>
      <c r="T244" s="382" t="s">
        <v>1254</v>
      </c>
      <c r="U244" s="382" t="s">
        <v>1254</v>
      </c>
      <c r="V244" s="382" t="s">
        <v>1254</v>
      </c>
      <c r="W244" s="382" t="s">
        <v>1254</v>
      </c>
      <c r="X244" s="382" t="s">
        <v>1254</v>
      </c>
      <c r="Y244" s="382" t="s">
        <v>1254</v>
      </c>
      <c r="Z244" s="382" t="s">
        <v>1254</v>
      </c>
      <c r="AA244" s="382" t="s">
        <v>1207</v>
      </c>
      <c r="AB244" s="382" t="s">
        <v>1207</v>
      </c>
      <c r="AC244" s="382" t="s">
        <v>1207</v>
      </c>
      <c r="AD244" s="382" t="s">
        <v>1254</v>
      </c>
      <c r="AE244" s="382"/>
      <c r="AF244" s="382"/>
      <c r="AG244" s="382" t="s">
        <v>1207</v>
      </c>
      <c r="AH244" s="382"/>
      <c r="AI244" s="382"/>
      <c r="AJ244" s="382" t="s">
        <v>1207</v>
      </c>
      <c r="AK244" s="382"/>
      <c r="AL244" s="382" t="s">
        <v>2092</v>
      </c>
      <c r="AM244" s="382" t="s">
        <v>1187</v>
      </c>
      <c r="AN244" s="382"/>
      <c r="AO244" s="382"/>
      <c r="AP244" s="382"/>
    </row>
    <row r="245" spans="1:42" ht="27" customHeight="1" x14ac:dyDescent="0.3">
      <c r="A245" s="436">
        <v>239</v>
      </c>
      <c r="B245" s="439"/>
      <c r="C245" s="439"/>
      <c r="D245" s="439" t="s">
        <v>1234</v>
      </c>
      <c r="E245" s="439"/>
      <c r="F245" s="439" t="s">
        <v>630</v>
      </c>
      <c r="G245" s="439"/>
      <c r="H245" s="439" t="s">
        <v>2137</v>
      </c>
      <c r="I245" s="465">
        <v>0</v>
      </c>
      <c r="J245" s="439" t="s">
        <v>1187</v>
      </c>
      <c r="K245" s="439">
        <v>4</v>
      </c>
      <c r="L245" s="439">
        <v>1</v>
      </c>
      <c r="M245" s="439" t="s">
        <v>1991</v>
      </c>
      <c r="N245" s="439" t="s">
        <v>1227</v>
      </c>
      <c r="O245" s="439" t="s">
        <v>478</v>
      </c>
      <c r="P245" s="382" t="s">
        <v>272</v>
      </c>
      <c r="Q245" s="382" t="s">
        <v>272</v>
      </c>
      <c r="R245" s="382" t="s">
        <v>272</v>
      </c>
      <c r="S245" s="382" t="s">
        <v>1184</v>
      </c>
      <c r="T245" s="382" t="s">
        <v>1184</v>
      </c>
      <c r="U245" s="382" t="s">
        <v>1184</v>
      </c>
      <c r="V245" s="382" t="s">
        <v>1184</v>
      </c>
      <c r="W245" s="382" t="s">
        <v>1184</v>
      </c>
      <c r="X245" s="382" t="s">
        <v>1184</v>
      </c>
      <c r="Y245" s="382" t="s">
        <v>1185</v>
      </c>
      <c r="Z245" s="382" t="s">
        <v>1185</v>
      </c>
      <c r="AA245" s="382" t="s">
        <v>1207</v>
      </c>
      <c r="AB245" s="382" t="s">
        <v>1380</v>
      </c>
      <c r="AC245" s="382" t="s">
        <v>1380</v>
      </c>
      <c r="AD245" s="382" t="s">
        <v>1184</v>
      </c>
      <c r="AE245" s="382"/>
      <c r="AF245" s="382"/>
      <c r="AG245" s="382" t="s">
        <v>1380</v>
      </c>
      <c r="AH245" s="382"/>
      <c r="AI245" s="382"/>
      <c r="AJ245" s="382" t="s">
        <v>1380</v>
      </c>
      <c r="AK245" s="382"/>
      <c r="AL245" s="382"/>
      <c r="AM245" s="382" t="s">
        <v>1187</v>
      </c>
      <c r="AN245" s="382" t="s">
        <v>1233</v>
      </c>
      <c r="AO245" s="382"/>
      <c r="AP245" s="382"/>
    </row>
    <row r="246" spans="1:42" ht="27" customHeight="1" x14ac:dyDescent="0.3">
      <c r="A246" s="436">
        <v>240</v>
      </c>
      <c r="B246" s="439"/>
      <c r="C246" s="439"/>
      <c r="D246" s="439" t="s">
        <v>1232</v>
      </c>
      <c r="E246" s="439"/>
      <c r="F246" s="439" t="s">
        <v>630</v>
      </c>
      <c r="G246" s="439"/>
      <c r="H246" s="439" t="s">
        <v>2137</v>
      </c>
      <c r="I246" s="465">
        <v>0</v>
      </c>
      <c r="J246" s="439" t="s">
        <v>1187</v>
      </c>
      <c r="K246" s="439">
        <v>4</v>
      </c>
      <c r="L246" s="439">
        <v>1</v>
      </c>
      <c r="M246" s="439" t="s">
        <v>1991</v>
      </c>
      <c r="N246" s="439" t="s">
        <v>1227</v>
      </c>
      <c r="O246" s="439" t="s">
        <v>479</v>
      </c>
      <c r="P246" s="382" t="s">
        <v>274</v>
      </c>
      <c r="Q246" s="382" t="s">
        <v>274</v>
      </c>
      <c r="R246" s="382" t="s">
        <v>274</v>
      </c>
      <c r="S246" s="382" t="s">
        <v>1184</v>
      </c>
      <c r="T246" s="382" t="s">
        <v>1184</v>
      </c>
      <c r="U246" s="382" t="s">
        <v>1184</v>
      </c>
      <c r="V246" s="382" t="s">
        <v>1184</v>
      </c>
      <c r="W246" s="382" t="s">
        <v>1184</v>
      </c>
      <c r="X246" s="382" t="s">
        <v>1184</v>
      </c>
      <c r="Y246" s="382" t="s">
        <v>1185</v>
      </c>
      <c r="Z246" s="382" t="s">
        <v>1185</v>
      </c>
      <c r="AA246" s="382" t="s">
        <v>1207</v>
      </c>
      <c r="AB246" s="382" t="s">
        <v>1380</v>
      </c>
      <c r="AC246" s="382" t="s">
        <v>1380</v>
      </c>
      <c r="AD246" s="382" t="s">
        <v>1184</v>
      </c>
      <c r="AE246" s="382"/>
      <c r="AF246" s="382"/>
      <c r="AG246" s="382" t="s">
        <v>1380</v>
      </c>
      <c r="AH246" s="382"/>
      <c r="AI246" s="382"/>
      <c r="AJ246" s="382" t="s">
        <v>1380</v>
      </c>
      <c r="AK246" s="382"/>
      <c r="AL246" s="382"/>
      <c r="AM246" s="382" t="s">
        <v>1187</v>
      </c>
      <c r="AN246" s="382" t="s">
        <v>1231</v>
      </c>
      <c r="AO246" s="382"/>
      <c r="AP246" s="382"/>
    </row>
    <row r="247" spans="1:42" ht="27" customHeight="1" x14ac:dyDescent="0.3">
      <c r="A247" s="436">
        <v>241</v>
      </c>
      <c r="B247" s="439"/>
      <c r="C247" s="439"/>
      <c r="D247" s="439" t="s">
        <v>1230</v>
      </c>
      <c r="E247" s="439"/>
      <c r="F247" s="439" t="s">
        <v>630</v>
      </c>
      <c r="G247" s="439"/>
      <c r="H247" s="439" t="s">
        <v>2137</v>
      </c>
      <c r="I247" s="465">
        <v>0</v>
      </c>
      <c r="J247" s="439" t="s">
        <v>1187</v>
      </c>
      <c r="K247" s="439">
        <v>4</v>
      </c>
      <c r="L247" s="439">
        <v>1</v>
      </c>
      <c r="M247" s="439" t="s">
        <v>1991</v>
      </c>
      <c r="N247" s="439" t="s">
        <v>1227</v>
      </c>
      <c r="O247" s="439" t="s">
        <v>480</v>
      </c>
      <c r="P247" s="382" t="s">
        <v>276</v>
      </c>
      <c r="Q247" s="382" t="s">
        <v>276</v>
      </c>
      <c r="R247" s="382" t="s">
        <v>276</v>
      </c>
      <c r="S247" s="382" t="s">
        <v>1184</v>
      </c>
      <c r="T247" s="382" t="s">
        <v>1184</v>
      </c>
      <c r="U247" s="382" t="s">
        <v>1184</v>
      </c>
      <c r="V247" s="382" t="s">
        <v>1184</v>
      </c>
      <c r="W247" s="382" t="s">
        <v>1184</v>
      </c>
      <c r="X247" s="382" t="s">
        <v>1184</v>
      </c>
      <c r="Y247" s="382" t="s">
        <v>1185</v>
      </c>
      <c r="Z247" s="382" t="s">
        <v>1185</v>
      </c>
      <c r="AA247" s="382" t="s">
        <v>1207</v>
      </c>
      <c r="AB247" s="382" t="s">
        <v>1380</v>
      </c>
      <c r="AC247" s="382" t="s">
        <v>1380</v>
      </c>
      <c r="AD247" s="382" t="s">
        <v>1184</v>
      </c>
      <c r="AE247" s="382"/>
      <c r="AF247" s="382"/>
      <c r="AG247" s="382" t="s">
        <v>1380</v>
      </c>
      <c r="AH247" s="382"/>
      <c r="AI247" s="382"/>
      <c r="AJ247" s="382" t="s">
        <v>1380</v>
      </c>
      <c r="AK247" s="382"/>
      <c r="AL247" s="382"/>
      <c r="AM247" s="382" t="s">
        <v>1187</v>
      </c>
      <c r="AN247" s="382" t="s">
        <v>1229</v>
      </c>
      <c r="AO247" s="382"/>
      <c r="AP247" s="382"/>
    </row>
    <row r="248" spans="1:42" ht="27" customHeight="1" x14ac:dyDescent="0.3">
      <c r="A248" s="436">
        <v>242</v>
      </c>
      <c r="B248" s="439"/>
      <c r="C248" s="439"/>
      <c r="D248" s="439" t="s">
        <v>1228</v>
      </c>
      <c r="E248" s="439"/>
      <c r="F248" s="439" t="s">
        <v>648</v>
      </c>
      <c r="G248" s="439"/>
      <c r="H248" s="439" t="s">
        <v>2137</v>
      </c>
      <c r="I248" s="465">
        <v>0</v>
      </c>
      <c r="J248" s="439" t="s">
        <v>1187</v>
      </c>
      <c r="K248" s="439">
        <v>4</v>
      </c>
      <c r="L248" s="439">
        <v>1</v>
      </c>
      <c r="M248" s="439" t="s">
        <v>1991</v>
      </c>
      <c r="N248" s="439" t="s">
        <v>1227</v>
      </c>
      <c r="O248" s="439" t="s">
        <v>481</v>
      </c>
      <c r="P248" s="382" t="s">
        <v>278</v>
      </c>
      <c r="Q248" s="382" t="s">
        <v>278</v>
      </c>
      <c r="R248" s="382" t="s">
        <v>278</v>
      </c>
      <c r="S248" s="382" t="s">
        <v>1184</v>
      </c>
      <c r="T248" s="382" t="s">
        <v>1184</v>
      </c>
      <c r="U248" s="382" t="s">
        <v>1184</v>
      </c>
      <c r="V248" s="382" t="s">
        <v>1184</v>
      </c>
      <c r="W248" s="382" t="s">
        <v>1184</v>
      </c>
      <c r="X248" s="382" t="s">
        <v>1185</v>
      </c>
      <c r="Y248" s="382" t="s">
        <v>1185</v>
      </c>
      <c r="Z248" s="382" t="s">
        <v>1185</v>
      </c>
      <c r="AA248" s="382" t="s">
        <v>1207</v>
      </c>
      <c r="AB248" s="382" t="s">
        <v>1380</v>
      </c>
      <c r="AC248" s="382" t="s">
        <v>1380</v>
      </c>
      <c r="AD248" s="382" t="s">
        <v>1185</v>
      </c>
      <c r="AE248" s="382"/>
      <c r="AF248" s="382"/>
      <c r="AG248" s="382" t="s">
        <v>1380</v>
      </c>
      <c r="AH248" s="382"/>
      <c r="AI248" s="382"/>
      <c r="AJ248" s="382" t="s">
        <v>1380</v>
      </c>
      <c r="AK248" s="382"/>
      <c r="AL248" s="382"/>
      <c r="AM248" s="382" t="s">
        <v>1187</v>
      </c>
      <c r="AN248" s="382" t="s">
        <v>1213</v>
      </c>
      <c r="AO248" s="382"/>
      <c r="AP248" s="382"/>
    </row>
    <row r="249" spans="1:42" ht="27" customHeight="1" x14ac:dyDescent="0.3">
      <c r="A249" s="436">
        <v>243</v>
      </c>
      <c r="B249" s="439"/>
      <c r="C249" s="439"/>
      <c r="D249" s="439" t="s">
        <v>1561</v>
      </c>
      <c r="E249" s="439"/>
      <c r="F249" s="439" t="s">
        <v>1562</v>
      </c>
      <c r="G249" s="439"/>
      <c r="H249" s="439" t="s">
        <v>2137</v>
      </c>
      <c r="I249" s="465">
        <v>0</v>
      </c>
      <c r="J249" s="439" t="s">
        <v>1187</v>
      </c>
      <c r="K249" s="439">
        <v>4</v>
      </c>
      <c r="L249" s="439">
        <v>1</v>
      </c>
      <c r="M249" s="439" t="s">
        <v>1992</v>
      </c>
      <c r="N249" s="439" t="s">
        <v>1221</v>
      </c>
      <c r="O249" s="439" t="s">
        <v>1640</v>
      </c>
      <c r="P249" s="382" t="s">
        <v>1185</v>
      </c>
      <c r="Q249" s="382" t="s">
        <v>1185</v>
      </c>
      <c r="R249" s="382" t="s">
        <v>1185</v>
      </c>
      <c r="S249" s="382" t="s">
        <v>1184</v>
      </c>
      <c r="T249" s="382" t="s">
        <v>1184</v>
      </c>
      <c r="U249" s="382" t="s">
        <v>1184</v>
      </c>
      <c r="V249" s="382" t="s">
        <v>1184</v>
      </c>
      <c r="W249" s="382" t="s">
        <v>1184</v>
      </c>
      <c r="X249" s="382" t="s">
        <v>1185</v>
      </c>
      <c r="Y249" s="382" t="s">
        <v>1185</v>
      </c>
      <c r="Z249" s="382" t="s">
        <v>1185</v>
      </c>
      <c r="AA249" s="382" t="s">
        <v>1207</v>
      </c>
      <c r="AB249" s="382" t="s">
        <v>1207</v>
      </c>
      <c r="AC249" s="382" t="s">
        <v>1207</v>
      </c>
      <c r="AD249" s="382" t="s">
        <v>1185</v>
      </c>
      <c r="AE249" s="382"/>
      <c r="AF249" s="382"/>
      <c r="AG249" s="382" t="s">
        <v>1207</v>
      </c>
      <c r="AH249" s="382"/>
      <c r="AI249" s="382"/>
      <c r="AJ249" s="382" t="s">
        <v>1207</v>
      </c>
      <c r="AK249" s="382"/>
      <c r="AL249" s="382"/>
      <c r="AM249" s="382" t="s">
        <v>1187</v>
      </c>
      <c r="AN249" s="382"/>
      <c r="AO249" s="382"/>
      <c r="AP249" s="382"/>
    </row>
    <row r="250" spans="1:42" ht="27" customHeight="1" x14ac:dyDescent="0.3">
      <c r="A250" s="436">
        <v>244</v>
      </c>
      <c r="B250" s="439"/>
      <c r="C250" s="439"/>
      <c r="D250" s="439" t="s">
        <v>281</v>
      </c>
      <c r="E250" s="439"/>
      <c r="F250" s="439" t="s">
        <v>614</v>
      </c>
      <c r="G250" s="439"/>
      <c r="H250" s="439" t="s">
        <v>2137</v>
      </c>
      <c r="I250" s="465">
        <v>0</v>
      </c>
      <c r="J250" s="439" t="s">
        <v>1187</v>
      </c>
      <c r="K250" s="439">
        <v>4</v>
      </c>
      <c r="L250" s="439">
        <v>1</v>
      </c>
      <c r="M250" s="439" t="s">
        <v>1992</v>
      </c>
      <c r="N250" s="439" t="s">
        <v>1221</v>
      </c>
      <c r="O250" s="439" t="s">
        <v>482</v>
      </c>
      <c r="P250" s="382" t="s">
        <v>281</v>
      </c>
      <c r="Q250" s="382" t="s">
        <v>281</v>
      </c>
      <c r="R250" s="382" t="s">
        <v>281</v>
      </c>
      <c r="S250" s="382" t="s">
        <v>1184</v>
      </c>
      <c r="T250" s="382" t="s">
        <v>1184</v>
      </c>
      <c r="U250" s="382" t="s">
        <v>1184</v>
      </c>
      <c r="V250" s="382" t="s">
        <v>1184</v>
      </c>
      <c r="W250" s="382" t="s">
        <v>1184</v>
      </c>
      <c r="X250" s="382" t="s">
        <v>1184</v>
      </c>
      <c r="Y250" s="382" t="s">
        <v>1185</v>
      </c>
      <c r="Z250" s="382" t="s">
        <v>1185</v>
      </c>
      <c r="AA250" s="382" t="s">
        <v>1207</v>
      </c>
      <c r="AB250" s="382" t="s">
        <v>1207</v>
      </c>
      <c r="AC250" s="382" t="s">
        <v>1207</v>
      </c>
      <c r="AD250" s="382" t="s">
        <v>1184</v>
      </c>
      <c r="AE250" s="382"/>
      <c r="AF250" s="382"/>
      <c r="AG250" s="382" t="s">
        <v>1207</v>
      </c>
      <c r="AH250" s="382"/>
      <c r="AI250" s="382"/>
      <c r="AJ250" s="382" t="s">
        <v>1207</v>
      </c>
      <c r="AK250" s="382"/>
      <c r="AL250" s="382"/>
      <c r="AM250" s="382" t="s">
        <v>1187</v>
      </c>
      <c r="AN250" s="382" t="s">
        <v>1226</v>
      </c>
      <c r="AO250" s="382"/>
      <c r="AP250" s="382"/>
    </row>
    <row r="251" spans="1:42" ht="27" customHeight="1" x14ac:dyDescent="0.3">
      <c r="A251" s="436">
        <v>245</v>
      </c>
      <c r="B251" s="439"/>
      <c r="C251" s="439"/>
      <c r="D251" s="439" t="s">
        <v>283</v>
      </c>
      <c r="E251" s="439"/>
      <c r="F251" s="439" t="s">
        <v>614</v>
      </c>
      <c r="G251" s="439"/>
      <c r="H251" s="439" t="s">
        <v>2137</v>
      </c>
      <c r="I251" s="465">
        <v>0</v>
      </c>
      <c r="J251" s="439" t="s">
        <v>1187</v>
      </c>
      <c r="K251" s="439">
        <v>4</v>
      </c>
      <c r="L251" s="439">
        <v>1</v>
      </c>
      <c r="M251" s="439" t="s">
        <v>1992</v>
      </c>
      <c r="N251" s="439" t="s">
        <v>1221</v>
      </c>
      <c r="O251" s="439" t="s">
        <v>483</v>
      </c>
      <c r="P251" s="382" t="s">
        <v>283</v>
      </c>
      <c r="Q251" s="382" t="s">
        <v>283</v>
      </c>
      <c r="R251" s="382" t="s">
        <v>283</v>
      </c>
      <c r="S251" s="382" t="s">
        <v>1184</v>
      </c>
      <c r="T251" s="382" t="s">
        <v>1184</v>
      </c>
      <c r="U251" s="382" t="s">
        <v>1184</v>
      </c>
      <c r="V251" s="382" t="s">
        <v>1184</v>
      </c>
      <c r="W251" s="382" t="s">
        <v>1184</v>
      </c>
      <c r="X251" s="382" t="s">
        <v>1184</v>
      </c>
      <c r="Y251" s="382" t="s">
        <v>1185</v>
      </c>
      <c r="Z251" s="382" t="s">
        <v>1185</v>
      </c>
      <c r="AA251" s="382" t="s">
        <v>1207</v>
      </c>
      <c r="AB251" s="382" t="s">
        <v>1207</v>
      </c>
      <c r="AC251" s="382" t="s">
        <v>1207</v>
      </c>
      <c r="AD251" s="382" t="s">
        <v>1184</v>
      </c>
      <c r="AE251" s="382"/>
      <c r="AF251" s="382"/>
      <c r="AG251" s="382" t="s">
        <v>1207</v>
      </c>
      <c r="AH251" s="382"/>
      <c r="AI251" s="382"/>
      <c r="AJ251" s="382" t="s">
        <v>1207</v>
      </c>
      <c r="AK251" s="382"/>
      <c r="AL251" s="382"/>
      <c r="AM251" s="382" t="s">
        <v>1187</v>
      </c>
      <c r="AN251" s="382" t="s">
        <v>1213</v>
      </c>
      <c r="AO251" s="382"/>
      <c r="AP251" s="382"/>
    </row>
    <row r="252" spans="1:42" ht="27" customHeight="1" x14ac:dyDescent="0.3">
      <c r="A252" s="436">
        <v>246</v>
      </c>
      <c r="B252" s="439"/>
      <c r="C252" s="439"/>
      <c r="D252" s="439" t="s">
        <v>285</v>
      </c>
      <c r="E252" s="439"/>
      <c r="F252" s="439" t="s">
        <v>614</v>
      </c>
      <c r="G252" s="439"/>
      <c r="H252" s="439" t="s">
        <v>2137</v>
      </c>
      <c r="I252" s="465">
        <v>0</v>
      </c>
      <c r="J252" s="439" t="s">
        <v>1187</v>
      </c>
      <c r="K252" s="439">
        <v>4</v>
      </c>
      <c r="L252" s="439">
        <v>1</v>
      </c>
      <c r="M252" s="439" t="s">
        <v>1992</v>
      </c>
      <c r="N252" s="439" t="s">
        <v>1221</v>
      </c>
      <c r="O252" s="439" t="s">
        <v>484</v>
      </c>
      <c r="P252" s="382" t="s">
        <v>285</v>
      </c>
      <c r="Q252" s="382" t="s">
        <v>285</v>
      </c>
      <c r="R252" s="382" t="s">
        <v>285</v>
      </c>
      <c r="S252" s="382" t="s">
        <v>1184</v>
      </c>
      <c r="T252" s="382" t="s">
        <v>1184</v>
      </c>
      <c r="U252" s="382" t="s">
        <v>1184</v>
      </c>
      <c r="V252" s="382" t="s">
        <v>1184</v>
      </c>
      <c r="W252" s="382" t="s">
        <v>1185</v>
      </c>
      <c r="X252" s="382" t="s">
        <v>1184</v>
      </c>
      <c r="Y252" s="382" t="s">
        <v>1185</v>
      </c>
      <c r="Z252" s="382" t="s">
        <v>1185</v>
      </c>
      <c r="AA252" s="382" t="s">
        <v>1207</v>
      </c>
      <c r="AB252" s="382" t="s">
        <v>1207</v>
      </c>
      <c r="AC252" s="382" t="s">
        <v>1207</v>
      </c>
      <c r="AD252" s="382" t="s">
        <v>1184</v>
      </c>
      <c r="AE252" s="382"/>
      <c r="AF252" s="382"/>
      <c r="AG252" s="382" t="s">
        <v>1207</v>
      </c>
      <c r="AH252" s="382"/>
      <c r="AI252" s="382"/>
      <c r="AJ252" s="382" t="s">
        <v>1207</v>
      </c>
      <c r="AK252" s="382"/>
      <c r="AL252" s="382" t="s">
        <v>1225</v>
      </c>
      <c r="AM252" s="382" t="s">
        <v>1187</v>
      </c>
      <c r="AN252" s="382" t="s">
        <v>1213</v>
      </c>
      <c r="AO252" s="382"/>
      <c r="AP252" s="382"/>
    </row>
    <row r="253" spans="1:42" ht="27" customHeight="1" x14ac:dyDescent="0.3">
      <c r="A253" s="436">
        <v>247</v>
      </c>
      <c r="B253" s="439"/>
      <c r="C253" s="439"/>
      <c r="D253" s="439" t="s">
        <v>2608</v>
      </c>
      <c r="E253" s="439"/>
      <c r="F253" s="439" t="s">
        <v>2606</v>
      </c>
      <c r="G253" s="439"/>
      <c r="H253" s="439" t="s">
        <v>2137</v>
      </c>
      <c r="I253" s="465">
        <v>0</v>
      </c>
      <c r="J253" s="439" t="s">
        <v>1187</v>
      </c>
      <c r="K253" s="439">
        <v>4</v>
      </c>
      <c r="L253" s="439">
        <v>1</v>
      </c>
      <c r="M253" s="439" t="s">
        <v>1992</v>
      </c>
      <c r="N253" s="439" t="s">
        <v>1221</v>
      </c>
      <c r="O253" s="439" t="s">
        <v>460</v>
      </c>
      <c r="P253" s="382" t="s">
        <v>1224</v>
      </c>
      <c r="Q253" s="382" t="s">
        <v>1224</v>
      </c>
      <c r="R253" s="382" t="s">
        <v>1224</v>
      </c>
      <c r="S253" s="382" t="s">
        <v>1185</v>
      </c>
      <c r="T253" s="382" t="s">
        <v>1185</v>
      </c>
      <c r="U253" s="382" t="s">
        <v>1185</v>
      </c>
      <c r="V253" s="382" t="s">
        <v>1185</v>
      </c>
      <c r="W253" s="382" t="s">
        <v>1185</v>
      </c>
      <c r="X253" s="382" t="s">
        <v>1185</v>
      </c>
      <c r="Y253" s="382" t="s">
        <v>1185</v>
      </c>
      <c r="Z253" s="382" t="s">
        <v>1185</v>
      </c>
      <c r="AA253" s="382" t="s">
        <v>1380</v>
      </c>
      <c r="AB253" s="382" t="s">
        <v>1380</v>
      </c>
      <c r="AC253" s="382" t="s">
        <v>1380</v>
      </c>
      <c r="AD253" s="382" t="s">
        <v>1185</v>
      </c>
      <c r="AE253" s="382"/>
      <c r="AF253" s="382"/>
      <c r="AG253" s="382" t="s">
        <v>1380</v>
      </c>
      <c r="AH253" s="382"/>
      <c r="AI253" s="382"/>
      <c r="AJ253" s="382" t="s">
        <v>1380</v>
      </c>
      <c r="AK253" s="382"/>
      <c r="AL253" s="382"/>
      <c r="AM253" s="382" t="s">
        <v>1187</v>
      </c>
      <c r="AN253" s="382"/>
      <c r="AO253" s="382"/>
      <c r="AP253" s="382"/>
    </row>
    <row r="254" spans="1:42" ht="27" customHeight="1" x14ac:dyDescent="0.3">
      <c r="A254" s="436">
        <v>248</v>
      </c>
      <c r="B254" s="439"/>
      <c r="C254" s="439"/>
      <c r="D254" s="439" t="s">
        <v>2609</v>
      </c>
      <c r="E254" s="439"/>
      <c r="F254" s="439" t="s">
        <v>2606</v>
      </c>
      <c r="G254" s="439"/>
      <c r="H254" s="439" t="s">
        <v>2137</v>
      </c>
      <c r="I254" s="465">
        <v>0</v>
      </c>
      <c r="J254" s="439" t="s">
        <v>1187</v>
      </c>
      <c r="K254" s="439">
        <v>4</v>
      </c>
      <c r="L254" s="439">
        <v>1</v>
      </c>
      <c r="M254" s="439" t="s">
        <v>1992</v>
      </c>
      <c r="N254" s="439" t="s">
        <v>1221</v>
      </c>
      <c r="O254" s="439" t="s">
        <v>460</v>
      </c>
      <c r="P254" s="382" t="s">
        <v>1223</v>
      </c>
      <c r="Q254" s="382" t="s">
        <v>1223</v>
      </c>
      <c r="R254" s="382" t="s">
        <v>1223</v>
      </c>
      <c r="S254" s="382" t="s">
        <v>1185</v>
      </c>
      <c r="T254" s="382" t="s">
        <v>1185</v>
      </c>
      <c r="U254" s="382" t="s">
        <v>1185</v>
      </c>
      <c r="V254" s="382" t="s">
        <v>1185</v>
      </c>
      <c r="W254" s="382" t="s">
        <v>1185</v>
      </c>
      <c r="X254" s="382" t="s">
        <v>1185</v>
      </c>
      <c r="Y254" s="382" t="s">
        <v>1185</v>
      </c>
      <c r="Z254" s="382" t="s">
        <v>1185</v>
      </c>
      <c r="AA254" s="382" t="s">
        <v>1380</v>
      </c>
      <c r="AB254" s="382" t="s">
        <v>1380</v>
      </c>
      <c r="AC254" s="382" t="s">
        <v>1380</v>
      </c>
      <c r="AD254" s="382" t="s">
        <v>1185</v>
      </c>
      <c r="AE254" s="382"/>
      <c r="AF254" s="382"/>
      <c r="AG254" s="382" t="s">
        <v>1380</v>
      </c>
      <c r="AH254" s="382"/>
      <c r="AI254" s="382"/>
      <c r="AJ254" s="382" t="s">
        <v>1380</v>
      </c>
      <c r="AK254" s="382"/>
      <c r="AL254" s="382"/>
      <c r="AM254" s="382" t="s">
        <v>1187</v>
      </c>
      <c r="AN254" s="382"/>
      <c r="AO254" s="382"/>
      <c r="AP254" s="382"/>
    </row>
    <row r="255" spans="1:42" ht="27" customHeight="1" x14ac:dyDescent="0.3">
      <c r="A255" s="436">
        <v>249</v>
      </c>
      <c r="B255" s="439"/>
      <c r="C255" s="439"/>
      <c r="D255" s="439" t="s">
        <v>1664</v>
      </c>
      <c r="E255" s="439"/>
      <c r="F255" s="439" t="s">
        <v>2108</v>
      </c>
      <c r="G255" s="439"/>
      <c r="H255" s="439" t="s">
        <v>2137</v>
      </c>
      <c r="I255" s="465">
        <v>0</v>
      </c>
      <c r="J255" s="439" t="s">
        <v>1187</v>
      </c>
      <c r="K255" s="439">
        <v>4</v>
      </c>
      <c r="L255" s="439">
        <v>1</v>
      </c>
      <c r="M255" s="439" t="s">
        <v>1992</v>
      </c>
      <c r="N255" s="439" t="s">
        <v>1221</v>
      </c>
      <c r="O255" s="439" t="s">
        <v>1666</v>
      </c>
      <c r="P255" s="382" t="s">
        <v>1222</v>
      </c>
      <c r="Q255" s="382" t="s">
        <v>1222</v>
      </c>
      <c r="R255" s="382" t="s">
        <v>1222</v>
      </c>
      <c r="S255" s="382" t="s">
        <v>1184</v>
      </c>
      <c r="T255" s="382" t="s">
        <v>1184</v>
      </c>
      <c r="U255" s="382" t="s">
        <v>1184</v>
      </c>
      <c r="V255" s="382" t="s">
        <v>1184</v>
      </c>
      <c r="W255" s="382" t="s">
        <v>1184</v>
      </c>
      <c r="X255" s="382" t="s">
        <v>1185</v>
      </c>
      <c r="Y255" s="382" t="s">
        <v>1185</v>
      </c>
      <c r="Z255" s="382" t="s">
        <v>1185</v>
      </c>
      <c r="AA255" s="382" t="s">
        <v>1207</v>
      </c>
      <c r="AB255" s="382" t="s">
        <v>1207</v>
      </c>
      <c r="AC255" s="382" t="s">
        <v>1207</v>
      </c>
      <c r="AD255" s="382" t="s">
        <v>1207</v>
      </c>
      <c r="AE255" s="382"/>
      <c r="AF255" s="382"/>
      <c r="AG255" s="382" t="s">
        <v>1207</v>
      </c>
      <c r="AH255" s="382"/>
      <c r="AI255" s="382"/>
      <c r="AJ255" s="382" t="s">
        <v>1207</v>
      </c>
      <c r="AK255" s="382"/>
      <c r="AL255" s="382"/>
      <c r="AM255" s="382" t="s">
        <v>1187</v>
      </c>
      <c r="AN255" s="382"/>
      <c r="AO255" s="382"/>
      <c r="AP255" s="382"/>
    </row>
    <row r="256" spans="1:42" ht="27" customHeight="1" x14ac:dyDescent="0.3">
      <c r="A256" s="436">
        <v>250</v>
      </c>
      <c r="B256" s="439"/>
      <c r="C256" s="439"/>
      <c r="D256" s="439" t="s">
        <v>1665</v>
      </c>
      <c r="E256" s="439"/>
      <c r="F256" s="439" t="s">
        <v>2108</v>
      </c>
      <c r="G256" s="439"/>
      <c r="H256" s="439" t="s">
        <v>2137</v>
      </c>
      <c r="I256" s="465">
        <v>0</v>
      </c>
      <c r="J256" s="439" t="s">
        <v>1187</v>
      </c>
      <c r="K256" s="439">
        <v>4</v>
      </c>
      <c r="L256" s="439">
        <v>1</v>
      </c>
      <c r="M256" s="439" t="s">
        <v>1992</v>
      </c>
      <c r="N256" s="439" t="s">
        <v>1221</v>
      </c>
      <c r="O256" s="439" t="s">
        <v>1667</v>
      </c>
      <c r="P256" s="382" t="s">
        <v>1220</v>
      </c>
      <c r="Q256" s="382" t="s">
        <v>1220</v>
      </c>
      <c r="R256" s="382" t="s">
        <v>1220</v>
      </c>
      <c r="S256" s="382" t="s">
        <v>1184</v>
      </c>
      <c r="T256" s="382" t="s">
        <v>1184</v>
      </c>
      <c r="U256" s="382" t="s">
        <v>1184</v>
      </c>
      <c r="V256" s="382" t="s">
        <v>1184</v>
      </c>
      <c r="W256" s="382" t="s">
        <v>1184</v>
      </c>
      <c r="X256" s="382" t="s">
        <v>1185</v>
      </c>
      <c r="Y256" s="382" t="s">
        <v>1185</v>
      </c>
      <c r="Z256" s="382" t="s">
        <v>1185</v>
      </c>
      <c r="AA256" s="382" t="s">
        <v>1207</v>
      </c>
      <c r="AB256" s="382" t="s">
        <v>1207</v>
      </c>
      <c r="AC256" s="382" t="s">
        <v>1207</v>
      </c>
      <c r="AD256" s="382" t="s">
        <v>1207</v>
      </c>
      <c r="AE256" s="382"/>
      <c r="AF256" s="382"/>
      <c r="AG256" s="382" t="s">
        <v>1207</v>
      </c>
      <c r="AH256" s="382"/>
      <c r="AI256" s="382"/>
      <c r="AJ256" s="382" t="s">
        <v>1207</v>
      </c>
      <c r="AK256" s="382"/>
      <c r="AL256" s="382"/>
      <c r="AM256" s="382" t="s">
        <v>1187</v>
      </c>
      <c r="AN256" s="382"/>
      <c r="AO256" s="382"/>
      <c r="AP256" s="382"/>
    </row>
    <row r="257" spans="1:42" ht="27" customHeight="1" x14ac:dyDescent="0.3">
      <c r="A257" s="436">
        <v>251</v>
      </c>
      <c r="B257" s="439"/>
      <c r="C257" s="439"/>
      <c r="D257" s="439" t="s">
        <v>287</v>
      </c>
      <c r="E257" s="439"/>
      <c r="F257" s="439" t="s">
        <v>614</v>
      </c>
      <c r="G257" s="439"/>
      <c r="H257" s="439" t="s">
        <v>2137</v>
      </c>
      <c r="I257" s="465">
        <v>0</v>
      </c>
      <c r="J257" s="439" t="s">
        <v>1187</v>
      </c>
      <c r="K257" s="439">
        <v>4</v>
      </c>
      <c r="L257" s="439">
        <v>1</v>
      </c>
      <c r="M257" s="439" t="s">
        <v>1993</v>
      </c>
      <c r="N257" s="439" t="s">
        <v>1215</v>
      </c>
      <c r="O257" s="439" t="s">
        <v>485</v>
      </c>
      <c r="P257" s="382" t="s">
        <v>287</v>
      </c>
      <c r="Q257" s="382" t="s">
        <v>287</v>
      </c>
      <c r="R257" s="382" t="s">
        <v>287</v>
      </c>
      <c r="S257" s="382" t="s">
        <v>1184</v>
      </c>
      <c r="T257" s="382" t="s">
        <v>1184</v>
      </c>
      <c r="U257" s="382" t="s">
        <v>1184</v>
      </c>
      <c r="V257" s="382" t="s">
        <v>1184</v>
      </c>
      <c r="W257" s="382" t="s">
        <v>1184</v>
      </c>
      <c r="X257" s="382" t="s">
        <v>1184</v>
      </c>
      <c r="Y257" s="382" t="s">
        <v>1185</v>
      </c>
      <c r="Z257" s="382" t="s">
        <v>1185</v>
      </c>
      <c r="AA257" s="382" t="s">
        <v>1207</v>
      </c>
      <c r="AB257" s="382" t="s">
        <v>1207</v>
      </c>
      <c r="AC257" s="382" t="s">
        <v>1207</v>
      </c>
      <c r="AD257" s="382" t="s">
        <v>1184</v>
      </c>
      <c r="AE257" s="382"/>
      <c r="AF257" s="382"/>
      <c r="AG257" s="382" t="s">
        <v>1207</v>
      </c>
      <c r="AH257" s="382"/>
      <c r="AI257" s="382"/>
      <c r="AJ257" s="382" t="s">
        <v>1207</v>
      </c>
      <c r="AK257" s="382"/>
      <c r="AL257" s="382"/>
      <c r="AM257" s="382" t="s">
        <v>1187</v>
      </c>
      <c r="AN257" s="382" t="s">
        <v>1217</v>
      </c>
      <c r="AO257" s="382"/>
      <c r="AP257" s="382"/>
    </row>
    <row r="258" spans="1:42" ht="27" customHeight="1" x14ac:dyDescent="0.3">
      <c r="A258" s="436">
        <v>252</v>
      </c>
      <c r="B258" s="439"/>
      <c r="C258" s="439"/>
      <c r="D258" s="439" t="s">
        <v>289</v>
      </c>
      <c r="E258" s="439"/>
      <c r="F258" s="439" t="s">
        <v>614</v>
      </c>
      <c r="G258" s="439"/>
      <c r="H258" s="439" t="s">
        <v>2137</v>
      </c>
      <c r="I258" s="465">
        <v>0</v>
      </c>
      <c r="J258" s="439" t="s">
        <v>1187</v>
      </c>
      <c r="K258" s="439">
        <v>4</v>
      </c>
      <c r="L258" s="439">
        <v>1</v>
      </c>
      <c r="M258" s="439" t="s">
        <v>1993</v>
      </c>
      <c r="N258" s="439" t="s">
        <v>1215</v>
      </c>
      <c r="O258" s="439" t="s">
        <v>486</v>
      </c>
      <c r="P258" s="382" t="s">
        <v>289</v>
      </c>
      <c r="Q258" s="382" t="s">
        <v>289</v>
      </c>
      <c r="R258" s="382" t="s">
        <v>289</v>
      </c>
      <c r="S258" s="382" t="s">
        <v>1184</v>
      </c>
      <c r="T258" s="382" t="s">
        <v>1184</v>
      </c>
      <c r="U258" s="382" t="s">
        <v>1184</v>
      </c>
      <c r="V258" s="382" t="s">
        <v>1184</v>
      </c>
      <c r="W258" s="382" t="s">
        <v>1184</v>
      </c>
      <c r="X258" s="382" t="s">
        <v>1184</v>
      </c>
      <c r="Y258" s="382" t="s">
        <v>1185</v>
      </c>
      <c r="Z258" s="382" t="s">
        <v>1185</v>
      </c>
      <c r="AA258" s="382" t="s">
        <v>1207</v>
      </c>
      <c r="AB258" s="382" t="s">
        <v>1207</v>
      </c>
      <c r="AC258" s="382" t="s">
        <v>1207</v>
      </c>
      <c r="AD258" s="382" t="s">
        <v>1184</v>
      </c>
      <c r="AE258" s="382"/>
      <c r="AF258" s="382"/>
      <c r="AG258" s="382" t="s">
        <v>1207</v>
      </c>
      <c r="AH258" s="382"/>
      <c r="AI258" s="382"/>
      <c r="AJ258" s="382" t="s">
        <v>1207</v>
      </c>
      <c r="AK258" s="382"/>
      <c r="AL258" s="382"/>
      <c r="AM258" s="382" t="s">
        <v>1187</v>
      </c>
      <c r="AN258" s="382" t="s">
        <v>1217</v>
      </c>
      <c r="AO258" s="382"/>
      <c r="AP258" s="382"/>
    </row>
    <row r="259" spans="1:42" ht="27" customHeight="1" x14ac:dyDescent="0.3">
      <c r="A259" s="436">
        <v>253</v>
      </c>
      <c r="B259" s="439"/>
      <c r="C259" s="439"/>
      <c r="D259" s="439" t="s">
        <v>2610</v>
      </c>
      <c r="E259" s="439"/>
      <c r="F259" s="439" t="s">
        <v>2606</v>
      </c>
      <c r="G259" s="439"/>
      <c r="H259" s="439" t="s">
        <v>2137</v>
      </c>
      <c r="I259" s="465">
        <v>0</v>
      </c>
      <c r="J259" s="439" t="s">
        <v>1187</v>
      </c>
      <c r="K259" s="439">
        <v>4</v>
      </c>
      <c r="L259" s="439">
        <v>1</v>
      </c>
      <c r="M259" s="439" t="s">
        <v>1993</v>
      </c>
      <c r="N259" s="439" t="s">
        <v>1215</v>
      </c>
      <c r="O259" s="439" t="s">
        <v>460</v>
      </c>
      <c r="P259" s="382" t="s">
        <v>1219</v>
      </c>
      <c r="Q259" s="382" t="s">
        <v>1219</v>
      </c>
      <c r="R259" s="382" t="s">
        <v>1219</v>
      </c>
      <c r="S259" s="382" t="s">
        <v>1185</v>
      </c>
      <c r="T259" s="382" t="s">
        <v>1185</v>
      </c>
      <c r="U259" s="382" t="s">
        <v>1185</v>
      </c>
      <c r="V259" s="382" t="s">
        <v>1185</v>
      </c>
      <c r="W259" s="382" t="s">
        <v>1185</v>
      </c>
      <c r="X259" s="382" t="s">
        <v>1185</v>
      </c>
      <c r="Y259" s="382" t="s">
        <v>1185</v>
      </c>
      <c r="Z259" s="382" t="s">
        <v>1185</v>
      </c>
      <c r="AA259" s="382" t="s">
        <v>1380</v>
      </c>
      <c r="AB259" s="382" t="s">
        <v>1380</v>
      </c>
      <c r="AC259" s="382" t="s">
        <v>1380</v>
      </c>
      <c r="AD259" s="382" t="s">
        <v>1185</v>
      </c>
      <c r="AE259" s="382"/>
      <c r="AF259" s="382"/>
      <c r="AG259" s="382" t="s">
        <v>1380</v>
      </c>
      <c r="AH259" s="382"/>
      <c r="AI259" s="382"/>
      <c r="AJ259" s="382" t="s">
        <v>1380</v>
      </c>
      <c r="AK259" s="382"/>
      <c r="AL259" s="382"/>
      <c r="AM259" s="382" t="s">
        <v>1187</v>
      </c>
      <c r="AN259" s="382"/>
      <c r="AO259" s="382"/>
      <c r="AP259" s="382"/>
    </row>
    <row r="260" spans="1:42" ht="27" customHeight="1" x14ac:dyDescent="0.3">
      <c r="A260" s="436">
        <v>254</v>
      </c>
      <c r="B260" s="439"/>
      <c r="C260" s="439"/>
      <c r="D260" s="439" t="s">
        <v>2611</v>
      </c>
      <c r="E260" s="439"/>
      <c r="F260" s="439" t="s">
        <v>2606</v>
      </c>
      <c r="G260" s="439"/>
      <c r="H260" s="439" t="s">
        <v>2137</v>
      </c>
      <c r="I260" s="465">
        <v>0</v>
      </c>
      <c r="J260" s="439" t="s">
        <v>1187</v>
      </c>
      <c r="K260" s="439">
        <v>4</v>
      </c>
      <c r="L260" s="439">
        <v>1</v>
      </c>
      <c r="M260" s="439" t="s">
        <v>1993</v>
      </c>
      <c r="N260" s="439" t="s">
        <v>1215</v>
      </c>
      <c r="O260" s="439" t="s">
        <v>460</v>
      </c>
      <c r="P260" s="382" t="s">
        <v>1218</v>
      </c>
      <c r="Q260" s="382" t="s">
        <v>1218</v>
      </c>
      <c r="R260" s="382" t="s">
        <v>1218</v>
      </c>
      <c r="S260" s="382" t="s">
        <v>1185</v>
      </c>
      <c r="T260" s="382" t="s">
        <v>1185</v>
      </c>
      <c r="U260" s="382" t="s">
        <v>1185</v>
      </c>
      <c r="V260" s="382" t="s">
        <v>1185</v>
      </c>
      <c r="W260" s="382" t="s">
        <v>1185</v>
      </c>
      <c r="X260" s="382" t="s">
        <v>1185</v>
      </c>
      <c r="Y260" s="382" t="s">
        <v>1185</v>
      </c>
      <c r="Z260" s="382" t="s">
        <v>1185</v>
      </c>
      <c r="AA260" s="382" t="s">
        <v>1380</v>
      </c>
      <c r="AB260" s="382" t="s">
        <v>1380</v>
      </c>
      <c r="AC260" s="382" t="s">
        <v>1380</v>
      </c>
      <c r="AD260" s="382" t="s">
        <v>1185</v>
      </c>
      <c r="AE260" s="382"/>
      <c r="AF260" s="382"/>
      <c r="AG260" s="382" t="s">
        <v>1380</v>
      </c>
      <c r="AH260" s="382"/>
      <c r="AI260" s="382"/>
      <c r="AJ260" s="382" t="s">
        <v>1380</v>
      </c>
      <c r="AK260" s="382"/>
      <c r="AL260" s="382"/>
      <c r="AM260" s="382" t="s">
        <v>1187</v>
      </c>
      <c r="AN260" s="382"/>
      <c r="AO260" s="382"/>
      <c r="AP260" s="382"/>
    </row>
    <row r="261" spans="1:42" ht="27" customHeight="1" x14ac:dyDescent="0.3">
      <c r="A261" s="436">
        <v>255</v>
      </c>
      <c r="B261" s="439"/>
      <c r="C261" s="439"/>
      <c r="D261" s="439" t="s">
        <v>291</v>
      </c>
      <c r="E261" s="439"/>
      <c r="F261" s="439" t="s">
        <v>614</v>
      </c>
      <c r="G261" s="439"/>
      <c r="H261" s="439" t="s">
        <v>2137</v>
      </c>
      <c r="I261" s="465">
        <v>0</v>
      </c>
      <c r="J261" s="439" t="s">
        <v>1187</v>
      </c>
      <c r="K261" s="439">
        <v>4</v>
      </c>
      <c r="L261" s="439">
        <v>1</v>
      </c>
      <c r="M261" s="439" t="s">
        <v>1993</v>
      </c>
      <c r="N261" s="439" t="s">
        <v>1215</v>
      </c>
      <c r="O261" s="439" t="s">
        <v>487</v>
      </c>
      <c r="P261" s="382" t="s">
        <v>291</v>
      </c>
      <c r="Q261" s="382" t="s">
        <v>291</v>
      </c>
      <c r="R261" s="382" t="s">
        <v>291</v>
      </c>
      <c r="S261" s="382" t="s">
        <v>1184</v>
      </c>
      <c r="T261" s="382" t="s">
        <v>1184</v>
      </c>
      <c r="U261" s="382" t="s">
        <v>1184</v>
      </c>
      <c r="V261" s="382" t="s">
        <v>1184</v>
      </c>
      <c r="W261" s="382" t="s">
        <v>1184</v>
      </c>
      <c r="X261" s="382" t="s">
        <v>1184</v>
      </c>
      <c r="Y261" s="382" t="s">
        <v>1185</v>
      </c>
      <c r="Z261" s="382" t="s">
        <v>1185</v>
      </c>
      <c r="AA261" s="382" t="s">
        <v>1207</v>
      </c>
      <c r="AB261" s="382" t="s">
        <v>1207</v>
      </c>
      <c r="AC261" s="382" t="s">
        <v>1207</v>
      </c>
      <c r="AD261" s="382" t="s">
        <v>1184</v>
      </c>
      <c r="AE261" s="382"/>
      <c r="AF261" s="382"/>
      <c r="AG261" s="382" t="s">
        <v>1207</v>
      </c>
      <c r="AH261" s="382"/>
      <c r="AI261" s="382"/>
      <c r="AJ261" s="382" t="s">
        <v>1207</v>
      </c>
      <c r="AK261" s="382"/>
      <c r="AL261" s="382"/>
      <c r="AM261" s="382" t="s">
        <v>1187</v>
      </c>
      <c r="AN261" s="382" t="s">
        <v>1217</v>
      </c>
      <c r="AO261" s="382"/>
      <c r="AP261" s="382"/>
    </row>
    <row r="262" spans="1:42" ht="27" customHeight="1" x14ac:dyDescent="0.3">
      <c r="A262" s="436">
        <v>256</v>
      </c>
      <c r="B262" s="439"/>
      <c r="C262" s="439"/>
      <c r="D262" s="439" t="s">
        <v>293</v>
      </c>
      <c r="E262" s="439"/>
      <c r="F262" s="439" t="s">
        <v>614</v>
      </c>
      <c r="G262" s="439"/>
      <c r="H262" s="439" t="s">
        <v>2137</v>
      </c>
      <c r="I262" s="465">
        <v>0</v>
      </c>
      <c r="J262" s="439" t="s">
        <v>1187</v>
      </c>
      <c r="K262" s="439">
        <v>4</v>
      </c>
      <c r="L262" s="439">
        <v>1</v>
      </c>
      <c r="M262" s="439" t="s">
        <v>1993</v>
      </c>
      <c r="N262" s="439" t="s">
        <v>1215</v>
      </c>
      <c r="O262" s="439" t="s">
        <v>488</v>
      </c>
      <c r="P262" s="382" t="s">
        <v>293</v>
      </c>
      <c r="Q262" s="382" t="s">
        <v>293</v>
      </c>
      <c r="R262" s="382" t="s">
        <v>293</v>
      </c>
      <c r="S262" s="382" t="s">
        <v>1184</v>
      </c>
      <c r="T262" s="382" t="s">
        <v>1184</v>
      </c>
      <c r="U262" s="382" t="s">
        <v>1184</v>
      </c>
      <c r="V262" s="382" t="s">
        <v>1184</v>
      </c>
      <c r="W262" s="382" t="s">
        <v>1184</v>
      </c>
      <c r="X262" s="382" t="s">
        <v>1184</v>
      </c>
      <c r="Y262" s="382" t="s">
        <v>1185</v>
      </c>
      <c r="Z262" s="382" t="s">
        <v>1185</v>
      </c>
      <c r="AA262" s="382" t="s">
        <v>1207</v>
      </c>
      <c r="AB262" s="382" t="s">
        <v>1207</v>
      </c>
      <c r="AC262" s="382" t="s">
        <v>1207</v>
      </c>
      <c r="AD262" s="382" t="s">
        <v>1184</v>
      </c>
      <c r="AE262" s="382"/>
      <c r="AF262" s="382"/>
      <c r="AG262" s="382" t="s">
        <v>1207</v>
      </c>
      <c r="AH262" s="382"/>
      <c r="AI262" s="382"/>
      <c r="AJ262" s="382" t="s">
        <v>1207</v>
      </c>
      <c r="AK262" s="382"/>
      <c r="AL262" s="382"/>
      <c r="AM262" s="382" t="s">
        <v>1187</v>
      </c>
      <c r="AN262" s="382"/>
      <c r="AO262" s="382"/>
      <c r="AP262" s="382"/>
    </row>
    <row r="263" spans="1:42" ht="27" customHeight="1" x14ac:dyDescent="0.3">
      <c r="A263" s="436">
        <v>257</v>
      </c>
      <c r="B263" s="439"/>
      <c r="C263" s="439"/>
      <c r="D263" s="439" t="s">
        <v>2612</v>
      </c>
      <c r="E263" s="439"/>
      <c r="F263" s="439" t="s">
        <v>2606</v>
      </c>
      <c r="G263" s="439"/>
      <c r="H263" s="439" t="s">
        <v>2137</v>
      </c>
      <c r="I263" s="465">
        <v>0</v>
      </c>
      <c r="J263" s="439" t="s">
        <v>1187</v>
      </c>
      <c r="K263" s="439">
        <v>4</v>
      </c>
      <c r="L263" s="439">
        <v>1</v>
      </c>
      <c r="M263" s="439" t="s">
        <v>1993</v>
      </c>
      <c r="N263" s="439" t="s">
        <v>1215</v>
      </c>
      <c r="O263" s="439" t="s">
        <v>460</v>
      </c>
      <c r="P263" s="382" t="s">
        <v>1216</v>
      </c>
      <c r="Q263" s="382" t="s">
        <v>1216</v>
      </c>
      <c r="R263" s="382" t="s">
        <v>1216</v>
      </c>
      <c r="S263" s="382" t="s">
        <v>1185</v>
      </c>
      <c r="T263" s="382" t="s">
        <v>1185</v>
      </c>
      <c r="U263" s="382" t="s">
        <v>1185</v>
      </c>
      <c r="V263" s="382" t="s">
        <v>1185</v>
      </c>
      <c r="W263" s="382" t="s">
        <v>1185</v>
      </c>
      <c r="X263" s="382" t="s">
        <v>1185</v>
      </c>
      <c r="Y263" s="382" t="s">
        <v>1185</v>
      </c>
      <c r="Z263" s="382" t="s">
        <v>1185</v>
      </c>
      <c r="AA263" s="382" t="s">
        <v>1380</v>
      </c>
      <c r="AB263" s="382" t="s">
        <v>1380</v>
      </c>
      <c r="AC263" s="382" t="s">
        <v>1380</v>
      </c>
      <c r="AD263" s="382" t="s">
        <v>1185</v>
      </c>
      <c r="AE263" s="382"/>
      <c r="AF263" s="382"/>
      <c r="AG263" s="382" t="s">
        <v>1380</v>
      </c>
      <c r="AH263" s="382"/>
      <c r="AI263" s="382"/>
      <c r="AJ263" s="382" t="s">
        <v>1380</v>
      </c>
      <c r="AK263" s="382"/>
      <c r="AL263" s="382"/>
      <c r="AM263" s="382" t="s">
        <v>1187</v>
      </c>
      <c r="AN263" s="382"/>
      <c r="AO263" s="382"/>
      <c r="AP263" s="382"/>
    </row>
    <row r="264" spans="1:42" ht="27" customHeight="1" x14ac:dyDescent="0.3">
      <c r="A264" s="436">
        <v>258</v>
      </c>
      <c r="B264" s="439"/>
      <c r="C264" s="439"/>
      <c r="D264" s="439" t="s">
        <v>2613</v>
      </c>
      <c r="E264" s="439"/>
      <c r="F264" s="439" t="s">
        <v>2606</v>
      </c>
      <c r="G264" s="439"/>
      <c r="H264" s="439" t="s">
        <v>2137</v>
      </c>
      <c r="I264" s="465">
        <v>0</v>
      </c>
      <c r="J264" s="439" t="s">
        <v>1187</v>
      </c>
      <c r="K264" s="439">
        <v>4</v>
      </c>
      <c r="L264" s="439">
        <v>1</v>
      </c>
      <c r="M264" s="439" t="s">
        <v>1993</v>
      </c>
      <c r="N264" s="439" t="s">
        <v>1215</v>
      </c>
      <c r="O264" s="439" t="s">
        <v>460</v>
      </c>
      <c r="P264" s="382" t="s">
        <v>1214</v>
      </c>
      <c r="Q264" s="382" t="s">
        <v>1214</v>
      </c>
      <c r="R264" s="382" t="s">
        <v>1214</v>
      </c>
      <c r="S264" s="382" t="s">
        <v>1185</v>
      </c>
      <c r="T264" s="382" t="s">
        <v>1185</v>
      </c>
      <c r="U264" s="382" t="s">
        <v>1185</v>
      </c>
      <c r="V264" s="382" t="s">
        <v>1185</v>
      </c>
      <c r="W264" s="382" t="s">
        <v>1185</v>
      </c>
      <c r="X264" s="382" t="s">
        <v>1185</v>
      </c>
      <c r="Y264" s="382" t="s">
        <v>1185</v>
      </c>
      <c r="Z264" s="382" t="s">
        <v>1185</v>
      </c>
      <c r="AA264" s="382" t="s">
        <v>1380</v>
      </c>
      <c r="AB264" s="382" t="s">
        <v>1380</v>
      </c>
      <c r="AC264" s="382" t="s">
        <v>1380</v>
      </c>
      <c r="AD264" s="382" t="s">
        <v>1185</v>
      </c>
      <c r="AE264" s="382"/>
      <c r="AF264" s="382"/>
      <c r="AG264" s="382" t="s">
        <v>1380</v>
      </c>
      <c r="AH264" s="382"/>
      <c r="AI264" s="382"/>
      <c r="AJ264" s="382" t="s">
        <v>1380</v>
      </c>
      <c r="AK264" s="382"/>
      <c r="AL264" s="382" t="s">
        <v>1183</v>
      </c>
      <c r="AM264" s="382" t="s">
        <v>1187</v>
      </c>
      <c r="AN264" s="382" t="s">
        <v>1213</v>
      </c>
      <c r="AO264" s="382"/>
      <c r="AP264" s="382"/>
    </row>
    <row r="265" spans="1:42" ht="27" customHeight="1" x14ac:dyDescent="0.3">
      <c r="A265" s="436">
        <v>259</v>
      </c>
      <c r="B265" s="439"/>
      <c r="C265" s="439"/>
      <c r="D265" s="439" t="s">
        <v>2614</v>
      </c>
      <c r="E265" s="439"/>
      <c r="F265" s="439" t="s">
        <v>2606</v>
      </c>
      <c r="G265" s="439" t="s">
        <v>2090</v>
      </c>
      <c r="H265" s="439" t="s">
        <v>2137</v>
      </c>
      <c r="I265" s="465">
        <v>0</v>
      </c>
      <c r="J265" s="439" t="s">
        <v>1187</v>
      </c>
      <c r="K265" s="439">
        <v>4</v>
      </c>
      <c r="L265" s="439">
        <v>1</v>
      </c>
      <c r="M265" s="439" t="s">
        <v>1994</v>
      </c>
      <c r="N265" s="439" t="s">
        <v>1206</v>
      </c>
      <c r="O265" s="439" t="s">
        <v>460</v>
      </c>
      <c r="P265" s="382" t="s">
        <v>1212</v>
      </c>
      <c r="Q265" s="382" t="s">
        <v>1212</v>
      </c>
      <c r="R265" s="382" t="s">
        <v>1212</v>
      </c>
      <c r="S265" s="382" t="s">
        <v>1185</v>
      </c>
      <c r="T265" s="382" t="s">
        <v>1185</v>
      </c>
      <c r="U265" s="382" t="s">
        <v>1185</v>
      </c>
      <c r="V265" s="382" t="s">
        <v>1185</v>
      </c>
      <c r="W265" s="382" t="s">
        <v>1185</v>
      </c>
      <c r="X265" s="382" t="s">
        <v>1185</v>
      </c>
      <c r="Y265" s="382" t="s">
        <v>1185</v>
      </c>
      <c r="Z265" s="382" t="s">
        <v>1185</v>
      </c>
      <c r="AA265" s="382" t="s">
        <v>1380</v>
      </c>
      <c r="AB265" s="382" t="s">
        <v>1380</v>
      </c>
      <c r="AC265" s="382" t="s">
        <v>1380</v>
      </c>
      <c r="AD265" s="382" t="s">
        <v>1185</v>
      </c>
      <c r="AE265" s="382"/>
      <c r="AF265" s="382"/>
      <c r="AG265" s="382" t="s">
        <v>1380</v>
      </c>
      <c r="AH265" s="382"/>
      <c r="AI265" s="382"/>
      <c r="AJ265" s="382" t="s">
        <v>1380</v>
      </c>
      <c r="AK265" s="382"/>
      <c r="AL265" s="382" t="s">
        <v>2093</v>
      </c>
      <c r="AM265" s="382" t="s">
        <v>1187</v>
      </c>
      <c r="AN265" s="382"/>
      <c r="AO265" s="382"/>
      <c r="AP265" s="382"/>
    </row>
    <row r="266" spans="1:42" ht="27" customHeight="1" x14ac:dyDescent="0.3">
      <c r="A266" s="436">
        <v>260</v>
      </c>
      <c r="B266" s="439"/>
      <c r="C266" s="439"/>
      <c r="D266" s="439" t="s">
        <v>2615</v>
      </c>
      <c r="E266" s="439"/>
      <c r="F266" s="439" t="s">
        <v>2606</v>
      </c>
      <c r="G266" s="439" t="s">
        <v>2090</v>
      </c>
      <c r="H266" s="439" t="s">
        <v>2137</v>
      </c>
      <c r="I266" s="465">
        <v>0</v>
      </c>
      <c r="J266" s="439" t="s">
        <v>1187</v>
      </c>
      <c r="K266" s="439">
        <v>4</v>
      </c>
      <c r="L266" s="439">
        <v>1</v>
      </c>
      <c r="M266" s="439" t="s">
        <v>1994</v>
      </c>
      <c r="N266" s="439" t="s">
        <v>1206</v>
      </c>
      <c r="O266" s="439" t="s">
        <v>460</v>
      </c>
      <c r="P266" s="382" t="s">
        <v>1211</v>
      </c>
      <c r="Q266" s="382" t="s">
        <v>1211</v>
      </c>
      <c r="R266" s="382" t="s">
        <v>1211</v>
      </c>
      <c r="S266" s="382" t="s">
        <v>1185</v>
      </c>
      <c r="T266" s="382" t="s">
        <v>1185</v>
      </c>
      <c r="U266" s="382" t="s">
        <v>1185</v>
      </c>
      <c r="V266" s="382" t="s">
        <v>1185</v>
      </c>
      <c r="W266" s="382" t="s">
        <v>1185</v>
      </c>
      <c r="X266" s="382" t="s">
        <v>1185</v>
      </c>
      <c r="Y266" s="382" t="s">
        <v>1185</v>
      </c>
      <c r="Z266" s="382" t="s">
        <v>1185</v>
      </c>
      <c r="AA266" s="382" t="s">
        <v>1380</v>
      </c>
      <c r="AB266" s="382" t="s">
        <v>1380</v>
      </c>
      <c r="AC266" s="382" t="s">
        <v>1380</v>
      </c>
      <c r="AD266" s="382" t="s">
        <v>1185</v>
      </c>
      <c r="AE266" s="382"/>
      <c r="AF266" s="382"/>
      <c r="AG266" s="382" t="s">
        <v>1380</v>
      </c>
      <c r="AH266" s="382"/>
      <c r="AI266" s="382"/>
      <c r="AJ266" s="382" t="s">
        <v>1380</v>
      </c>
      <c r="AK266" s="382"/>
      <c r="AL266" s="382" t="s">
        <v>2094</v>
      </c>
      <c r="AM266" s="382" t="s">
        <v>1187</v>
      </c>
      <c r="AN266" s="382"/>
      <c r="AO266" s="382"/>
      <c r="AP266" s="382"/>
    </row>
    <row r="267" spans="1:42" ht="27" customHeight="1" x14ac:dyDescent="0.3">
      <c r="A267" s="436">
        <v>261</v>
      </c>
      <c r="B267" s="439"/>
      <c r="C267" s="439"/>
      <c r="D267" s="439" t="s">
        <v>2616</v>
      </c>
      <c r="E267" s="439"/>
      <c r="F267" s="439" t="s">
        <v>2606</v>
      </c>
      <c r="G267" s="439" t="s">
        <v>2090</v>
      </c>
      <c r="H267" s="439" t="s">
        <v>2137</v>
      </c>
      <c r="I267" s="465">
        <v>0</v>
      </c>
      <c r="J267" s="439" t="s">
        <v>1187</v>
      </c>
      <c r="K267" s="439">
        <v>4</v>
      </c>
      <c r="L267" s="439">
        <v>1</v>
      </c>
      <c r="M267" s="439" t="s">
        <v>1994</v>
      </c>
      <c r="N267" s="439" t="s">
        <v>1206</v>
      </c>
      <c r="O267" s="439" t="s">
        <v>460</v>
      </c>
      <c r="P267" s="382" t="s">
        <v>1210</v>
      </c>
      <c r="Q267" s="382" t="s">
        <v>1210</v>
      </c>
      <c r="R267" s="382" t="s">
        <v>1210</v>
      </c>
      <c r="S267" s="382" t="s">
        <v>1185</v>
      </c>
      <c r="T267" s="382" t="s">
        <v>1185</v>
      </c>
      <c r="U267" s="382" t="s">
        <v>1185</v>
      </c>
      <c r="V267" s="382" t="s">
        <v>1185</v>
      </c>
      <c r="W267" s="382" t="s">
        <v>1185</v>
      </c>
      <c r="X267" s="382" t="s">
        <v>1185</v>
      </c>
      <c r="Y267" s="382" t="s">
        <v>1185</v>
      </c>
      <c r="Z267" s="382" t="s">
        <v>1185</v>
      </c>
      <c r="AA267" s="382" t="s">
        <v>1380</v>
      </c>
      <c r="AB267" s="382" t="s">
        <v>1380</v>
      </c>
      <c r="AC267" s="382" t="s">
        <v>1380</v>
      </c>
      <c r="AD267" s="382" t="s">
        <v>1185</v>
      </c>
      <c r="AE267" s="382"/>
      <c r="AF267" s="382"/>
      <c r="AG267" s="382" t="s">
        <v>1380</v>
      </c>
      <c r="AH267" s="382"/>
      <c r="AI267" s="382"/>
      <c r="AJ267" s="382" t="s">
        <v>1380</v>
      </c>
      <c r="AK267" s="382"/>
      <c r="AL267" s="382" t="s">
        <v>2095</v>
      </c>
      <c r="AM267" s="382" t="s">
        <v>1187</v>
      </c>
      <c r="AN267" s="382"/>
      <c r="AO267" s="382"/>
      <c r="AP267" s="382"/>
    </row>
    <row r="268" spans="1:42" ht="27" customHeight="1" x14ac:dyDescent="0.3">
      <c r="A268" s="436">
        <v>262</v>
      </c>
      <c r="B268" s="439"/>
      <c r="C268" s="439"/>
      <c r="D268" s="439" t="s">
        <v>2064</v>
      </c>
      <c r="E268" s="439" t="s">
        <v>128</v>
      </c>
      <c r="F268" s="439" t="s">
        <v>614</v>
      </c>
      <c r="G268" s="439" t="s">
        <v>2088</v>
      </c>
      <c r="H268" s="439" t="s">
        <v>2137</v>
      </c>
      <c r="I268" s="465" t="s">
        <v>1873</v>
      </c>
      <c r="J268" s="439" t="s">
        <v>1187</v>
      </c>
      <c r="K268" s="439">
        <v>4</v>
      </c>
      <c r="L268" s="439">
        <v>1</v>
      </c>
      <c r="M268" s="439" t="s">
        <v>1994</v>
      </c>
      <c r="N268" s="439" t="s">
        <v>1206</v>
      </c>
      <c r="O268" s="439" t="s">
        <v>2076</v>
      </c>
      <c r="P268" s="382" t="s">
        <v>1254</v>
      </c>
      <c r="Q268" s="382" t="s">
        <v>1254</v>
      </c>
      <c r="R268" s="382" t="s">
        <v>1254</v>
      </c>
      <c r="S268" s="382" t="s">
        <v>1254</v>
      </c>
      <c r="T268" s="382" t="s">
        <v>1254</v>
      </c>
      <c r="U268" s="382" t="s">
        <v>1254</v>
      </c>
      <c r="V268" s="382" t="s">
        <v>1254</v>
      </c>
      <c r="W268" s="382" t="s">
        <v>1254</v>
      </c>
      <c r="X268" s="382" t="s">
        <v>1254</v>
      </c>
      <c r="Y268" s="382" t="s">
        <v>1254</v>
      </c>
      <c r="Z268" s="382" t="s">
        <v>1254</v>
      </c>
      <c r="AA268" s="382" t="s">
        <v>1207</v>
      </c>
      <c r="AB268" s="382" t="s">
        <v>1207</v>
      </c>
      <c r="AC268" s="382" t="s">
        <v>1207</v>
      </c>
      <c r="AD268" s="382" t="s">
        <v>1254</v>
      </c>
      <c r="AE268" s="382"/>
      <c r="AF268" s="382"/>
      <c r="AG268" s="382" t="s">
        <v>1207</v>
      </c>
      <c r="AH268" s="382"/>
      <c r="AI268" s="382"/>
      <c r="AJ268" s="382" t="s">
        <v>1207</v>
      </c>
      <c r="AK268" s="382"/>
      <c r="AL268" s="382" t="s">
        <v>2093</v>
      </c>
      <c r="AM268" s="382" t="s">
        <v>1187</v>
      </c>
      <c r="AN268" s="382"/>
      <c r="AO268" s="382"/>
      <c r="AP268" s="382"/>
    </row>
    <row r="269" spans="1:42" ht="27" customHeight="1" x14ac:dyDescent="0.3">
      <c r="A269" s="436">
        <v>263</v>
      </c>
      <c r="B269" s="439"/>
      <c r="C269" s="439"/>
      <c r="D269" s="439" t="s">
        <v>2065</v>
      </c>
      <c r="E269" s="439" t="s">
        <v>128</v>
      </c>
      <c r="F269" s="439" t="s">
        <v>614</v>
      </c>
      <c r="G269" s="439" t="s">
        <v>2088</v>
      </c>
      <c r="H269" s="439" t="s">
        <v>2137</v>
      </c>
      <c r="I269" s="465" t="s">
        <v>1873</v>
      </c>
      <c r="J269" s="439" t="s">
        <v>1187</v>
      </c>
      <c r="K269" s="439">
        <v>4</v>
      </c>
      <c r="L269" s="439">
        <v>1</v>
      </c>
      <c r="M269" s="439" t="s">
        <v>1994</v>
      </c>
      <c r="N269" s="439" t="s">
        <v>1206</v>
      </c>
      <c r="O269" s="439" t="s">
        <v>2077</v>
      </c>
      <c r="P269" s="382" t="s">
        <v>1254</v>
      </c>
      <c r="Q269" s="382" t="s">
        <v>1254</v>
      </c>
      <c r="R269" s="382" t="s">
        <v>1254</v>
      </c>
      <c r="S269" s="382" t="s">
        <v>1254</v>
      </c>
      <c r="T269" s="382" t="s">
        <v>1254</v>
      </c>
      <c r="U269" s="382" t="s">
        <v>1254</v>
      </c>
      <c r="V269" s="382" t="s">
        <v>1254</v>
      </c>
      <c r="W269" s="382" t="s">
        <v>1254</v>
      </c>
      <c r="X269" s="382" t="s">
        <v>1254</v>
      </c>
      <c r="Y269" s="382" t="s">
        <v>1254</v>
      </c>
      <c r="Z269" s="382" t="s">
        <v>1254</v>
      </c>
      <c r="AA269" s="382" t="s">
        <v>1207</v>
      </c>
      <c r="AB269" s="382" t="s">
        <v>1207</v>
      </c>
      <c r="AC269" s="382" t="s">
        <v>1207</v>
      </c>
      <c r="AD269" s="382" t="s">
        <v>1254</v>
      </c>
      <c r="AE269" s="382"/>
      <c r="AF269" s="382"/>
      <c r="AG269" s="382" t="s">
        <v>1207</v>
      </c>
      <c r="AH269" s="382"/>
      <c r="AI269" s="382"/>
      <c r="AJ269" s="382" t="s">
        <v>1207</v>
      </c>
      <c r="AK269" s="382"/>
      <c r="AL269" s="382" t="s">
        <v>2094</v>
      </c>
      <c r="AM269" s="382" t="s">
        <v>1187</v>
      </c>
      <c r="AN269" s="382"/>
      <c r="AO269" s="382"/>
      <c r="AP269" s="382"/>
    </row>
    <row r="270" spans="1:42" ht="27" customHeight="1" x14ac:dyDescent="0.3">
      <c r="A270" s="436">
        <v>264</v>
      </c>
      <c r="B270" s="439"/>
      <c r="C270" s="439"/>
      <c r="D270" s="439" t="s">
        <v>2066</v>
      </c>
      <c r="E270" s="439" t="s">
        <v>128</v>
      </c>
      <c r="F270" s="439" t="s">
        <v>614</v>
      </c>
      <c r="G270" s="439" t="s">
        <v>2088</v>
      </c>
      <c r="H270" s="439" t="s">
        <v>2137</v>
      </c>
      <c r="I270" s="465" t="s">
        <v>1873</v>
      </c>
      <c r="J270" s="439" t="s">
        <v>1187</v>
      </c>
      <c r="K270" s="439">
        <v>4</v>
      </c>
      <c r="L270" s="439">
        <v>1</v>
      </c>
      <c r="M270" s="439" t="s">
        <v>1994</v>
      </c>
      <c r="N270" s="439" t="s">
        <v>1206</v>
      </c>
      <c r="O270" s="439" t="s">
        <v>2078</v>
      </c>
      <c r="P270" s="382" t="s">
        <v>1254</v>
      </c>
      <c r="Q270" s="382" t="s">
        <v>1254</v>
      </c>
      <c r="R270" s="382" t="s">
        <v>1254</v>
      </c>
      <c r="S270" s="382" t="s">
        <v>1254</v>
      </c>
      <c r="T270" s="382" t="s">
        <v>1254</v>
      </c>
      <c r="U270" s="382" t="s">
        <v>1254</v>
      </c>
      <c r="V270" s="382" t="s">
        <v>1254</v>
      </c>
      <c r="W270" s="382" t="s">
        <v>1254</v>
      </c>
      <c r="X270" s="382" t="s">
        <v>1254</v>
      </c>
      <c r="Y270" s="382" t="s">
        <v>1254</v>
      </c>
      <c r="Z270" s="382" t="s">
        <v>1254</v>
      </c>
      <c r="AA270" s="382" t="s">
        <v>1207</v>
      </c>
      <c r="AB270" s="382" t="s">
        <v>1207</v>
      </c>
      <c r="AC270" s="382" t="s">
        <v>1207</v>
      </c>
      <c r="AD270" s="382" t="s">
        <v>1254</v>
      </c>
      <c r="AE270" s="382"/>
      <c r="AF270" s="382"/>
      <c r="AG270" s="382" t="s">
        <v>1207</v>
      </c>
      <c r="AH270" s="382"/>
      <c r="AI270" s="382"/>
      <c r="AJ270" s="382" t="s">
        <v>1207</v>
      </c>
      <c r="AK270" s="382"/>
      <c r="AL270" s="382" t="s">
        <v>2095</v>
      </c>
      <c r="AM270" s="382" t="s">
        <v>1187</v>
      </c>
      <c r="AN270" s="382"/>
      <c r="AO270" s="382"/>
      <c r="AP270" s="382"/>
    </row>
    <row r="271" spans="1:42" ht="27" customHeight="1" x14ac:dyDescent="0.3">
      <c r="A271" s="436">
        <v>265</v>
      </c>
      <c r="B271" s="439"/>
      <c r="C271" s="439"/>
      <c r="D271" s="439" t="s">
        <v>2617</v>
      </c>
      <c r="E271" s="439"/>
      <c r="F271" s="439" t="s">
        <v>2606</v>
      </c>
      <c r="G271" s="439"/>
      <c r="H271" s="439" t="s">
        <v>2137</v>
      </c>
      <c r="I271" s="465">
        <v>0</v>
      </c>
      <c r="J271" s="439" t="s">
        <v>1187</v>
      </c>
      <c r="K271" s="439">
        <v>4</v>
      </c>
      <c r="L271" s="439">
        <v>1</v>
      </c>
      <c r="M271" s="439" t="s">
        <v>1994</v>
      </c>
      <c r="N271" s="439" t="s">
        <v>1206</v>
      </c>
      <c r="O271" s="439" t="s">
        <v>460</v>
      </c>
      <c r="P271" s="382" t="s">
        <v>1209</v>
      </c>
      <c r="Q271" s="382" t="s">
        <v>1209</v>
      </c>
      <c r="R271" s="382" t="s">
        <v>1209</v>
      </c>
      <c r="S271" s="382" t="s">
        <v>1185</v>
      </c>
      <c r="T271" s="382" t="s">
        <v>1185</v>
      </c>
      <c r="U271" s="382" t="s">
        <v>1185</v>
      </c>
      <c r="V271" s="382" t="s">
        <v>1185</v>
      </c>
      <c r="W271" s="382" t="s">
        <v>1185</v>
      </c>
      <c r="X271" s="382" t="s">
        <v>1185</v>
      </c>
      <c r="Y271" s="382" t="s">
        <v>1185</v>
      </c>
      <c r="Z271" s="382" t="s">
        <v>1185</v>
      </c>
      <c r="AA271" s="382" t="s">
        <v>1380</v>
      </c>
      <c r="AB271" s="382" t="s">
        <v>1380</v>
      </c>
      <c r="AC271" s="382" t="s">
        <v>1380</v>
      </c>
      <c r="AD271" s="382" t="s">
        <v>1185</v>
      </c>
      <c r="AE271" s="382"/>
      <c r="AF271" s="382"/>
      <c r="AG271" s="382" t="s">
        <v>1380</v>
      </c>
      <c r="AH271" s="382"/>
      <c r="AI271" s="382"/>
      <c r="AJ271" s="382" t="s">
        <v>1380</v>
      </c>
      <c r="AK271" s="382"/>
      <c r="AL271" s="382"/>
      <c r="AM271" s="382" t="s">
        <v>1187</v>
      </c>
      <c r="AN271" s="382"/>
      <c r="AO271" s="382"/>
      <c r="AP271" s="382"/>
    </row>
    <row r="272" spans="1:42" ht="27" customHeight="1" x14ac:dyDescent="0.3">
      <c r="A272" s="436">
        <v>266</v>
      </c>
      <c r="B272" s="439"/>
      <c r="C272" s="439"/>
      <c r="D272" s="439" t="s">
        <v>2618</v>
      </c>
      <c r="E272" s="439"/>
      <c r="F272" s="439" t="s">
        <v>2606</v>
      </c>
      <c r="G272" s="439"/>
      <c r="H272" s="439" t="s">
        <v>2137</v>
      </c>
      <c r="I272" s="465">
        <v>0</v>
      </c>
      <c r="J272" s="439" t="s">
        <v>1187</v>
      </c>
      <c r="K272" s="439">
        <v>4</v>
      </c>
      <c r="L272" s="439">
        <v>1</v>
      </c>
      <c r="M272" s="439" t="s">
        <v>1994</v>
      </c>
      <c r="N272" s="439" t="s">
        <v>1206</v>
      </c>
      <c r="O272" s="439" t="s">
        <v>460</v>
      </c>
      <c r="P272" s="382" t="s">
        <v>1208</v>
      </c>
      <c r="Q272" s="382" t="s">
        <v>1208</v>
      </c>
      <c r="R272" s="382" t="s">
        <v>1208</v>
      </c>
      <c r="S272" s="382" t="s">
        <v>1185</v>
      </c>
      <c r="T272" s="382" t="s">
        <v>1185</v>
      </c>
      <c r="U272" s="382" t="s">
        <v>1185</v>
      </c>
      <c r="V272" s="382" t="s">
        <v>1185</v>
      </c>
      <c r="W272" s="382" t="s">
        <v>1185</v>
      </c>
      <c r="X272" s="382" t="s">
        <v>1185</v>
      </c>
      <c r="Y272" s="382" t="s">
        <v>1185</v>
      </c>
      <c r="Z272" s="382" t="s">
        <v>1185</v>
      </c>
      <c r="AA272" s="382" t="s">
        <v>1380</v>
      </c>
      <c r="AB272" s="382" t="s">
        <v>1380</v>
      </c>
      <c r="AC272" s="382" t="s">
        <v>1380</v>
      </c>
      <c r="AD272" s="382" t="s">
        <v>1185</v>
      </c>
      <c r="AE272" s="382"/>
      <c r="AF272" s="382"/>
      <c r="AG272" s="382" t="s">
        <v>1380</v>
      </c>
      <c r="AH272" s="382"/>
      <c r="AI272" s="382"/>
      <c r="AJ272" s="382" t="s">
        <v>1380</v>
      </c>
      <c r="AK272" s="382"/>
      <c r="AL272" s="382"/>
      <c r="AM272" s="382" t="s">
        <v>1187</v>
      </c>
      <c r="AN272" s="382"/>
      <c r="AO272" s="382"/>
      <c r="AP272" s="382"/>
    </row>
    <row r="273" spans="1:42" ht="27" customHeight="1" x14ac:dyDescent="0.3">
      <c r="A273" s="436">
        <v>267</v>
      </c>
      <c r="B273" s="439"/>
      <c r="C273" s="439"/>
      <c r="D273" s="439" t="s">
        <v>295</v>
      </c>
      <c r="E273" s="439"/>
      <c r="F273" s="439" t="s">
        <v>614</v>
      </c>
      <c r="G273" s="439"/>
      <c r="H273" s="439" t="s">
        <v>2137</v>
      </c>
      <c r="I273" s="465">
        <v>0</v>
      </c>
      <c r="J273" s="439" t="s">
        <v>1187</v>
      </c>
      <c r="K273" s="439">
        <v>4</v>
      </c>
      <c r="L273" s="439">
        <v>1</v>
      </c>
      <c r="M273" s="439" t="s">
        <v>1994</v>
      </c>
      <c r="N273" s="439" t="s">
        <v>1206</v>
      </c>
      <c r="O273" s="439" t="s">
        <v>489</v>
      </c>
      <c r="P273" s="382" t="s">
        <v>295</v>
      </c>
      <c r="Q273" s="382" t="s">
        <v>295</v>
      </c>
      <c r="R273" s="382" t="s">
        <v>295</v>
      </c>
      <c r="S273" s="382" t="s">
        <v>1184</v>
      </c>
      <c r="T273" s="382" t="s">
        <v>1184</v>
      </c>
      <c r="U273" s="382" t="s">
        <v>1184</v>
      </c>
      <c r="V273" s="382" t="s">
        <v>1184</v>
      </c>
      <c r="W273" s="382" t="s">
        <v>1184</v>
      </c>
      <c r="X273" s="382" t="s">
        <v>1184</v>
      </c>
      <c r="Y273" s="382" t="s">
        <v>1185</v>
      </c>
      <c r="Z273" s="382" t="s">
        <v>1185</v>
      </c>
      <c r="AA273" s="382" t="s">
        <v>1207</v>
      </c>
      <c r="AB273" s="382" t="s">
        <v>1207</v>
      </c>
      <c r="AC273" s="382" t="s">
        <v>1207</v>
      </c>
      <c r="AD273" s="382" t="s">
        <v>1184</v>
      </c>
      <c r="AE273" s="382"/>
      <c r="AF273" s="382"/>
      <c r="AG273" s="382" t="s">
        <v>1207</v>
      </c>
      <c r="AH273" s="382"/>
      <c r="AI273" s="382"/>
      <c r="AJ273" s="382" t="s">
        <v>1207</v>
      </c>
      <c r="AK273" s="382"/>
      <c r="AL273" s="382"/>
      <c r="AM273" s="382" t="s">
        <v>1187</v>
      </c>
      <c r="AN273" s="382"/>
      <c r="AO273" s="382"/>
      <c r="AP273" s="382"/>
    </row>
    <row r="274" spans="1:42" ht="27" customHeight="1" x14ac:dyDescent="0.3">
      <c r="A274" s="436">
        <v>268</v>
      </c>
      <c r="B274" s="439"/>
      <c r="C274" s="439"/>
      <c r="D274" s="439" t="s">
        <v>297</v>
      </c>
      <c r="E274" s="439"/>
      <c r="F274" s="439" t="s">
        <v>2114</v>
      </c>
      <c r="G274" s="439" t="s">
        <v>1752</v>
      </c>
      <c r="H274" s="439" t="s">
        <v>2137</v>
      </c>
      <c r="I274" s="465">
        <v>0</v>
      </c>
      <c r="J274" s="439" t="s">
        <v>1187</v>
      </c>
      <c r="K274" s="439">
        <v>4</v>
      </c>
      <c r="L274" s="439">
        <v>1</v>
      </c>
      <c r="M274" s="439" t="s">
        <v>1994</v>
      </c>
      <c r="N274" s="439" t="s">
        <v>1206</v>
      </c>
      <c r="O274" s="439" t="s">
        <v>490</v>
      </c>
      <c r="P274" s="382" t="s">
        <v>297</v>
      </c>
      <c r="Q274" s="382" t="s">
        <v>297</v>
      </c>
      <c r="R274" s="382" t="s">
        <v>297</v>
      </c>
      <c r="S274" s="382" t="s">
        <v>1207</v>
      </c>
      <c r="T274" s="382" t="s">
        <v>1184</v>
      </c>
      <c r="U274" s="382" t="s">
        <v>1184</v>
      </c>
      <c r="V274" s="382" t="s">
        <v>1184</v>
      </c>
      <c r="W274" s="382" t="s">
        <v>1184</v>
      </c>
      <c r="X274" s="382" t="s">
        <v>1185</v>
      </c>
      <c r="Y274" s="382" t="s">
        <v>1185</v>
      </c>
      <c r="Z274" s="382" t="s">
        <v>1185</v>
      </c>
      <c r="AA274" s="382" t="s">
        <v>1380</v>
      </c>
      <c r="AB274" s="382" t="s">
        <v>1380</v>
      </c>
      <c r="AC274" s="382" t="s">
        <v>1380</v>
      </c>
      <c r="AD274" s="382" t="s">
        <v>1185</v>
      </c>
      <c r="AE274" s="382"/>
      <c r="AF274" s="382"/>
      <c r="AG274" s="382" t="s">
        <v>1380</v>
      </c>
      <c r="AH274" s="382"/>
      <c r="AI274" s="382"/>
      <c r="AJ274" s="382" t="s">
        <v>1380</v>
      </c>
      <c r="AK274" s="382"/>
      <c r="AL274" s="382"/>
      <c r="AM274" s="382" t="s">
        <v>1187</v>
      </c>
      <c r="AN274" s="382"/>
      <c r="AO274" s="382"/>
      <c r="AP274" s="382"/>
    </row>
    <row r="275" spans="1:42" ht="27" customHeight="1" x14ac:dyDescent="0.3">
      <c r="A275" s="436">
        <v>269</v>
      </c>
      <c r="B275" s="439"/>
      <c r="C275" s="439"/>
      <c r="D275" s="439" t="s">
        <v>299</v>
      </c>
      <c r="E275" s="439"/>
      <c r="F275" s="439" t="s">
        <v>629</v>
      </c>
      <c r="G275" s="439"/>
      <c r="H275" s="439" t="s">
        <v>2137</v>
      </c>
      <c r="I275" s="465">
        <v>0</v>
      </c>
      <c r="J275" s="439" t="s">
        <v>1187</v>
      </c>
      <c r="K275" s="439">
        <v>4</v>
      </c>
      <c r="L275" s="439">
        <v>1</v>
      </c>
      <c r="M275" s="439" t="s">
        <v>1994</v>
      </c>
      <c r="N275" s="439" t="s">
        <v>1206</v>
      </c>
      <c r="O275" s="439" t="s">
        <v>491</v>
      </c>
      <c r="P275" s="382" t="s">
        <v>299</v>
      </c>
      <c r="Q275" s="382" t="s">
        <v>299</v>
      </c>
      <c r="R275" s="382" t="s">
        <v>299</v>
      </c>
      <c r="S275" s="382" t="s">
        <v>1185</v>
      </c>
      <c r="T275" s="382" t="s">
        <v>1185</v>
      </c>
      <c r="U275" s="382" t="s">
        <v>1185</v>
      </c>
      <c r="V275" s="382" t="s">
        <v>1185</v>
      </c>
      <c r="W275" s="382" t="s">
        <v>1185</v>
      </c>
      <c r="X275" s="382" t="s">
        <v>1185</v>
      </c>
      <c r="Y275" s="382" t="s">
        <v>1185</v>
      </c>
      <c r="Z275" s="382" t="s">
        <v>1185</v>
      </c>
      <c r="AA275" s="382" t="s">
        <v>1380</v>
      </c>
      <c r="AB275" s="382" t="s">
        <v>1380</v>
      </c>
      <c r="AC275" s="382" t="s">
        <v>1380</v>
      </c>
      <c r="AD275" s="382" t="s">
        <v>1185</v>
      </c>
      <c r="AE275" s="382"/>
      <c r="AF275" s="382"/>
      <c r="AG275" s="382" t="s">
        <v>1380</v>
      </c>
      <c r="AH275" s="382"/>
      <c r="AI275" s="382"/>
      <c r="AJ275" s="382" t="s">
        <v>1380</v>
      </c>
      <c r="AK275" s="382"/>
      <c r="AL275" s="382"/>
      <c r="AM275" s="382" t="s">
        <v>1187</v>
      </c>
      <c r="AN275" s="382"/>
      <c r="AO275" s="382"/>
      <c r="AP275" s="382"/>
    </row>
    <row r="276" spans="1:42" ht="27" customHeight="1" x14ac:dyDescent="0.3">
      <c r="A276" s="436">
        <v>270</v>
      </c>
      <c r="B276" s="439" t="s">
        <v>1727</v>
      </c>
      <c r="C276" s="439" t="s">
        <v>46</v>
      </c>
      <c r="D276" s="439" t="s">
        <v>301</v>
      </c>
      <c r="E276" s="439"/>
      <c r="F276" s="439" t="s">
        <v>631</v>
      </c>
      <c r="G276" s="439"/>
      <c r="H276" s="439" t="s">
        <v>2137</v>
      </c>
      <c r="I276" s="465">
        <v>0</v>
      </c>
      <c r="J276" s="439" t="s">
        <v>1187</v>
      </c>
      <c r="K276" s="439">
        <v>4</v>
      </c>
      <c r="L276" s="439">
        <v>1</v>
      </c>
      <c r="M276" s="439" t="s">
        <v>1995</v>
      </c>
      <c r="N276" s="439" t="s">
        <v>1203</v>
      </c>
      <c r="O276" s="439" t="s">
        <v>492</v>
      </c>
      <c r="P276" s="382" t="s">
        <v>301</v>
      </c>
      <c r="Q276" s="382" t="s">
        <v>301</v>
      </c>
      <c r="R276" s="382" t="s">
        <v>301</v>
      </c>
      <c r="S276" s="382" t="s">
        <v>1184</v>
      </c>
      <c r="T276" s="382" t="s">
        <v>1185</v>
      </c>
      <c r="U276" s="382" t="s">
        <v>1185</v>
      </c>
      <c r="V276" s="382" t="s">
        <v>1185</v>
      </c>
      <c r="W276" s="382" t="s">
        <v>1185</v>
      </c>
      <c r="X276" s="382" t="s">
        <v>1184</v>
      </c>
      <c r="Y276" s="382" t="s">
        <v>1185</v>
      </c>
      <c r="Z276" s="382" t="s">
        <v>1185</v>
      </c>
      <c r="AA276" s="382" t="s">
        <v>1207</v>
      </c>
      <c r="AB276" s="382" t="s">
        <v>1380</v>
      </c>
      <c r="AC276" s="382" t="s">
        <v>1380</v>
      </c>
      <c r="AD276" s="382" t="s">
        <v>1184</v>
      </c>
      <c r="AE276" s="382"/>
      <c r="AF276" s="382"/>
      <c r="AG276" s="382" t="s">
        <v>1380</v>
      </c>
      <c r="AH276" s="382"/>
      <c r="AI276" s="382"/>
      <c r="AJ276" s="382" t="s">
        <v>1380</v>
      </c>
      <c r="AK276" s="382"/>
      <c r="AL276" s="382" t="s">
        <v>1522</v>
      </c>
      <c r="AM276" s="382" t="s">
        <v>1187</v>
      </c>
      <c r="AN276" s="382"/>
      <c r="AO276" s="382"/>
      <c r="AP276" s="382"/>
    </row>
    <row r="277" spans="1:42" ht="27" customHeight="1" x14ac:dyDescent="0.3">
      <c r="A277" s="436">
        <v>271</v>
      </c>
      <c r="B277" s="439"/>
      <c r="C277" s="439"/>
      <c r="D277" s="439" t="s">
        <v>303</v>
      </c>
      <c r="E277" s="439"/>
      <c r="F277" s="439" t="s">
        <v>631</v>
      </c>
      <c r="G277" s="439"/>
      <c r="H277" s="439" t="s">
        <v>2137</v>
      </c>
      <c r="I277" s="465">
        <v>0</v>
      </c>
      <c r="J277" s="439" t="s">
        <v>1187</v>
      </c>
      <c r="K277" s="439">
        <v>4</v>
      </c>
      <c r="L277" s="439">
        <v>1</v>
      </c>
      <c r="M277" s="439" t="s">
        <v>1995</v>
      </c>
      <c r="N277" s="439" t="s">
        <v>1203</v>
      </c>
      <c r="O277" s="439" t="s">
        <v>493</v>
      </c>
      <c r="P277" s="382" t="s">
        <v>303</v>
      </c>
      <c r="Q277" s="382" t="s">
        <v>303</v>
      </c>
      <c r="R277" s="382" t="s">
        <v>303</v>
      </c>
      <c r="S277" s="382" t="s">
        <v>1184</v>
      </c>
      <c r="T277" s="382" t="s">
        <v>1185</v>
      </c>
      <c r="U277" s="382" t="s">
        <v>1185</v>
      </c>
      <c r="V277" s="382" t="s">
        <v>1185</v>
      </c>
      <c r="W277" s="382" t="s">
        <v>1185</v>
      </c>
      <c r="X277" s="382" t="s">
        <v>1184</v>
      </c>
      <c r="Y277" s="382" t="s">
        <v>1185</v>
      </c>
      <c r="Z277" s="382" t="s">
        <v>1185</v>
      </c>
      <c r="AA277" s="382" t="s">
        <v>1207</v>
      </c>
      <c r="AB277" s="382" t="s">
        <v>1380</v>
      </c>
      <c r="AC277" s="382" t="s">
        <v>1380</v>
      </c>
      <c r="AD277" s="382" t="s">
        <v>1184</v>
      </c>
      <c r="AE277" s="382"/>
      <c r="AF277" s="382"/>
      <c r="AG277" s="382" t="s">
        <v>1380</v>
      </c>
      <c r="AH277" s="382"/>
      <c r="AI277" s="382"/>
      <c r="AJ277" s="382" t="s">
        <v>1380</v>
      </c>
      <c r="AK277" s="382"/>
      <c r="AL277" s="382"/>
      <c r="AM277" s="382" t="s">
        <v>1187</v>
      </c>
      <c r="AN277" s="382"/>
      <c r="AO277" s="382"/>
      <c r="AP277" s="382"/>
    </row>
    <row r="278" spans="1:42" ht="27" customHeight="1" x14ac:dyDescent="0.3">
      <c r="A278" s="436">
        <v>272</v>
      </c>
      <c r="B278" s="439"/>
      <c r="C278" s="439"/>
      <c r="D278" s="439" t="s">
        <v>305</v>
      </c>
      <c r="E278" s="439"/>
      <c r="F278" s="439" t="s">
        <v>631</v>
      </c>
      <c r="G278" s="439"/>
      <c r="H278" s="439" t="s">
        <v>2137</v>
      </c>
      <c r="I278" s="465">
        <v>0</v>
      </c>
      <c r="J278" s="439" t="s">
        <v>1187</v>
      </c>
      <c r="K278" s="439">
        <v>4</v>
      </c>
      <c r="L278" s="439">
        <v>1</v>
      </c>
      <c r="M278" s="439" t="s">
        <v>1995</v>
      </c>
      <c r="N278" s="439" t="s">
        <v>1203</v>
      </c>
      <c r="O278" s="439" t="s">
        <v>494</v>
      </c>
      <c r="P278" s="382" t="s">
        <v>305</v>
      </c>
      <c r="Q278" s="382" t="s">
        <v>305</v>
      </c>
      <c r="R278" s="382" t="s">
        <v>305</v>
      </c>
      <c r="S278" s="382" t="s">
        <v>1184</v>
      </c>
      <c r="T278" s="382" t="s">
        <v>1185</v>
      </c>
      <c r="U278" s="382" t="s">
        <v>1185</v>
      </c>
      <c r="V278" s="382" t="s">
        <v>1185</v>
      </c>
      <c r="W278" s="382" t="s">
        <v>1185</v>
      </c>
      <c r="X278" s="382" t="s">
        <v>1184</v>
      </c>
      <c r="Y278" s="382" t="s">
        <v>1185</v>
      </c>
      <c r="Z278" s="382" t="s">
        <v>1185</v>
      </c>
      <c r="AA278" s="382" t="s">
        <v>1207</v>
      </c>
      <c r="AB278" s="382" t="s">
        <v>1380</v>
      </c>
      <c r="AC278" s="382" t="s">
        <v>1380</v>
      </c>
      <c r="AD278" s="382" t="s">
        <v>1184</v>
      </c>
      <c r="AE278" s="382"/>
      <c r="AF278" s="382"/>
      <c r="AG278" s="382" t="s">
        <v>1380</v>
      </c>
      <c r="AH278" s="382"/>
      <c r="AI278" s="382"/>
      <c r="AJ278" s="382" t="s">
        <v>1380</v>
      </c>
      <c r="AK278" s="382"/>
      <c r="AL278" s="382"/>
      <c r="AM278" s="382" t="s">
        <v>1187</v>
      </c>
      <c r="AN278" s="382"/>
      <c r="AO278" s="382"/>
      <c r="AP278" s="382"/>
    </row>
    <row r="279" spans="1:42" ht="27" customHeight="1" x14ac:dyDescent="0.3">
      <c r="A279" s="436">
        <v>273</v>
      </c>
      <c r="B279" s="439"/>
      <c r="C279" s="439"/>
      <c r="D279" s="439" t="s">
        <v>307</v>
      </c>
      <c r="E279" s="439"/>
      <c r="F279" s="439" t="s">
        <v>631</v>
      </c>
      <c r="G279" s="439"/>
      <c r="H279" s="439" t="s">
        <v>2137</v>
      </c>
      <c r="I279" s="465">
        <v>0</v>
      </c>
      <c r="J279" s="439" t="s">
        <v>1187</v>
      </c>
      <c r="K279" s="439">
        <v>4</v>
      </c>
      <c r="L279" s="439">
        <v>1</v>
      </c>
      <c r="M279" s="439" t="s">
        <v>1995</v>
      </c>
      <c r="N279" s="439" t="s">
        <v>1203</v>
      </c>
      <c r="O279" s="439" t="s">
        <v>495</v>
      </c>
      <c r="P279" s="382" t="s">
        <v>307</v>
      </c>
      <c r="Q279" s="382" t="s">
        <v>307</v>
      </c>
      <c r="R279" s="382" t="s">
        <v>307</v>
      </c>
      <c r="S279" s="382" t="s">
        <v>1184</v>
      </c>
      <c r="T279" s="382" t="s">
        <v>1185</v>
      </c>
      <c r="U279" s="382" t="s">
        <v>1185</v>
      </c>
      <c r="V279" s="382" t="s">
        <v>1185</v>
      </c>
      <c r="W279" s="382" t="s">
        <v>1185</v>
      </c>
      <c r="X279" s="382" t="s">
        <v>1184</v>
      </c>
      <c r="Y279" s="382" t="s">
        <v>1185</v>
      </c>
      <c r="Z279" s="382" t="s">
        <v>1185</v>
      </c>
      <c r="AA279" s="382" t="s">
        <v>1207</v>
      </c>
      <c r="AB279" s="382" t="s">
        <v>1380</v>
      </c>
      <c r="AC279" s="382" t="s">
        <v>1380</v>
      </c>
      <c r="AD279" s="382" t="s">
        <v>1184</v>
      </c>
      <c r="AE279" s="382"/>
      <c r="AF279" s="382"/>
      <c r="AG279" s="382" t="s">
        <v>1380</v>
      </c>
      <c r="AH279" s="382"/>
      <c r="AI279" s="382"/>
      <c r="AJ279" s="382" t="s">
        <v>1380</v>
      </c>
      <c r="AK279" s="382"/>
      <c r="AL279" s="382"/>
      <c r="AM279" s="382" t="s">
        <v>1187</v>
      </c>
      <c r="AN279" s="382" t="s">
        <v>1205</v>
      </c>
      <c r="AO279" s="382"/>
      <c r="AP279" s="382"/>
    </row>
    <row r="280" spans="1:42" ht="27" customHeight="1" x14ac:dyDescent="0.3">
      <c r="A280" s="436">
        <v>274</v>
      </c>
      <c r="B280" s="439"/>
      <c r="C280" s="439"/>
      <c r="D280" s="439" t="s">
        <v>309</v>
      </c>
      <c r="E280" s="439"/>
      <c r="F280" s="439" t="s">
        <v>1204</v>
      </c>
      <c r="G280" s="439"/>
      <c r="H280" s="439" t="s">
        <v>2137</v>
      </c>
      <c r="I280" s="465">
        <v>0</v>
      </c>
      <c r="J280" s="439" t="s">
        <v>1187</v>
      </c>
      <c r="K280" s="439">
        <v>4</v>
      </c>
      <c r="L280" s="439">
        <v>1</v>
      </c>
      <c r="M280" s="439" t="s">
        <v>1995</v>
      </c>
      <c r="N280" s="439" t="s">
        <v>1203</v>
      </c>
      <c r="O280" s="439" t="s">
        <v>496</v>
      </c>
      <c r="P280" s="382" t="s">
        <v>309</v>
      </c>
      <c r="Q280" s="382" t="s">
        <v>309</v>
      </c>
      <c r="R280" s="382" t="s">
        <v>309</v>
      </c>
      <c r="S280" s="382" t="s">
        <v>1184</v>
      </c>
      <c r="T280" s="382" t="s">
        <v>1185</v>
      </c>
      <c r="U280" s="382" t="s">
        <v>1184</v>
      </c>
      <c r="V280" s="382" t="s">
        <v>1185</v>
      </c>
      <c r="W280" s="382" t="s">
        <v>1184</v>
      </c>
      <c r="X280" s="382" t="s">
        <v>1184</v>
      </c>
      <c r="Y280" s="382" t="s">
        <v>1185</v>
      </c>
      <c r="Z280" s="382" t="s">
        <v>1185</v>
      </c>
      <c r="AA280" s="382" t="s">
        <v>1207</v>
      </c>
      <c r="AB280" s="382" t="s">
        <v>1380</v>
      </c>
      <c r="AC280" s="382" t="s">
        <v>1380</v>
      </c>
      <c r="AD280" s="382" t="s">
        <v>1184</v>
      </c>
      <c r="AE280" s="382"/>
      <c r="AF280" s="382"/>
      <c r="AG280" s="382" t="s">
        <v>1380</v>
      </c>
      <c r="AH280" s="382"/>
      <c r="AI280" s="382"/>
      <c r="AJ280" s="382" t="s">
        <v>1380</v>
      </c>
      <c r="AK280" s="382"/>
      <c r="AL280" s="382"/>
      <c r="AM280" s="382" t="s">
        <v>1187</v>
      </c>
      <c r="AN280" s="382"/>
      <c r="AO280" s="382"/>
      <c r="AP280" s="382"/>
    </row>
    <row r="281" spans="1:42" ht="27" customHeight="1" x14ac:dyDescent="0.3">
      <c r="A281" s="436">
        <v>275</v>
      </c>
      <c r="B281" s="439"/>
      <c r="C281" s="439"/>
      <c r="D281" s="439" t="s">
        <v>311</v>
      </c>
      <c r="E281" s="439"/>
      <c r="F281" s="439" t="s">
        <v>631</v>
      </c>
      <c r="G281" s="439"/>
      <c r="H281" s="439" t="s">
        <v>2137</v>
      </c>
      <c r="I281" s="465">
        <v>0</v>
      </c>
      <c r="J281" s="439" t="s">
        <v>1187</v>
      </c>
      <c r="K281" s="439">
        <v>4</v>
      </c>
      <c r="L281" s="439">
        <v>1</v>
      </c>
      <c r="M281" s="439" t="s">
        <v>1995</v>
      </c>
      <c r="N281" s="439" t="s">
        <v>1203</v>
      </c>
      <c r="O281" s="439" t="s">
        <v>497</v>
      </c>
      <c r="P281" s="382" t="s">
        <v>311</v>
      </c>
      <c r="Q281" s="382" t="s">
        <v>311</v>
      </c>
      <c r="R281" s="382" t="s">
        <v>311</v>
      </c>
      <c r="S281" s="382" t="s">
        <v>1184</v>
      </c>
      <c r="T281" s="382" t="s">
        <v>1185</v>
      </c>
      <c r="U281" s="382" t="s">
        <v>1185</v>
      </c>
      <c r="V281" s="382" t="s">
        <v>1185</v>
      </c>
      <c r="W281" s="382" t="s">
        <v>1185</v>
      </c>
      <c r="X281" s="382" t="s">
        <v>1184</v>
      </c>
      <c r="Y281" s="382" t="s">
        <v>1185</v>
      </c>
      <c r="Z281" s="382" t="s">
        <v>1185</v>
      </c>
      <c r="AA281" s="382" t="s">
        <v>1207</v>
      </c>
      <c r="AB281" s="382" t="s">
        <v>1380</v>
      </c>
      <c r="AC281" s="382" t="s">
        <v>1380</v>
      </c>
      <c r="AD281" s="382" t="s">
        <v>1184</v>
      </c>
      <c r="AE281" s="382"/>
      <c r="AF281" s="382"/>
      <c r="AG281" s="382" t="s">
        <v>1380</v>
      </c>
      <c r="AH281" s="382"/>
      <c r="AI281" s="382"/>
      <c r="AJ281" s="382" t="s">
        <v>1380</v>
      </c>
      <c r="AK281" s="382"/>
      <c r="AL281" s="382"/>
      <c r="AM281" s="382" t="s">
        <v>1187</v>
      </c>
      <c r="AN281" s="382"/>
      <c r="AO281" s="382"/>
      <c r="AP281" s="382"/>
    </row>
    <row r="282" spans="1:42" ht="27" customHeight="1" x14ac:dyDescent="0.3">
      <c r="A282" s="436">
        <v>276</v>
      </c>
      <c r="B282" s="439"/>
      <c r="C282" s="439"/>
      <c r="D282" s="439" t="s">
        <v>313</v>
      </c>
      <c r="E282" s="439"/>
      <c r="F282" s="439" t="s">
        <v>631</v>
      </c>
      <c r="G282" s="439"/>
      <c r="H282" s="439" t="s">
        <v>2137</v>
      </c>
      <c r="I282" s="465">
        <v>0</v>
      </c>
      <c r="J282" s="439" t="s">
        <v>1187</v>
      </c>
      <c r="K282" s="439">
        <v>4</v>
      </c>
      <c r="L282" s="439">
        <v>1</v>
      </c>
      <c r="M282" s="439" t="s">
        <v>1995</v>
      </c>
      <c r="N282" s="439" t="s">
        <v>1203</v>
      </c>
      <c r="O282" s="439" t="s">
        <v>498</v>
      </c>
      <c r="P282" s="382" t="s">
        <v>313</v>
      </c>
      <c r="Q282" s="382" t="s">
        <v>313</v>
      </c>
      <c r="R282" s="382" t="s">
        <v>313</v>
      </c>
      <c r="S282" s="382" t="s">
        <v>1184</v>
      </c>
      <c r="T282" s="382" t="s">
        <v>1185</v>
      </c>
      <c r="U282" s="382" t="s">
        <v>1185</v>
      </c>
      <c r="V282" s="382" t="s">
        <v>1185</v>
      </c>
      <c r="W282" s="382" t="s">
        <v>1185</v>
      </c>
      <c r="X282" s="382" t="s">
        <v>1184</v>
      </c>
      <c r="Y282" s="382" t="s">
        <v>1185</v>
      </c>
      <c r="Z282" s="382" t="s">
        <v>1185</v>
      </c>
      <c r="AA282" s="382" t="s">
        <v>1207</v>
      </c>
      <c r="AB282" s="382" t="s">
        <v>1380</v>
      </c>
      <c r="AC282" s="382" t="s">
        <v>1380</v>
      </c>
      <c r="AD282" s="382" t="s">
        <v>1184</v>
      </c>
      <c r="AE282" s="382"/>
      <c r="AF282" s="382"/>
      <c r="AG282" s="382" t="s">
        <v>1380</v>
      </c>
      <c r="AH282" s="382"/>
      <c r="AI282" s="382"/>
      <c r="AJ282" s="382" t="s">
        <v>1380</v>
      </c>
      <c r="AK282" s="382"/>
      <c r="AL282" s="382"/>
      <c r="AM282" s="382" t="s">
        <v>1187</v>
      </c>
      <c r="AN282" s="382"/>
      <c r="AO282" s="382"/>
      <c r="AP282" s="382"/>
    </row>
    <row r="283" spans="1:42" ht="27" customHeight="1" x14ac:dyDescent="0.3">
      <c r="A283" s="436">
        <v>277</v>
      </c>
      <c r="B283" s="439"/>
      <c r="C283" s="439"/>
      <c r="D283" s="439" t="s">
        <v>315</v>
      </c>
      <c r="E283" s="439"/>
      <c r="F283" s="439" t="s">
        <v>631</v>
      </c>
      <c r="G283" s="439"/>
      <c r="H283" s="439" t="s">
        <v>2137</v>
      </c>
      <c r="I283" s="465">
        <v>0</v>
      </c>
      <c r="J283" s="439" t="s">
        <v>1187</v>
      </c>
      <c r="K283" s="439">
        <v>4</v>
      </c>
      <c r="L283" s="439">
        <v>1</v>
      </c>
      <c r="M283" s="439" t="s">
        <v>1995</v>
      </c>
      <c r="N283" s="439" t="s">
        <v>1203</v>
      </c>
      <c r="O283" s="439" t="s">
        <v>499</v>
      </c>
      <c r="P283" s="382" t="s">
        <v>315</v>
      </c>
      <c r="Q283" s="382" t="s">
        <v>315</v>
      </c>
      <c r="R283" s="382" t="s">
        <v>315</v>
      </c>
      <c r="S283" s="382" t="s">
        <v>1184</v>
      </c>
      <c r="T283" s="382" t="s">
        <v>1185</v>
      </c>
      <c r="U283" s="382" t="s">
        <v>1185</v>
      </c>
      <c r="V283" s="382" t="s">
        <v>1185</v>
      </c>
      <c r="W283" s="382" t="s">
        <v>1185</v>
      </c>
      <c r="X283" s="382" t="s">
        <v>1184</v>
      </c>
      <c r="Y283" s="382" t="s">
        <v>1185</v>
      </c>
      <c r="Z283" s="382" t="s">
        <v>1185</v>
      </c>
      <c r="AA283" s="382" t="s">
        <v>1207</v>
      </c>
      <c r="AB283" s="382" t="s">
        <v>1380</v>
      </c>
      <c r="AC283" s="382" t="s">
        <v>1380</v>
      </c>
      <c r="AD283" s="382" t="s">
        <v>1184</v>
      </c>
      <c r="AE283" s="382"/>
      <c r="AF283" s="382"/>
      <c r="AG283" s="382" t="s">
        <v>1380</v>
      </c>
      <c r="AH283" s="382"/>
      <c r="AI283" s="382"/>
      <c r="AJ283" s="382" t="s">
        <v>1380</v>
      </c>
      <c r="AK283" s="382"/>
      <c r="AL283" s="382"/>
      <c r="AM283" s="382" t="s">
        <v>1187</v>
      </c>
      <c r="AN283" s="382"/>
      <c r="AO283" s="382"/>
      <c r="AP283" s="382"/>
    </row>
    <row r="284" spans="1:42" ht="27" customHeight="1" x14ac:dyDescent="0.3">
      <c r="A284" s="436">
        <v>278</v>
      </c>
      <c r="B284" s="439"/>
      <c r="C284" s="439"/>
      <c r="D284" s="439" t="s">
        <v>317</v>
      </c>
      <c r="E284" s="439"/>
      <c r="F284" s="439" t="s">
        <v>631</v>
      </c>
      <c r="G284" s="439"/>
      <c r="H284" s="439" t="s">
        <v>2137</v>
      </c>
      <c r="I284" s="465">
        <v>0</v>
      </c>
      <c r="J284" s="439" t="s">
        <v>1187</v>
      </c>
      <c r="K284" s="439">
        <v>4</v>
      </c>
      <c r="L284" s="439">
        <v>1</v>
      </c>
      <c r="M284" s="439" t="s">
        <v>1996</v>
      </c>
      <c r="N284" s="439" t="s">
        <v>1197</v>
      </c>
      <c r="O284" s="439" t="s">
        <v>500</v>
      </c>
      <c r="P284" s="382" t="s">
        <v>317</v>
      </c>
      <c r="Q284" s="382" t="s">
        <v>317</v>
      </c>
      <c r="R284" s="382" t="s">
        <v>317</v>
      </c>
      <c r="S284" s="382" t="s">
        <v>1184</v>
      </c>
      <c r="T284" s="382" t="s">
        <v>1185</v>
      </c>
      <c r="U284" s="382" t="s">
        <v>1185</v>
      </c>
      <c r="V284" s="382" t="s">
        <v>1185</v>
      </c>
      <c r="W284" s="382" t="s">
        <v>1185</v>
      </c>
      <c r="X284" s="382" t="s">
        <v>1184</v>
      </c>
      <c r="Y284" s="382" t="s">
        <v>1185</v>
      </c>
      <c r="Z284" s="382" t="s">
        <v>1185</v>
      </c>
      <c r="AA284" s="382" t="s">
        <v>1207</v>
      </c>
      <c r="AB284" s="382" t="s">
        <v>1380</v>
      </c>
      <c r="AC284" s="382" t="s">
        <v>1380</v>
      </c>
      <c r="AD284" s="382" t="s">
        <v>1184</v>
      </c>
      <c r="AE284" s="382"/>
      <c r="AF284" s="382"/>
      <c r="AG284" s="382" t="s">
        <v>1380</v>
      </c>
      <c r="AH284" s="382"/>
      <c r="AI284" s="382"/>
      <c r="AJ284" s="382" t="s">
        <v>1380</v>
      </c>
      <c r="AK284" s="382"/>
      <c r="AL284" s="382"/>
      <c r="AM284" s="382" t="s">
        <v>1187</v>
      </c>
      <c r="AN284" s="382"/>
      <c r="AO284" s="382"/>
      <c r="AP284" s="382"/>
    </row>
    <row r="285" spans="1:42" ht="27" customHeight="1" x14ac:dyDescent="0.3">
      <c r="A285" s="436">
        <v>279</v>
      </c>
      <c r="B285" s="439"/>
      <c r="C285" s="439"/>
      <c r="D285" s="439" t="s">
        <v>319</v>
      </c>
      <c r="E285" s="439"/>
      <c r="F285" s="439" t="s">
        <v>631</v>
      </c>
      <c r="G285" s="439"/>
      <c r="H285" s="439" t="s">
        <v>2137</v>
      </c>
      <c r="I285" s="465">
        <v>0</v>
      </c>
      <c r="J285" s="439" t="s">
        <v>1187</v>
      </c>
      <c r="K285" s="439">
        <v>4</v>
      </c>
      <c r="L285" s="439">
        <v>1</v>
      </c>
      <c r="M285" s="439" t="s">
        <v>1996</v>
      </c>
      <c r="N285" s="439" t="s">
        <v>1197</v>
      </c>
      <c r="O285" s="439" t="s">
        <v>501</v>
      </c>
      <c r="P285" s="382" t="s">
        <v>319</v>
      </c>
      <c r="Q285" s="382" t="s">
        <v>319</v>
      </c>
      <c r="R285" s="382" t="s">
        <v>319</v>
      </c>
      <c r="S285" s="382" t="s">
        <v>1184</v>
      </c>
      <c r="T285" s="382" t="s">
        <v>1185</v>
      </c>
      <c r="U285" s="382" t="s">
        <v>1185</v>
      </c>
      <c r="V285" s="382" t="s">
        <v>1185</v>
      </c>
      <c r="W285" s="382" t="s">
        <v>1185</v>
      </c>
      <c r="X285" s="382" t="s">
        <v>1184</v>
      </c>
      <c r="Y285" s="382" t="s">
        <v>1185</v>
      </c>
      <c r="Z285" s="382" t="s">
        <v>1185</v>
      </c>
      <c r="AA285" s="382" t="s">
        <v>1207</v>
      </c>
      <c r="AB285" s="382" t="s">
        <v>1380</v>
      </c>
      <c r="AC285" s="382" t="s">
        <v>1380</v>
      </c>
      <c r="AD285" s="382" t="s">
        <v>1184</v>
      </c>
      <c r="AE285" s="382"/>
      <c r="AF285" s="382"/>
      <c r="AG285" s="382" t="s">
        <v>1380</v>
      </c>
      <c r="AH285" s="382"/>
      <c r="AI285" s="382"/>
      <c r="AJ285" s="382" t="s">
        <v>1380</v>
      </c>
      <c r="AK285" s="382"/>
      <c r="AL285" s="382"/>
      <c r="AM285" s="382" t="s">
        <v>1187</v>
      </c>
      <c r="AN285" s="382"/>
      <c r="AO285" s="382"/>
      <c r="AP285" s="382"/>
    </row>
    <row r="286" spans="1:42" ht="27" customHeight="1" x14ac:dyDescent="0.3">
      <c r="A286" s="436">
        <v>280</v>
      </c>
      <c r="B286" s="439"/>
      <c r="C286" s="439"/>
      <c r="D286" s="439" t="s">
        <v>2619</v>
      </c>
      <c r="E286" s="439"/>
      <c r="F286" s="439" t="s">
        <v>2606</v>
      </c>
      <c r="G286" s="439"/>
      <c r="H286" s="439" t="s">
        <v>2137</v>
      </c>
      <c r="I286" s="465">
        <v>0</v>
      </c>
      <c r="J286" s="439" t="s">
        <v>1187</v>
      </c>
      <c r="K286" s="439">
        <v>4</v>
      </c>
      <c r="L286" s="439">
        <v>1</v>
      </c>
      <c r="M286" s="439" t="s">
        <v>1996</v>
      </c>
      <c r="N286" s="439" t="s">
        <v>1197</v>
      </c>
      <c r="O286" s="439" t="s">
        <v>460</v>
      </c>
      <c r="P286" s="382" t="s">
        <v>1202</v>
      </c>
      <c r="Q286" s="382" t="s">
        <v>1202</v>
      </c>
      <c r="R286" s="382" t="s">
        <v>1202</v>
      </c>
      <c r="S286" s="382" t="s">
        <v>1185</v>
      </c>
      <c r="T286" s="382" t="s">
        <v>1185</v>
      </c>
      <c r="U286" s="382" t="s">
        <v>1185</v>
      </c>
      <c r="V286" s="382" t="s">
        <v>1185</v>
      </c>
      <c r="W286" s="382" t="s">
        <v>1185</v>
      </c>
      <c r="X286" s="382" t="s">
        <v>1185</v>
      </c>
      <c r="Y286" s="382" t="s">
        <v>1185</v>
      </c>
      <c r="Z286" s="382" t="s">
        <v>1185</v>
      </c>
      <c r="AA286" s="382" t="s">
        <v>1380</v>
      </c>
      <c r="AB286" s="382" t="s">
        <v>1380</v>
      </c>
      <c r="AC286" s="382" t="s">
        <v>1380</v>
      </c>
      <c r="AD286" s="382" t="s">
        <v>1185</v>
      </c>
      <c r="AE286" s="382"/>
      <c r="AF286" s="382"/>
      <c r="AG286" s="382" t="s">
        <v>1380</v>
      </c>
      <c r="AH286" s="382"/>
      <c r="AI286" s="382"/>
      <c r="AJ286" s="382" t="s">
        <v>1380</v>
      </c>
      <c r="AK286" s="382"/>
      <c r="AL286" s="382"/>
      <c r="AM286" s="382" t="s">
        <v>1187</v>
      </c>
      <c r="AN286" s="382"/>
      <c r="AO286" s="382"/>
      <c r="AP286" s="382"/>
    </row>
    <row r="287" spans="1:42" ht="27" customHeight="1" x14ac:dyDescent="0.3">
      <c r="A287" s="436">
        <v>281</v>
      </c>
      <c r="B287" s="439"/>
      <c r="C287" s="439"/>
      <c r="D287" s="439" t="s">
        <v>2620</v>
      </c>
      <c r="E287" s="439"/>
      <c r="F287" s="439" t="s">
        <v>2606</v>
      </c>
      <c r="G287" s="439"/>
      <c r="H287" s="439" t="s">
        <v>2137</v>
      </c>
      <c r="I287" s="465">
        <v>0</v>
      </c>
      <c r="J287" s="439" t="s">
        <v>1187</v>
      </c>
      <c r="K287" s="439">
        <v>4</v>
      </c>
      <c r="L287" s="439">
        <v>1</v>
      </c>
      <c r="M287" s="439" t="s">
        <v>1996</v>
      </c>
      <c r="N287" s="439" t="s">
        <v>1197</v>
      </c>
      <c r="O287" s="439" t="s">
        <v>460</v>
      </c>
      <c r="P287" s="382" t="s">
        <v>1201</v>
      </c>
      <c r="Q287" s="382" t="s">
        <v>1201</v>
      </c>
      <c r="R287" s="382" t="s">
        <v>1201</v>
      </c>
      <c r="S287" s="382" t="s">
        <v>1185</v>
      </c>
      <c r="T287" s="382" t="s">
        <v>1185</v>
      </c>
      <c r="U287" s="382" t="s">
        <v>1185</v>
      </c>
      <c r="V287" s="382" t="s">
        <v>1185</v>
      </c>
      <c r="W287" s="382" t="s">
        <v>1185</v>
      </c>
      <c r="X287" s="382" t="s">
        <v>1185</v>
      </c>
      <c r="Y287" s="382" t="s">
        <v>1185</v>
      </c>
      <c r="Z287" s="382" t="s">
        <v>1185</v>
      </c>
      <c r="AA287" s="382" t="s">
        <v>1380</v>
      </c>
      <c r="AB287" s="382" t="s">
        <v>1380</v>
      </c>
      <c r="AC287" s="382" t="s">
        <v>1380</v>
      </c>
      <c r="AD287" s="382" t="s">
        <v>1185</v>
      </c>
      <c r="AE287" s="382"/>
      <c r="AF287" s="382"/>
      <c r="AG287" s="382" t="s">
        <v>1380</v>
      </c>
      <c r="AH287" s="382"/>
      <c r="AI287" s="382"/>
      <c r="AJ287" s="382" t="s">
        <v>1380</v>
      </c>
      <c r="AK287" s="382"/>
      <c r="AL287" s="382"/>
      <c r="AM287" s="382" t="s">
        <v>1187</v>
      </c>
      <c r="AN287" s="382"/>
      <c r="AO287" s="382"/>
      <c r="AP287" s="382"/>
    </row>
    <row r="288" spans="1:42" ht="27" customHeight="1" x14ac:dyDescent="0.3">
      <c r="A288" s="436">
        <v>282</v>
      </c>
      <c r="B288" s="439"/>
      <c r="C288" s="439"/>
      <c r="D288" s="439" t="s">
        <v>2621</v>
      </c>
      <c r="E288" s="439"/>
      <c r="F288" s="439" t="s">
        <v>2606</v>
      </c>
      <c r="G288" s="439"/>
      <c r="H288" s="439" t="s">
        <v>2137</v>
      </c>
      <c r="I288" s="465">
        <v>0</v>
      </c>
      <c r="J288" s="439" t="s">
        <v>1187</v>
      </c>
      <c r="K288" s="439">
        <v>4</v>
      </c>
      <c r="L288" s="439">
        <v>1</v>
      </c>
      <c r="M288" s="439" t="s">
        <v>1996</v>
      </c>
      <c r="N288" s="439" t="s">
        <v>1197</v>
      </c>
      <c r="O288" s="439" t="s">
        <v>460</v>
      </c>
      <c r="P288" s="382" t="s">
        <v>1200</v>
      </c>
      <c r="Q288" s="382" t="s">
        <v>1200</v>
      </c>
      <c r="R288" s="382" t="s">
        <v>1200</v>
      </c>
      <c r="S288" s="382" t="s">
        <v>1185</v>
      </c>
      <c r="T288" s="382" t="s">
        <v>1185</v>
      </c>
      <c r="U288" s="382" t="s">
        <v>1185</v>
      </c>
      <c r="V288" s="382" t="s">
        <v>1185</v>
      </c>
      <c r="W288" s="382" t="s">
        <v>1185</v>
      </c>
      <c r="X288" s="382" t="s">
        <v>1185</v>
      </c>
      <c r="Y288" s="382" t="s">
        <v>1185</v>
      </c>
      <c r="Z288" s="382" t="s">
        <v>1185</v>
      </c>
      <c r="AA288" s="382" t="s">
        <v>1380</v>
      </c>
      <c r="AB288" s="382" t="s">
        <v>1380</v>
      </c>
      <c r="AC288" s="382" t="s">
        <v>1380</v>
      </c>
      <c r="AD288" s="382" t="s">
        <v>1185</v>
      </c>
      <c r="AE288" s="382"/>
      <c r="AF288" s="382"/>
      <c r="AG288" s="382" t="s">
        <v>1380</v>
      </c>
      <c r="AH288" s="382"/>
      <c r="AI288" s="382"/>
      <c r="AJ288" s="382" t="s">
        <v>1380</v>
      </c>
      <c r="AK288" s="382"/>
      <c r="AL288" s="382"/>
      <c r="AM288" s="382" t="s">
        <v>1187</v>
      </c>
      <c r="AN288" s="382"/>
      <c r="AO288" s="382"/>
      <c r="AP288" s="382"/>
    </row>
    <row r="289" spans="1:42" ht="27" customHeight="1" x14ac:dyDescent="0.3">
      <c r="A289" s="436">
        <v>283</v>
      </c>
      <c r="B289" s="439"/>
      <c r="C289" s="439"/>
      <c r="D289" s="439" t="s">
        <v>2622</v>
      </c>
      <c r="E289" s="439"/>
      <c r="F289" s="439" t="s">
        <v>2606</v>
      </c>
      <c r="G289" s="439"/>
      <c r="H289" s="439" t="s">
        <v>2137</v>
      </c>
      <c r="I289" s="465">
        <v>0</v>
      </c>
      <c r="J289" s="439" t="s">
        <v>1187</v>
      </c>
      <c r="K289" s="439">
        <v>4</v>
      </c>
      <c r="L289" s="439">
        <v>1</v>
      </c>
      <c r="M289" s="439" t="s">
        <v>1996</v>
      </c>
      <c r="N289" s="439" t="s">
        <v>1197</v>
      </c>
      <c r="O289" s="439" t="s">
        <v>460</v>
      </c>
      <c r="P289" s="382" t="s">
        <v>1199</v>
      </c>
      <c r="Q289" s="382" t="s">
        <v>1199</v>
      </c>
      <c r="R289" s="382" t="s">
        <v>1199</v>
      </c>
      <c r="S289" s="382" t="s">
        <v>1185</v>
      </c>
      <c r="T289" s="382" t="s">
        <v>1185</v>
      </c>
      <c r="U289" s="382" t="s">
        <v>1185</v>
      </c>
      <c r="V289" s="382" t="s">
        <v>1185</v>
      </c>
      <c r="W289" s="382" t="s">
        <v>1185</v>
      </c>
      <c r="X289" s="382" t="s">
        <v>1185</v>
      </c>
      <c r="Y289" s="382" t="s">
        <v>1185</v>
      </c>
      <c r="Z289" s="382" t="s">
        <v>1185</v>
      </c>
      <c r="AA289" s="382" t="s">
        <v>1380</v>
      </c>
      <c r="AB289" s="382" t="s">
        <v>1380</v>
      </c>
      <c r="AC289" s="382" t="s">
        <v>1380</v>
      </c>
      <c r="AD289" s="382" t="s">
        <v>1185</v>
      </c>
      <c r="AE289" s="382"/>
      <c r="AF289" s="382"/>
      <c r="AG289" s="382" t="s">
        <v>1380</v>
      </c>
      <c r="AH289" s="382"/>
      <c r="AI289" s="382"/>
      <c r="AJ289" s="382" t="s">
        <v>1380</v>
      </c>
      <c r="AK289" s="382"/>
      <c r="AL289" s="382"/>
      <c r="AM289" s="382" t="s">
        <v>1187</v>
      </c>
      <c r="AN289" s="382"/>
      <c r="AO289" s="382"/>
      <c r="AP289" s="382"/>
    </row>
    <row r="290" spans="1:42" ht="27" customHeight="1" x14ac:dyDescent="0.3">
      <c r="A290" s="436">
        <v>284</v>
      </c>
      <c r="B290" s="439"/>
      <c r="C290" s="439"/>
      <c r="D290" s="439" t="s">
        <v>2623</v>
      </c>
      <c r="E290" s="439"/>
      <c r="F290" s="439" t="s">
        <v>2606</v>
      </c>
      <c r="G290" s="439"/>
      <c r="H290" s="439" t="s">
        <v>2137</v>
      </c>
      <c r="I290" s="465">
        <v>0</v>
      </c>
      <c r="J290" s="439" t="s">
        <v>1187</v>
      </c>
      <c r="K290" s="439">
        <v>4</v>
      </c>
      <c r="L290" s="439">
        <v>1</v>
      </c>
      <c r="M290" s="439" t="s">
        <v>1996</v>
      </c>
      <c r="N290" s="439" t="s">
        <v>1197</v>
      </c>
      <c r="O290" s="439" t="s">
        <v>460</v>
      </c>
      <c r="P290" s="382" t="s">
        <v>1198</v>
      </c>
      <c r="Q290" s="382" t="s">
        <v>1198</v>
      </c>
      <c r="R290" s="382" t="s">
        <v>1198</v>
      </c>
      <c r="S290" s="382" t="s">
        <v>1185</v>
      </c>
      <c r="T290" s="382" t="s">
        <v>1185</v>
      </c>
      <c r="U290" s="382" t="s">
        <v>1185</v>
      </c>
      <c r="V290" s="382" t="s">
        <v>1185</v>
      </c>
      <c r="W290" s="382" t="s">
        <v>1185</v>
      </c>
      <c r="X290" s="382" t="s">
        <v>1185</v>
      </c>
      <c r="Y290" s="382" t="s">
        <v>1185</v>
      </c>
      <c r="Z290" s="382" t="s">
        <v>1185</v>
      </c>
      <c r="AA290" s="382" t="s">
        <v>1380</v>
      </c>
      <c r="AB290" s="382" t="s">
        <v>1380</v>
      </c>
      <c r="AC290" s="382" t="s">
        <v>1380</v>
      </c>
      <c r="AD290" s="382" t="s">
        <v>1185</v>
      </c>
      <c r="AE290" s="382"/>
      <c r="AF290" s="382"/>
      <c r="AG290" s="382" t="s">
        <v>1380</v>
      </c>
      <c r="AH290" s="382"/>
      <c r="AI290" s="382"/>
      <c r="AJ290" s="382" t="s">
        <v>1380</v>
      </c>
      <c r="AK290" s="382"/>
      <c r="AL290" s="382"/>
      <c r="AM290" s="382" t="s">
        <v>1187</v>
      </c>
      <c r="AN290" s="382"/>
      <c r="AO290" s="382"/>
      <c r="AP290" s="382"/>
    </row>
    <row r="291" spans="1:42" ht="27" customHeight="1" x14ac:dyDescent="0.3">
      <c r="A291" s="436">
        <v>285</v>
      </c>
      <c r="B291" s="439"/>
      <c r="C291" s="439"/>
      <c r="D291" s="439" t="s">
        <v>2624</v>
      </c>
      <c r="E291" s="439"/>
      <c r="F291" s="439" t="s">
        <v>2606</v>
      </c>
      <c r="G291" s="439"/>
      <c r="H291" s="439" t="s">
        <v>2137</v>
      </c>
      <c r="I291" s="465">
        <v>0</v>
      </c>
      <c r="J291" s="439" t="s">
        <v>1187</v>
      </c>
      <c r="K291" s="439">
        <v>4</v>
      </c>
      <c r="L291" s="439">
        <v>1</v>
      </c>
      <c r="M291" s="439" t="s">
        <v>1996</v>
      </c>
      <c r="N291" s="439" t="s">
        <v>1197</v>
      </c>
      <c r="O291" s="439" t="s">
        <v>460</v>
      </c>
      <c r="P291" s="382" t="s">
        <v>1196</v>
      </c>
      <c r="Q291" s="382" t="s">
        <v>1196</v>
      </c>
      <c r="R291" s="382" t="s">
        <v>1196</v>
      </c>
      <c r="S291" s="382" t="s">
        <v>1185</v>
      </c>
      <c r="T291" s="382" t="s">
        <v>1185</v>
      </c>
      <c r="U291" s="382" t="s">
        <v>1185</v>
      </c>
      <c r="V291" s="382" t="s">
        <v>1185</v>
      </c>
      <c r="W291" s="382" t="s">
        <v>1185</v>
      </c>
      <c r="X291" s="382" t="s">
        <v>1185</v>
      </c>
      <c r="Y291" s="382" t="s">
        <v>1185</v>
      </c>
      <c r="Z291" s="382" t="s">
        <v>1185</v>
      </c>
      <c r="AA291" s="382" t="s">
        <v>1380</v>
      </c>
      <c r="AB291" s="382" t="s">
        <v>1380</v>
      </c>
      <c r="AC291" s="382" t="s">
        <v>1380</v>
      </c>
      <c r="AD291" s="382" t="s">
        <v>1185</v>
      </c>
      <c r="AE291" s="382"/>
      <c r="AF291" s="382"/>
      <c r="AG291" s="382" t="s">
        <v>1380</v>
      </c>
      <c r="AH291" s="382"/>
      <c r="AI291" s="382"/>
      <c r="AJ291" s="382" t="s">
        <v>1380</v>
      </c>
      <c r="AK291" s="382"/>
      <c r="AL291" s="382"/>
      <c r="AM291" s="382" t="s">
        <v>1187</v>
      </c>
      <c r="AN291" s="382"/>
      <c r="AO291" s="382"/>
      <c r="AP291" s="382"/>
    </row>
    <row r="292" spans="1:42" ht="27" customHeight="1" x14ac:dyDescent="0.3">
      <c r="A292" s="436">
        <v>286</v>
      </c>
      <c r="B292" s="439"/>
      <c r="C292" s="439"/>
      <c r="D292" s="439" t="s">
        <v>327</v>
      </c>
      <c r="E292" s="439"/>
      <c r="F292" s="439" t="s">
        <v>631</v>
      </c>
      <c r="G292" s="439"/>
      <c r="H292" s="439" t="s">
        <v>2137</v>
      </c>
      <c r="I292" s="465">
        <v>0</v>
      </c>
      <c r="J292" s="439" t="s">
        <v>1187</v>
      </c>
      <c r="K292" s="439">
        <v>4</v>
      </c>
      <c r="L292" s="439">
        <v>1</v>
      </c>
      <c r="M292" s="439" t="s">
        <v>1997</v>
      </c>
      <c r="N292" s="439" t="s">
        <v>1190</v>
      </c>
      <c r="O292" s="439" t="s">
        <v>502</v>
      </c>
      <c r="P292" s="382" t="s">
        <v>327</v>
      </c>
      <c r="Q292" s="382" t="s">
        <v>327</v>
      </c>
      <c r="R292" s="382" t="s">
        <v>327</v>
      </c>
      <c r="S292" s="382" t="s">
        <v>1184</v>
      </c>
      <c r="T292" s="382" t="s">
        <v>1184</v>
      </c>
      <c r="U292" s="382" t="s">
        <v>1184</v>
      </c>
      <c r="V292" s="382" t="s">
        <v>1184</v>
      </c>
      <c r="W292" s="382" t="s">
        <v>1184</v>
      </c>
      <c r="X292" s="382" t="s">
        <v>1184</v>
      </c>
      <c r="Y292" s="382" t="s">
        <v>1185</v>
      </c>
      <c r="Z292" s="382" t="s">
        <v>1185</v>
      </c>
      <c r="AA292" s="382" t="s">
        <v>1207</v>
      </c>
      <c r="AB292" s="382" t="s">
        <v>1380</v>
      </c>
      <c r="AC292" s="382" t="s">
        <v>1380</v>
      </c>
      <c r="AD292" s="382" t="s">
        <v>1184</v>
      </c>
      <c r="AE292" s="382"/>
      <c r="AF292" s="382"/>
      <c r="AG292" s="382" t="s">
        <v>1380</v>
      </c>
      <c r="AH292" s="382"/>
      <c r="AI292" s="382"/>
      <c r="AJ292" s="382" t="s">
        <v>1380</v>
      </c>
      <c r="AK292" s="382"/>
      <c r="AL292" s="382"/>
      <c r="AM292" s="382" t="s">
        <v>1187</v>
      </c>
      <c r="AN292" s="382" t="s">
        <v>1189</v>
      </c>
      <c r="AO292" s="382"/>
      <c r="AP292" s="382"/>
    </row>
    <row r="293" spans="1:42" ht="27" customHeight="1" x14ac:dyDescent="0.3">
      <c r="A293" s="436">
        <v>287</v>
      </c>
      <c r="B293" s="439"/>
      <c r="C293" s="439"/>
      <c r="D293" s="439" t="s">
        <v>2625</v>
      </c>
      <c r="E293" s="439"/>
      <c r="F293" s="439" t="s">
        <v>2606</v>
      </c>
      <c r="G293" s="439"/>
      <c r="H293" s="439" t="s">
        <v>2137</v>
      </c>
      <c r="I293" s="465">
        <v>0</v>
      </c>
      <c r="J293" s="439" t="s">
        <v>1187</v>
      </c>
      <c r="K293" s="439">
        <v>4</v>
      </c>
      <c r="L293" s="439">
        <v>1</v>
      </c>
      <c r="M293" s="439" t="s">
        <v>1997</v>
      </c>
      <c r="N293" s="439" t="s">
        <v>1190</v>
      </c>
      <c r="O293" s="439" t="s">
        <v>460</v>
      </c>
      <c r="P293" s="382" t="s">
        <v>1195</v>
      </c>
      <c r="Q293" s="382" t="s">
        <v>1195</v>
      </c>
      <c r="R293" s="382" t="s">
        <v>1195</v>
      </c>
      <c r="S293" s="382" t="s">
        <v>1185</v>
      </c>
      <c r="T293" s="382" t="s">
        <v>1185</v>
      </c>
      <c r="U293" s="382" t="s">
        <v>1185</v>
      </c>
      <c r="V293" s="382" t="s">
        <v>1185</v>
      </c>
      <c r="W293" s="382" t="s">
        <v>1185</v>
      </c>
      <c r="X293" s="382" t="s">
        <v>1185</v>
      </c>
      <c r="Y293" s="382" t="s">
        <v>1185</v>
      </c>
      <c r="Z293" s="382" t="s">
        <v>1185</v>
      </c>
      <c r="AA293" s="382" t="s">
        <v>1380</v>
      </c>
      <c r="AB293" s="382" t="s">
        <v>1380</v>
      </c>
      <c r="AC293" s="382" t="s">
        <v>1380</v>
      </c>
      <c r="AD293" s="382" t="s">
        <v>1185</v>
      </c>
      <c r="AE293" s="382"/>
      <c r="AF293" s="382"/>
      <c r="AG293" s="382" t="s">
        <v>1380</v>
      </c>
      <c r="AH293" s="382"/>
      <c r="AI293" s="382"/>
      <c r="AJ293" s="382" t="s">
        <v>1380</v>
      </c>
      <c r="AK293" s="382"/>
      <c r="AL293" s="382"/>
      <c r="AM293" s="382" t="s">
        <v>1187</v>
      </c>
      <c r="AN293" s="382"/>
      <c r="AO293" s="382"/>
      <c r="AP293" s="382"/>
    </row>
    <row r="294" spans="1:42" ht="27" customHeight="1" x14ac:dyDescent="0.3">
      <c r="A294" s="436">
        <v>288</v>
      </c>
      <c r="B294" s="439"/>
      <c r="C294" s="439"/>
      <c r="D294" s="439" t="s">
        <v>2626</v>
      </c>
      <c r="E294" s="439"/>
      <c r="F294" s="439" t="s">
        <v>2606</v>
      </c>
      <c r="G294" s="439"/>
      <c r="H294" s="439" t="s">
        <v>2137</v>
      </c>
      <c r="I294" s="465">
        <v>0</v>
      </c>
      <c r="J294" s="439" t="s">
        <v>1187</v>
      </c>
      <c r="K294" s="439">
        <v>4</v>
      </c>
      <c r="L294" s="439">
        <v>1</v>
      </c>
      <c r="M294" s="439" t="s">
        <v>1997</v>
      </c>
      <c r="N294" s="439" t="s">
        <v>1190</v>
      </c>
      <c r="O294" s="439" t="s">
        <v>460</v>
      </c>
      <c r="P294" s="382" t="s">
        <v>1194</v>
      </c>
      <c r="Q294" s="382" t="s">
        <v>1194</v>
      </c>
      <c r="R294" s="382" t="s">
        <v>1194</v>
      </c>
      <c r="S294" s="382" t="s">
        <v>1185</v>
      </c>
      <c r="T294" s="382" t="s">
        <v>1185</v>
      </c>
      <c r="U294" s="382" t="s">
        <v>1185</v>
      </c>
      <c r="V294" s="382" t="s">
        <v>1185</v>
      </c>
      <c r="W294" s="382" t="s">
        <v>1185</v>
      </c>
      <c r="X294" s="382" t="s">
        <v>1185</v>
      </c>
      <c r="Y294" s="382" t="s">
        <v>1185</v>
      </c>
      <c r="Z294" s="382" t="s">
        <v>1185</v>
      </c>
      <c r="AA294" s="382" t="s">
        <v>1380</v>
      </c>
      <c r="AB294" s="382" t="s">
        <v>1380</v>
      </c>
      <c r="AC294" s="382" t="s">
        <v>1380</v>
      </c>
      <c r="AD294" s="382" t="s">
        <v>1185</v>
      </c>
      <c r="AE294" s="382"/>
      <c r="AF294" s="382"/>
      <c r="AG294" s="382" t="s">
        <v>1380</v>
      </c>
      <c r="AH294" s="382"/>
      <c r="AI294" s="382"/>
      <c r="AJ294" s="382" t="s">
        <v>1380</v>
      </c>
      <c r="AK294" s="382"/>
      <c r="AL294" s="382"/>
      <c r="AM294" s="382" t="s">
        <v>1187</v>
      </c>
      <c r="AN294" s="382"/>
      <c r="AO294" s="382"/>
      <c r="AP294" s="382"/>
    </row>
    <row r="295" spans="1:42" ht="27" customHeight="1" x14ac:dyDescent="0.3">
      <c r="A295" s="436">
        <v>289</v>
      </c>
      <c r="B295" s="439"/>
      <c r="C295" s="439"/>
      <c r="D295" s="439" t="s">
        <v>331</v>
      </c>
      <c r="E295" s="439"/>
      <c r="F295" s="439" t="s">
        <v>631</v>
      </c>
      <c r="G295" s="439"/>
      <c r="H295" s="439" t="s">
        <v>2137</v>
      </c>
      <c r="I295" s="465">
        <v>0</v>
      </c>
      <c r="J295" s="439" t="s">
        <v>1187</v>
      </c>
      <c r="K295" s="439">
        <v>4</v>
      </c>
      <c r="L295" s="439">
        <v>1</v>
      </c>
      <c r="M295" s="439" t="s">
        <v>1997</v>
      </c>
      <c r="N295" s="439" t="s">
        <v>1190</v>
      </c>
      <c r="O295" s="439" t="s">
        <v>503</v>
      </c>
      <c r="P295" s="382" t="s">
        <v>331</v>
      </c>
      <c r="Q295" s="382" t="s">
        <v>331</v>
      </c>
      <c r="R295" s="382" t="s">
        <v>331</v>
      </c>
      <c r="S295" s="382" t="s">
        <v>1184</v>
      </c>
      <c r="T295" s="382" t="s">
        <v>1184</v>
      </c>
      <c r="U295" s="382" t="s">
        <v>1184</v>
      </c>
      <c r="V295" s="382" t="s">
        <v>1184</v>
      </c>
      <c r="W295" s="382" t="s">
        <v>1184</v>
      </c>
      <c r="X295" s="382" t="s">
        <v>1184</v>
      </c>
      <c r="Y295" s="382" t="s">
        <v>1185</v>
      </c>
      <c r="Z295" s="382" t="s">
        <v>1185</v>
      </c>
      <c r="AA295" s="382" t="s">
        <v>1207</v>
      </c>
      <c r="AB295" s="382" t="s">
        <v>1380</v>
      </c>
      <c r="AC295" s="382" t="s">
        <v>1380</v>
      </c>
      <c r="AD295" s="382" t="s">
        <v>1184</v>
      </c>
      <c r="AE295" s="382"/>
      <c r="AF295" s="382"/>
      <c r="AG295" s="382" t="s">
        <v>1380</v>
      </c>
      <c r="AH295" s="382"/>
      <c r="AI295" s="382"/>
      <c r="AJ295" s="382" t="s">
        <v>1380</v>
      </c>
      <c r="AK295" s="382"/>
      <c r="AL295" s="382"/>
      <c r="AM295" s="382" t="s">
        <v>1187</v>
      </c>
      <c r="AN295" s="382" t="s">
        <v>1189</v>
      </c>
      <c r="AO295" s="382"/>
      <c r="AP295" s="382"/>
    </row>
    <row r="296" spans="1:42" ht="27" customHeight="1" x14ac:dyDescent="0.3">
      <c r="A296" s="436">
        <v>290</v>
      </c>
      <c r="B296" s="439"/>
      <c r="C296" s="439"/>
      <c r="D296" s="439" t="s">
        <v>2627</v>
      </c>
      <c r="E296" s="439"/>
      <c r="F296" s="439" t="s">
        <v>2606</v>
      </c>
      <c r="G296" s="439"/>
      <c r="H296" s="439" t="s">
        <v>2137</v>
      </c>
      <c r="I296" s="465">
        <v>0</v>
      </c>
      <c r="J296" s="439" t="s">
        <v>1187</v>
      </c>
      <c r="K296" s="439">
        <v>4</v>
      </c>
      <c r="L296" s="439">
        <v>1</v>
      </c>
      <c r="M296" s="439" t="s">
        <v>1997</v>
      </c>
      <c r="N296" s="439" t="s">
        <v>1190</v>
      </c>
      <c r="O296" s="439" t="s">
        <v>460</v>
      </c>
      <c r="P296" s="382" t="s">
        <v>1193</v>
      </c>
      <c r="Q296" s="382" t="s">
        <v>1193</v>
      </c>
      <c r="R296" s="382" t="s">
        <v>1193</v>
      </c>
      <c r="S296" s="382" t="s">
        <v>1185</v>
      </c>
      <c r="T296" s="382" t="s">
        <v>1185</v>
      </c>
      <c r="U296" s="382" t="s">
        <v>1185</v>
      </c>
      <c r="V296" s="382" t="s">
        <v>1185</v>
      </c>
      <c r="W296" s="382" t="s">
        <v>1185</v>
      </c>
      <c r="X296" s="382" t="s">
        <v>1185</v>
      </c>
      <c r="Y296" s="382" t="s">
        <v>1185</v>
      </c>
      <c r="Z296" s="382" t="s">
        <v>1185</v>
      </c>
      <c r="AA296" s="382" t="s">
        <v>1380</v>
      </c>
      <c r="AB296" s="382" t="s">
        <v>1380</v>
      </c>
      <c r="AC296" s="382" t="s">
        <v>1380</v>
      </c>
      <c r="AD296" s="382" t="s">
        <v>1185</v>
      </c>
      <c r="AE296" s="382"/>
      <c r="AF296" s="382"/>
      <c r="AG296" s="382" t="s">
        <v>1380</v>
      </c>
      <c r="AH296" s="382"/>
      <c r="AI296" s="382"/>
      <c r="AJ296" s="382" t="s">
        <v>1380</v>
      </c>
      <c r="AK296" s="382"/>
      <c r="AL296" s="382"/>
      <c r="AM296" s="382" t="s">
        <v>1187</v>
      </c>
      <c r="AN296" s="382"/>
      <c r="AO296" s="382"/>
      <c r="AP296" s="382"/>
    </row>
    <row r="297" spans="1:42" ht="27" customHeight="1" x14ac:dyDescent="0.3">
      <c r="A297" s="436">
        <v>291</v>
      </c>
      <c r="B297" s="439"/>
      <c r="C297" s="439"/>
      <c r="D297" s="439" t="s">
        <v>2628</v>
      </c>
      <c r="E297" s="439"/>
      <c r="F297" s="439" t="s">
        <v>2606</v>
      </c>
      <c r="G297" s="439"/>
      <c r="H297" s="439" t="s">
        <v>2137</v>
      </c>
      <c r="I297" s="465">
        <v>0</v>
      </c>
      <c r="J297" s="439" t="s">
        <v>1187</v>
      </c>
      <c r="K297" s="439">
        <v>4</v>
      </c>
      <c r="L297" s="439">
        <v>1</v>
      </c>
      <c r="M297" s="439" t="s">
        <v>1997</v>
      </c>
      <c r="N297" s="439" t="s">
        <v>1190</v>
      </c>
      <c r="O297" s="439" t="s">
        <v>460</v>
      </c>
      <c r="P297" s="382" t="s">
        <v>1192</v>
      </c>
      <c r="Q297" s="382" t="s">
        <v>1192</v>
      </c>
      <c r="R297" s="382" t="s">
        <v>1192</v>
      </c>
      <c r="S297" s="382" t="s">
        <v>1185</v>
      </c>
      <c r="T297" s="382" t="s">
        <v>1185</v>
      </c>
      <c r="U297" s="382" t="s">
        <v>1185</v>
      </c>
      <c r="V297" s="382" t="s">
        <v>1185</v>
      </c>
      <c r="W297" s="382" t="s">
        <v>1185</v>
      </c>
      <c r="X297" s="382" t="s">
        <v>1185</v>
      </c>
      <c r="Y297" s="382" t="s">
        <v>1185</v>
      </c>
      <c r="Z297" s="382" t="s">
        <v>1185</v>
      </c>
      <c r="AA297" s="382" t="s">
        <v>1380</v>
      </c>
      <c r="AB297" s="382" t="s">
        <v>1380</v>
      </c>
      <c r="AC297" s="382" t="s">
        <v>1380</v>
      </c>
      <c r="AD297" s="382" t="s">
        <v>1185</v>
      </c>
      <c r="AE297" s="382"/>
      <c r="AF297" s="382"/>
      <c r="AG297" s="382" t="s">
        <v>1380</v>
      </c>
      <c r="AH297" s="382"/>
      <c r="AI297" s="382"/>
      <c r="AJ297" s="382" t="s">
        <v>1380</v>
      </c>
      <c r="AK297" s="382"/>
      <c r="AL297" s="382"/>
      <c r="AM297" s="382" t="s">
        <v>1187</v>
      </c>
      <c r="AN297" s="382"/>
      <c r="AO297" s="382"/>
      <c r="AP297" s="382"/>
    </row>
    <row r="298" spans="1:42" ht="27" customHeight="1" x14ac:dyDescent="0.3">
      <c r="A298" s="436">
        <v>292</v>
      </c>
      <c r="B298" s="439"/>
      <c r="C298" s="439"/>
      <c r="D298" s="439" t="s">
        <v>2629</v>
      </c>
      <c r="E298" s="439"/>
      <c r="F298" s="439" t="s">
        <v>2606</v>
      </c>
      <c r="G298" s="439"/>
      <c r="H298" s="439" t="s">
        <v>2137</v>
      </c>
      <c r="I298" s="465">
        <v>0</v>
      </c>
      <c r="J298" s="439" t="s">
        <v>1187</v>
      </c>
      <c r="K298" s="439">
        <v>4</v>
      </c>
      <c r="L298" s="439">
        <v>1</v>
      </c>
      <c r="M298" s="439" t="s">
        <v>1997</v>
      </c>
      <c r="N298" s="439" t="s">
        <v>1190</v>
      </c>
      <c r="O298" s="439" t="s">
        <v>460</v>
      </c>
      <c r="P298" s="382" t="s">
        <v>1191</v>
      </c>
      <c r="Q298" s="382" t="s">
        <v>1191</v>
      </c>
      <c r="R298" s="382" t="s">
        <v>1191</v>
      </c>
      <c r="S298" s="382" t="s">
        <v>1185</v>
      </c>
      <c r="T298" s="382" t="s">
        <v>1185</v>
      </c>
      <c r="U298" s="382" t="s">
        <v>1185</v>
      </c>
      <c r="V298" s="382" t="s">
        <v>1185</v>
      </c>
      <c r="W298" s="382" t="s">
        <v>1185</v>
      </c>
      <c r="X298" s="382" t="s">
        <v>1185</v>
      </c>
      <c r="Y298" s="382" t="s">
        <v>1185</v>
      </c>
      <c r="Z298" s="382" t="s">
        <v>1185</v>
      </c>
      <c r="AA298" s="382" t="s">
        <v>1380</v>
      </c>
      <c r="AB298" s="382" t="s">
        <v>1380</v>
      </c>
      <c r="AC298" s="382" t="s">
        <v>1380</v>
      </c>
      <c r="AD298" s="382" t="s">
        <v>1185</v>
      </c>
      <c r="AE298" s="382"/>
      <c r="AF298" s="382"/>
      <c r="AG298" s="382" t="s">
        <v>1380</v>
      </c>
      <c r="AH298" s="382"/>
      <c r="AI298" s="382"/>
      <c r="AJ298" s="382" t="s">
        <v>1380</v>
      </c>
      <c r="AK298" s="382"/>
      <c r="AL298" s="382"/>
      <c r="AM298" s="382" t="s">
        <v>1187</v>
      </c>
      <c r="AN298" s="382"/>
      <c r="AO298" s="382"/>
      <c r="AP298" s="382"/>
    </row>
    <row r="299" spans="1:42" ht="27" customHeight="1" x14ac:dyDescent="0.3">
      <c r="A299" s="436">
        <v>293</v>
      </c>
      <c r="B299" s="439"/>
      <c r="C299" s="439"/>
      <c r="D299" s="439" t="s">
        <v>1153</v>
      </c>
      <c r="E299" s="439"/>
      <c r="F299" s="439" t="s">
        <v>1559</v>
      </c>
      <c r="G299" s="439"/>
      <c r="H299" s="439" t="s">
        <v>2137</v>
      </c>
      <c r="I299" s="465">
        <v>0</v>
      </c>
      <c r="J299" s="439" t="s">
        <v>1187</v>
      </c>
      <c r="K299" s="439">
        <v>4</v>
      </c>
      <c r="L299" s="439">
        <v>1</v>
      </c>
      <c r="M299" s="439" t="s">
        <v>1997</v>
      </c>
      <c r="N299" s="439" t="s">
        <v>1190</v>
      </c>
      <c r="O299" s="439" t="s">
        <v>1155</v>
      </c>
      <c r="P299" s="382" t="s">
        <v>1184</v>
      </c>
      <c r="Q299" s="382" t="s">
        <v>1185</v>
      </c>
      <c r="R299" s="382" t="s">
        <v>1185</v>
      </c>
      <c r="S299" s="382" t="s">
        <v>1185</v>
      </c>
      <c r="T299" s="382" t="s">
        <v>1185</v>
      </c>
      <c r="U299" s="382" t="s">
        <v>1185</v>
      </c>
      <c r="V299" s="382" t="s">
        <v>1185</v>
      </c>
      <c r="W299" s="382" t="s">
        <v>1184</v>
      </c>
      <c r="X299" s="382" t="s">
        <v>1185</v>
      </c>
      <c r="Y299" s="382" t="s">
        <v>1185</v>
      </c>
      <c r="Z299" s="382" t="s">
        <v>1185</v>
      </c>
      <c r="AA299" s="382" t="s">
        <v>1380</v>
      </c>
      <c r="AB299" s="382" t="s">
        <v>1380</v>
      </c>
      <c r="AC299" s="382" t="s">
        <v>1380</v>
      </c>
      <c r="AD299" s="382" t="s">
        <v>1185</v>
      </c>
      <c r="AE299" s="382"/>
      <c r="AF299" s="382"/>
      <c r="AG299" s="382" t="s">
        <v>1380</v>
      </c>
      <c r="AH299" s="382"/>
      <c r="AI299" s="382"/>
      <c r="AJ299" s="382" t="s">
        <v>1380</v>
      </c>
      <c r="AK299" s="382"/>
      <c r="AL299" s="382"/>
      <c r="AM299" s="382" t="s">
        <v>1187</v>
      </c>
      <c r="AN299" s="382" t="s">
        <v>1189</v>
      </c>
      <c r="AO299" s="382"/>
      <c r="AP299" s="382"/>
    </row>
    <row r="300" spans="1:42" ht="27" customHeight="1" x14ac:dyDescent="0.3">
      <c r="A300" s="436">
        <v>294</v>
      </c>
      <c r="B300" s="439"/>
      <c r="C300" s="439"/>
      <c r="D300" s="439" t="s">
        <v>337</v>
      </c>
      <c r="E300" s="439"/>
      <c r="F300" s="439" t="s">
        <v>615</v>
      </c>
      <c r="G300" s="439"/>
      <c r="H300" s="439" t="s">
        <v>2137</v>
      </c>
      <c r="I300" s="465">
        <v>0</v>
      </c>
      <c r="J300" s="439" t="s">
        <v>1187</v>
      </c>
      <c r="K300" s="439">
        <v>4</v>
      </c>
      <c r="L300" s="439">
        <v>1</v>
      </c>
      <c r="M300" s="439" t="s">
        <v>1998</v>
      </c>
      <c r="N300" s="439" t="s">
        <v>1186</v>
      </c>
      <c r="O300" s="439" t="s">
        <v>504</v>
      </c>
      <c r="P300" s="382" t="s">
        <v>337</v>
      </c>
      <c r="Q300" s="382" t="s">
        <v>337</v>
      </c>
      <c r="R300" s="382" t="s">
        <v>337</v>
      </c>
      <c r="S300" s="382" t="s">
        <v>1184</v>
      </c>
      <c r="T300" s="382" t="s">
        <v>1184</v>
      </c>
      <c r="U300" s="382" t="s">
        <v>1184</v>
      </c>
      <c r="V300" s="382" t="s">
        <v>1184</v>
      </c>
      <c r="W300" s="382" t="s">
        <v>1184</v>
      </c>
      <c r="X300" s="382" t="s">
        <v>1184</v>
      </c>
      <c r="Y300" s="382" t="s">
        <v>1185</v>
      </c>
      <c r="Z300" s="382" t="s">
        <v>1185</v>
      </c>
      <c r="AA300" s="382" t="s">
        <v>1207</v>
      </c>
      <c r="AB300" s="382" t="s">
        <v>1207</v>
      </c>
      <c r="AC300" s="382" t="s">
        <v>1207</v>
      </c>
      <c r="AD300" s="382" t="s">
        <v>1184</v>
      </c>
      <c r="AE300" s="382"/>
      <c r="AF300" s="382"/>
      <c r="AG300" s="382" t="s">
        <v>1207</v>
      </c>
      <c r="AH300" s="382"/>
      <c r="AI300" s="382"/>
      <c r="AJ300" s="382" t="s">
        <v>1207</v>
      </c>
      <c r="AK300" s="382"/>
      <c r="AL300" s="382" t="s">
        <v>1183</v>
      </c>
      <c r="AM300" s="382" t="s">
        <v>1187</v>
      </c>
      <c r="AN300" s="382" t="s">
        <v>1188</v>
      </c>
      <c r="AO300" s="382"/>
      <c r="AP300" s="382"/>
    </row>
    <row r="301" spans="1:42" ht="27" customHeight="1" x14ac:dyDescent="0.3">
      <c r="A301" s="436">
        <v>295</v>
      </c>
      <c r="B301" s="439"/>
      <c r="C301" s="439"/>
      <c r="D301" s="439" t="s">
        <v>339</v>
      </c>
      <c r="E301" s="439"/>
      <c r="F301" s="439" t="s">
        <v>615</v>
      </c>
      <c r="G301" s="439"/>
      <c r="H301" s="439" t="s">
        <v>2137</v>
      </c>
      <c r="I301" s="465">
        <v>0</v>
      </c>
      <c r="J301" s="439" t="s">
        <v>1187</v>
      </c>
      <c r="K301" s="439">
        <v>4</v>
      </c>
      <c r="L301" s="439">
        <v>1</v>
      </c>
      <c r="M301" s="439" t="s">
        <v>1998</v>
      </c>
      <c r="N301" s="439" t="s">
        <v>1186</v>
      </c>
      <c r="O301" s="439" t="s">
        <v>505</v>
      </c>
      <c r="P301" s="382" t="s">
        <v>339</v>
      </c>
      <c r="Q301" s="382" t="s">
        <v>339</v>
      </c>
      <c r="R301" s="382" t="s">
        <v>339</v>
      </c>
      <c r="S301" s="382" t="s">
        <v>1184</v>
      </c>
      <c r="T301" s="382" t="s">
        <v>1184</v>
      </c>
      <c r="U301" s="382" t="s">
        <v>1184</v>
      </c>
      <c r="V301" s="382" t="s">
        <v>1184</v>
      </c>
      <c r="W301" s="382" t="s">
        <v>1184</v>
      </c>
      <c r="X301" s="382" t="s">
        <v>1184</v>
      </c>
      <c r="Y301" s="382" t="s">
        <v>1185</v>
      </c>
      <c r="Z301" s="382" t="s">
        <v>1185</v>
      </c>
      <c r="AA301" s="382" t="s">
        <v>1207</v>
      </c>
      <c r="AB301" s="382" t="s">
        <v>1207</v>
      </c>
      <c r="AC301" s="382" t="s">
        <v>1207</v>
      </c>
      <c r="AD301" s="382" t="s">
        <v>1184</v>
      </c>
      <c r="AE301" s="382"/>
      <c r="AF301" s="382"/>
      <c r="AG301" s="382" t="s">
        <v>1207</v>
      </c>
      <c r="AH301" s="382"/>
      <c r="AI301" s="382"/>
      <c r="AJ301" s="382" t="s">
        <v>1207</v>
      </c>
      <c r="AK301" s="382"/>
      <c r="AL301" s="382" t="s">
        <v>1183</v>
      </c>
      <c r="AM301" s="382" t="s">
        <v>1187</v>
      </c>
      <c r="AN301" s="382" t="s">
        <v>1188</v>
      </c>
      <c r="AO301" s="382"/>
      <c r="AP301" s="382"/>
    </row>
    <row r="302" spans="1:42" ht="27" customHeight="1" x14ac:dyDescent="0.3">
      <c r="A302" s="436">
        <v>296</v>
      </c>
      <c r="B302" s="439"/>
      <c r="C302" s="439"/>
      <c r="D302" s="439" t="s">
        <v>341</v>
      </c>
      <c r="E302" s="439"/>
      <c r="F302" s="439" t="s">
        <v>615</v>
      </c>
      <c r="G302" s="439"/>
      <c r="H302" s="439" t="s">
        <v>2137</v>
      </c>
      <c r="I302" s="465">
        <v>0</v>
      </c>
      <c r="J302" s="439" t="s">
        <v>1187</v>
      </c>
      <c r="K302" s="439">
        <v>4</v>
      </c>
      <c r="L302" s="439">
        <v>1</v>
      </c>
      <c r="M302" s="439" t="s">
        <v>1998</v>
      </c>
      <c r="N302" s="439" t="s">
        <v>1186</v>
      </c>
      <c r="O302" s="439" t="s">
        <v>506</v>
      </c>
      <c r="P302" s="382" t="s">
        <v>341</v>
      </c>
      <c r="Q302" s="382" t="s">
        <v>341</v>
      </c>
      <c r="R302" s="382" t="s">
        <v>341</v>
      </c>
      <c r="S302" s="382" t="s">
        <v>1184</v>
      </c>
      <c r="T302" s="382" t="s">
        <v>1184</v>
      </c>
      <c r="U302" s="382" t="s">
        <v>1184</v>
      </c>
      <c r="V302" s="382" t="s">
        <v>1184</v>
      </c>
      <c r="W302" s="382" t="s">
        <v>1184</v>
      </c>
      <c r="X302" s="382" t="s">
        <v>1184</v>
      </c>
      <c r="Y302" s="382" t="s">
        <v>1185</v>
      </c>
      <c r="Z302" s="382" t="s">
        <v>1185</v>
      </c>
      <c r="AA302" s="382" t="s">
        <v>1207</v>
      </c>
      <c r="AB302" s="382" t="s">
        <v>1207</v>
      </c>
      <c r="AC302" s="382" t="s">
        <v>1207</v>
      </c>
      <c r="AD302" s="382" t="s">
        <v>1184</v>
      </c>
      <c r="AE302" s="382"/>
      <c r="AF302" s="382"/>
      <c r="AG302" s="382" t="s">
        <v>1207</v>
      </c>
      <c r="AH302" s="382"/>
      <c r="AI302" s="382"/>
      <c r="AJ302" s="382" t="s">
        <v>1207</v>
      </c>
      <c r="AK302" s="382"/>
      <c r="AL302" s="382" t="s">
        <v>1183</v>
      </c>
      <c r="AM302" s="382" t="s">
        <v>1187</v>
      </c>
      <c r="AN302" s="382" t="s">
        <v>1188</v>
      </c>
      <c r="AO302" s="382"/>
      <c r="AP302" s="382"/>
    </row>
    <row r="303" spans="1:42" ht="27" customHeight="1" x14ac:dyDescent="0.3">
      <c r="A303" s="436">
        <v>297</v>
      </c>
      <c r="B303" s="439"/>
      <c r="C303" s="439"/>
      <c r="D303" s="439" t="s">
        <v>343</v>
      </c>
      <c r="E303" s="439"/>
      <c r="F303" s="439" t="s">
        <v>615</v>
      </c>
      <c r="G303" s="439"/>
      <c r="H303" s="439" t="s">
        <v>2137</v>
      </c>
      <c r="I303" s="465">
        <v>0</v>
      </c>
      <c r="J303" s="439" t="s">
        <v>1187</v>
      </c>
      <c r="K303" s="439">
        <v>4</v>
      </c>
      <c r="L303" s="439">
        <v>1</v>
      </c>
      <c r="M303" s="439" t="s">
        <v>1998</v>
      </c>
      <c r="N303" s="439" t="s">
        <v>1186</v>
      </c>
      <c r="O303" s="439" t="s">
        <v>507</v>
      </c>
      <c r="P303" s="382" t="s">
        <v>343</v>
      </c>
      <c r="Q303" s="382" t="s">
        <v>343</v>
      </c>
      <c r="R303" s="382" t="s">
        <v>343</v>
      </c>
      <c r="S303" s="382" t="s">
        <v>1184</v>
      </c>
      <c r="T303" s="382" t="s">
        <v>1184</v>
      </c>
      <c r="U303" s="382" t="s">
        <v>1184</v>
      </c>
      <c r="V303" s="382" t="s">
        <v>1184</v>
      </c>
      <c r="W303" s="382" t="s">
        <v>1184</v>
      </c>
      <c r="X303" s="382" t="s">
        <v>1184</v>
      </c>
      <c r="Y303" s="382" t="s">
        <v>1185</v>
      </c>
      <c r="Z303" s="382" t="s">
        <v>1185</v>
      </c>
      <c r="AA303" s="382" t="s">
        <v>1207</v>
      </c>
      <c r="AB303" s="382" t="s">
        <v>1207</v>
      </c>
      <c r="AC303" s="382" t="s">
        <v>1207</v>
      </c>
      <c r="AD303" s="382" t="s">
        <v>1184</v>
      </c>
      <c r="AE303" s="382"/>
      <c r="AF303" s="382"/>
      <c r="AG303" s="382" t="s">
        <v>1207</v>
      </c>
      <c r="AH303" s="382"/>
      <c r="AI303" s="382"/>
      <c r="AJ303" s="382" t="s">
        <v>1207</v>
      </c>
      <c r="AK303" s="382"/>
      <c r="AL303" s="382" t="s">
        <v>1183</v>
      </c>
      <c r="AM303" s="382" t="s">
        <v>1187</v>
      </c>
      <c r="AN303" s="382" t="s">
        <v>1188</v>
      </c>
      <c r="AO303" s="382"/>
      <c r="AP303" s="382"/>
    </row>
    <row r="304" spans="1:42" ht="27" customHeight="1" x14ac:dyDescent="0.3">
      <c r="A304" s="436">
        <v>298</v>
      </c>
      <c r="B304" s="439"/>
      <c r="C304" s="439"/>
      <c r="D304" s="439" t="s">
        <v>345</v>
      </c>
      <c r="E304" s="439"/>
      <c r="F304" s="439" t="s">
        <v>615</v>
      </c>
      <c r="G304" s="439"/>
      <c r="H304" s="439" t="s">
        <v>2137</v>
      </c>
      <c r="I304" s="465">
        <v>0</v>
      </c>
      <c r="J304" s="439" t="s">
        <v>1187</v>
      </c>
      <c r="K304" s="439">
        <v>4</v>
      </c>
      <c r="L304" s="439">
        <v>1</v>
      </c>
      <c r="M304" s="439" t="s">
        <v>1998</v>
      </c>
      <c r="N304" s="439" t="s">
        <v>1186</v>
      </c>
      <c r="O304" s="439" t="s">
        <v>508</v>
      </c>
      <c r="P304" s="382" t="s">
        <v>345</v>
      </c>
      <c r="Q304" s="382" t="s">
        <v>345</v>
      </c>
      <c r="R304" s="382" t="s">
        <v>345</v>
      </c>
      <c r="S304" s="382" t="s">
        <v>1184</v>
      </c>
      <c r="T304" s="382" t="s">
        <v>1184</v>
      </c>
      <c r="U304" s="382" t="s">
        <v>1184</v>
      </c>
      <c r="V304" s="382" t="s">
        <v>1184</v>
      </c>
      <c r="W304" s="382" t="s">
        <v>1184</v>
      </c>
      <c r="X304" s="382" t="s">
        <v>1184</v>
      </c>
      <c r="Y304" s="382" t="s">
        <v>1185</v>
      </c>
      <c r="Z304" s="382" t="s">
        <v>1185</v>
      </c>
      <c r="AA304" s="382" t="s">
        <v>1207</v>
      </c>
      <c r="AB304" s="382" t="s">
        <v>1207</v>
      </c>
      <c r="AC304" s="382" t="s">
        <v>1207</v>
      </c>
      <c r="AD304" s="382" t="s">
        <v>1184</v>
      </c>
      <c r="AE304" s="382"/>
      <c r="AF304" s="382"/>
      <c r="AG304" s="382" t="s">
        <v>1207</v>
      </c>
      <c r="AH304" s="382"/>
      <c r="AI304" s="382"/>
      <c r="AJ304" s="382" t="s">
        <v>1207</v>
      </c>
      <c r="AK304" s="382"/>
      <c r="AL304" s="382" t="s">
        <v>1183</v>
      </c>
      <c r="AM304" s="382" t="s">
        <v>1187</v>
      </c>
      <c r="AN304" s="382" t="s">
        <v>1188</v>
      </c>
      <c r="AO304" s="382"/>
      <c r="AP304" s="382"/>
    </row>
    <row r="305" spans="1:42" ht="27" customHeight="1" x14ac:dyDescent="0.3">
      <c r="A305" s="436">
        <v>299</v>
      </c>
      <c r="B305" s="439"/>
      <c r="C305" s="439"/>
      <c r="D305" s="439" t="s">
        <v>347</v>
      </c>
      <c r="E305" s="439"/>
      <c r="F305" s="439" t="s">
        <v>615</v>
      </c>
      <c r="G305" s="439"/>
      <c r="H305" s="439" t="s">
        <v>2137</v>
      </c>
      <c r="I305" s="465">
        <v>0</v>
      </c>
      <c r="J305" s="439" t="s">
        <v>1187</v>
      </c>
      <c r="K305" s="439">
        <v>4</v>
      </c>
      <c r="L305" s="439">
        <v>1</v>
      </c>
      <c r="M305" s="439" t="s">
        <v>1998</v>
      </c>
      <c r="N305" s="439" t="s">
        <v>1186</v>
      </c>
      <c r="O305" s="439" t="s">
        <v>509</v>
      </c>
      <c r="P305" s="382" t="s">
        <v>347</v>
      </c>
      <c r="Q305" s="382" t="s">
        <v>347</v>
      </c>
      <c r="R305" s="382" t="s">
        <v>347</v>
      </c>
      <c r="S305" s="382" t="s">
        <v>1184</v>
      </c>
      <c r="T305" s="382" t="s">
        <v>1184</v>
      </c>
      <c r="U305" s="382" t="s">
        <v>1184</v>
      </c>
      <c r="V305" s="382" t="s">
        <v>1184</v>
      </c>
      <c r="W305" s="382" t="s">
        <v>1184</v>
      </c>
      <c r="X305" s="382" t="s">
        <v>1184</v>
      </c>
      <c r="Y305" s="382" t="s">
        <v>1185</v>
      </c>
      <c r="Z305" s="382" t="s">
        <v>1185</v>
      </c>
      <c r="AA305" s="382" t="s">
        <v>1207</v>
      </c>
      <c r="AB305" s="382" t="s">
        <v>1207</v>
      </c>
      <c r="AC305" s="382" t="s">
        <v>1207</v>
      </c>
      <c r="AD305" s="382" t="s">
        <v>1184</v>
      </c>
      <c r="AE305" s="382"/>
      <c r="AF305" s="382"/>
      <c r="AG305" s="382" t="s">
        <v>1207</v>
      </c>
      <c r="AH305" s="382"/>
      <c r="AI305" s="382"/>
      <c r="AJ305" s="382" t="s">
        <v>1207</v>
      </c>
      <c r="AK305" s="382"/>
      <c r="AL305" s="382" t="s">
        <v>1183</v>
      </c>
      <c r="AM305" s="382" t="s">
        <v>1187</v>
      </c>
      <c r="AN305" s="382"/>
      <c r="AO305" s="382"/>
      <c r="AP305" s="382"/>
    </row>
    <row r="306" spans="1:42" ht="27" customHeight="1" x14ac:dyDescent="0.3">
      <c r="A306" s="436">
        <v>300</v>
      </c>
      <c r="B306" s="439"/>
      <c r="C306" s="439"/>
      <c r="D306" s="439" t="s">
        <v>349</v>
      </c>
      <c r="E306" s="439"/>
      <c r="F306" s="439" t="s">
        <v>615</v>
      </c>
      <c r="G306" s="439"/>
      <c r="H306" s="439" t="s">
        <v>2137</v>
      </c>
      <c r="I306" s="465">
        <v>0</v>
      </c>
      <c r="J306" s="439" t="s">
        <v>1187</v>
      </c>
      <c r="K306" s="439">
        <v>4</v>
      </c>
      <c r="L306" s="439">
        <v>1</v>
      </c>
      <c r="M306" s="439" t="s">
        <v>1998</v>
      </c>
      <c r="N306" s="439" t="s">
        <v>1186</v>
      </c>
      <c r="O306" s="439" t="s">
        <v>510</v>
      </c>
      <c r="P306" s="382" t="s">
        <v>349</v>
      </c>
      <c r="Q306" s="382" t="s">
        <v>349</v>
      </c>
      <c r="R306" s="382" t="s">
        <v>349</v>
      </c>
      <c r="S306" s="382" t="s">
        <v>1184</v>
      </c>
      <c r="T306" s="382" t="s">
        <v>1184</v>
      </c>
      <c r="U306" s="382" t="s">
        <v>1184</v>
      </c>
      <c r="V306" s="382" t="s">
        <v>1184</v>
      </c>
      <c r="W306" s="382" t="s">
        <v>1184</v>
      </c>
      <c r="X306" s="382" t="s">
        <v>1184</v>
      </c>
      <c r="Y306" s="382" t="s">
        <v>1185</v>
      </c>
      <c r="Z306" s="382" t="s">
        <v>1185</v>
      </c>
      <c r="AA306" s="382" t="s">
        <v>1207</v>
      </c>
      <c r="AB306" s="382" t="s">
        <v>1207</v>
      </c>
      <c r="AC306" s="382" t="s">
        <v>1207</v>
      </c>
      <c r="AD306" s="382" t="s">
        <v>1184</v>
      </c>
      <c r="AE306" s="382"/>
      <c r="AF306" s="382"/>
      <c r="AG306" s="382" t="s">
        <v>1207</v>
      </c>
      <c r="AH306" s="382"/>
      <c r="AI306" s="382"/>
      <c r="AJ306" s="382" t="s">
        <v>1207</v>
      </c>
      <c r="AK306" s="382"/>
      <c r="AL306" s="382" t="s">
        <v>1183</v>
      </c>
      <c r="AM306" s="382"/>
      <c r="AN306" s="382"/>
      <c r="AO306" s="382"/>
      <c r="AP306" s="382"/>
    </row>
    <row r="307" spans="1:42" ht="27" customHeight="1" x14ac:dyDescent="0.3">
      <c r="A307" s="436">
        <v>301</v>
      </c>
      <c r="B307" s="439"/>
      <c r="C307" s="439"/>
      <c r="D307" s="439" t="s">
        <v>351</v>
      </c>
      <c r="E307" s="439"/>
      <c r="F307" s="439" t="s">
        <v>615</v>
      </c>
      <c r="G307" s="439"/>
      <c r="H307" s="439" t="s">
        <v>2137</v>
      </c>
      <c r="I307" s="465">
        <v>0</v>
      </c>
      <c r="J307" s="439" t="s">
        <v>1187</v>
      </c>
      <c r="K307" s="439">
        <v>4</v>
      </c>
      <c r="L307" s="439">
        <v>1</v>
      </c>
      <c r="M307" s="439" t="s">
        <v>1998</v>
      </c>
      <c r="N307" s="439" t="s">
        <v>1186</v>
      </c>
      <c r="O307" s="439" t="s">
        <v>511</v>
      </c>
      <c r="P307" s="382" t="s">
        <v>351</v>
      </c>
      <c r="Q307" s="382" t="s">
        <v>351</v>
      </c>
      <c r="R307" s="382" t="s">
        <v>351</v>
      </c>
      <c r="S307" s="382" t="s">
        <v>1184</v>
      </c>
      <c r="T307" s="382" t="s">
        <v>1184</v>
      </c>
      <c r="U307" s="382" t="s">
        <v>1184</v>
      </c>
      <c r="V307" s="382" t="s">
        <v>1184</v>
      </c>
      <c r="W307" s="382" t="s">
        <v>1184</v>
      </c>
      <c r="X307" s="382" t="s">
        <v>1184</v>
      </c>
      <c r="Y307" s="382" t="s">
        <v>1185</v>
      </c>
      <c r="Z307" s="382" t="s">
        <v>1185</v>
      </c>
      <c r="AA307" s="382" t="s">
        <v>1207</v>
      </c>
      <c r="AB307" s="382" t="s">
        <v>1207</v>
      </c>
      <c r="AC307" s="382" t="s">
        <v>1207</v>
      </c>
      <c r="AD307" s="382" t="s">
        <v>1184</v>
      </c>
      <c r="AE307" s="382"/>
      <c r="AF307" s="382"/>
      <c r="AG307" s="382" t="s">
        <v>1207</v>
      </c>
      <c r="AH307" s="382"/>
      <c r="AI307" s="382"/>
      <c r="AJ307" s="382" t="s">
        <v>1207</v>
      </c>
      <c r="AK307" s="382"/>
      <c r="AL307" s="382" t="s">
        <v>1183</v>
      </c>
      <c r="AM307" s="382"/>
      <c r="AN307" s="382"/>
      <c r="AO307" s="382"/>
      <c r="AP307" s="382"/>
    </row>
    <row r="308" spans="1:42" ht="27" customHeight="1" thickBot="1" x14ac:dyDescent="0.35">
      <c r="A308" s="436">
        <v>302</v>
      </c>
      <c r="B308" s="485" t="s">
        <v>1726</v>
      </c>
      <c r="C308" s="486" t="s">
        <v>1647</v>
      </c>
      <c r="D308" s="477" t="s">
        <v>1647</v>
      </c>
      <c r="E308" s="477"/>
      <c r="F308" s="477" t="s">
        <v>1648</v>
      </c>
      <c r="G308" s="477"/>
      <c r="H308" s="477" t="s">
        <v>1649</v>
      </c>
      <c r="I308" s="478">
        <v>0</v>
      </c>
      <c r="J308" s="477" t="s">
        <v>1187</v>
      </c>
      <c r="K308" s="477">
        <v>4</v>
      </c>
      <c r="L308" s="477">
        <v>1</v>
      </c>
      <c r="M308" s="477" t="s">
        <v>1963</v>
      </c>
      <c r="N308" s="477" t="s">
        <v>1650</v>
      </c>
      <c r="O308" s="488"/>
      <c r="P308" s="398"/>
      <c r="Q308" s="398"/>
      <c r="R308" s="399"/>
      <c r="S308" s="399"/>
      <c r="T308" s="400" t="s">
        <v>1184</v>
      </c>
      <c r="U308" s="400" t="s">
        <v>1185</v>
      </c>
      <c r="V308" s="399"/>
      <c r="W308" s="401"/>
      <c r="X308" s="399"/>
      <c r="Y308" s="395" t="s">
        <v>1380</v>
      </c>
      <c r="Z308" s="395" t="s">
        <v>1184</v>
      </c>
      <c r="AA308" s="395" t="s">
        <v>1185</v>
      </c>
      <c r="AB308" s="395" t="s">
        <v>1185</v>
      </c>
      <c r="AC308" s="395" t="s">
        <v>1185</v>
      </c>
      <c r="AD308" s="433"/>
      <c r="AE308" s="433"/>
      <c r="AF308" s="433"/>
      <c r="AG308" s="395" t="s">
        <v>1185</v>
      </c>
      <c r="AH308" s="433"/>
      <c r="AI308" s="433"/>
      <c r="AJ308" s="395" t="s">
        <v>1185</v>
      </c>
      <c r="AK308" s="433"/>
    </row>
    <row r="310" spans="1:42" ht="27" customHeight="1" x14ac:dyDescent="0.3">
      <c r="E310" s="390" t="s">
        <v>2023</v>
      </c>
      <c r="F310" s="390" t="s">
        <v>1862</v>
      </c>
      <c r="G310" s="390" t="str">
        <f>_xlfn.CONCAT(I55,I54,I53,I49,I48,I47,I46,I40,I39,I38,I37,I36,I35,I34,I33,I31,I30,I29,I27,I26,I25,I24,I23,I22,I21,I20)</f>
        <v>00000000000000110!OCS_FOUNDRY_PUF_ENABLE &amp; !OCS_IID_PUF_ENABLE00010000000011</v>
      </c>
      <c r="H310" s="390" t="s">
        <v>1869</v>
      </c>
      <c r="I310" s="479" t="s">
        <v>2630</v>
      </c>
    </row>
    <row r="311" spans="1:42" ht="27" customHeight="1" x14ac:dyDescent="0.3">
      <c r="F311" s="390" t="s">
        <v>1864</v>
      </c>
      <c r="G311" s="390" t="str">
        <f>_xlfn.CONCAT(I81,I80,I79,I78,I77,I76,I75,I74,I73,I72,I71,I70,I69,I68,I67,I66,I64,I63,I62,I58,I57,I56)</f>
        <v>11111111001000010000111010000001</v>
      </c>
      <c r="H311" s="480" t="s">
        <v>1871</v>
      </c>
      <c r="I311" s="479" t="s">
        <v>2011</v>
      </c>
    </row>
    <row r="312" spans="1:42" ht="27" customHeight="1" x14ac:dyDescent="0.3">
      <c r="F312" s="390" t="s">
        <v>1867</v>
      </c>
      <c r="G312" s="390" t="str">
        <f>_xlfn.CONCAT(I91,I90,I89,I88,I87,I86,I85,I84,I83,I82)</f>
        <v>00000000000000000(1 &lt;&lt; cse_sram_num_banks) - 1</v>
      </c>
      <c r="I312" s="479" t="s">
        <v>2631</v>
      </c>
    </row>
    <row r="313" spans="1:42" ht="27" customHeight="1" x14ac:dyDescent="0.3">
      <c r="F313" s="390" t="s">
        <v>1868</v>
      </c>
      <c r="G313" s="390" t="str">
        <f>_xlfn.CONCAT(I113,I112,I111,I110,I109,I108,I107,I106,I105,I104,I103,I102,I101,I100,I99,I98,I97,I96,I95,I94,I93,I92)</f>
        <v>00000010TRNG_SEI_EN11000100000000OCS_SELF_TEST_EN_PARAM00new_Elasti00001</v>
      </c>
      <c r="H313" s="390" t="s">
        <v>1877</v>
      </c>
      <c r="I313" s="479" t="s">
        <v>2632</v>
      </c>
    </row>
    <row r="314" spans="1:42" ht="27" customHeight="1" x14ac:dyDescent="0.3">
      <c r="F314" s="390" t="s">
        <v>1999</v>
      </c>
      <c r="G314" s="390" t="str">
        <f>_xlfn.CONCAT(I117,I116,I115,I114)</f>
        <v>00000000000000000000000000000000</v>
      </c>
      <c r="H314" s="390" t="s">
        <v>1879</v>
      </c>
      <c r="I314" s="479" t="s">
        <v>1879</v>
      </c>
    </row>
    <row r="315" spans="1:42" ht="27" customHeight="1" x14ac:dyDescent="0.3">
      <c r="F315" s="390" t="s">
        <v>2000</v>
      </c>
      <c r="G315" s="390" t="s">
        <v>2001</v>
      </c>
      <c r="I315" s="479" t="s">
        <v>2001</v>
      </c>
    </row>
    <row r="316" spans="1:42" ht="27" customHeight="1" x14ac:dyDescent="0.3">
      <c r="F316" s="390" t="s">
        <v>1750</v>
      </c>
      <c r="I316" s="479"/>
      <c r="W316" s="352"/>
    </row>
    <row r="317" spans="1:42" ht="27" customHeight="1" x14ac:dyDescent="0.3">
      <c r="F317" s="390" t="s">
        <v>2002</v>
      </c>
      <c r="G317" s="390" t="str">
        <f>_xlfn.CONCAT(I172,I171,I170,I169,I168,I167,I166,I165,I164,I163,I162,I161,I160,I159,I158,I157,I156,I155,I154,I153,I152,I151,I150,I149,I148,I147,I146,I145,I144,I143,I142)</f>
        <v>01011010101010!OCS_SELF_TEST_EN_PARAMOCS_SELF_TEST_EN_PARAM101000000000010</v>
      </c>
      <c r="I317" s="479" t="s">
        <v>1879</v>
      </c>
      <c r="W317" s="352"/>
    </row>
    <row r="318" spans="1:42" ht="27" customHeight="1" x14ac:dyDescent="0.3">
      <c r="F318" s="390" t="s">
        <v>2003</v>
      </c>
      <c r="G318" s="390" t="str">
        <f>_xlfn.CONCAT(I190,I189,I188,I187,I186,I185,I184,I183,I182,I181,I180,I179,I178,I177,I176,I175,I174,I173)</f>
        <v>0000000011111111011010!(!OCS_FOUNDRY_PUF_ENABLE &amp; !OCS_IID_PUF_ENABLE)!OCS_FOUNDRY_PUF_ENABLE &amp; !OCS_IID_PUF_ENABLE00000010</v>
      </c>
      <c r="I318" s="479" t="s">
        <v>1879</v>
      </c>
      <c r="W318" s="352"/>
    </row>
    <row r="321" spans="4:4" ht="27" customHeight="1" x14ac:dyDescent="0.3">
      <c r="D321" s="490"/>
    </row>
    <row r="322" spans="4:4" ht="27" customHeight="1" x14ac:dyDescent="0.3">
      <c r="D322" s="490"/>
    </row>
    <row r="323" spans="4:4" ht="27" customHeight="1" x14ac:dyDescent="0.3">
      <c r="D323" s="492"/>
    </row>
    <row r="324" spans="4:4" ht="27" customHeight="1" x14ac:dyDescent="0.3">
      <c r="D324" s="492"/>
    </row>
    <row r="325" spans="4:4" ht="27" customHeight="1" x14ac:dyDescent="0.3">
      <c r="D325" s="492"/>
    </row>
    <row r="326" spans="4:4" ht="27" customHeight="1" x14ac:dyDescent="0.3">
      <c r="D326" s="492"/>
    </row>
  </sheetData>
  <phoneticPr fontId="18" type="noConversion"/>
  <conditionalFormatting sqref="L2:L27 L33:L58 L62:L64 L130 L239:L1048576 L209:L235 L29:L31 L133 L138:L205 D323:D326 L66:L127">
    <cfRule type="cellIs" dxfId="2613" priority="2939" operator="equal">
      <formula>1</formula>
    </cfRule>
  </conditionalFormatting>
  <conditionalFormatting sqref="P130:AB130 P214:AC214 P199:Z200 P216:AF228 P215:Z215 P231:Z231 Z236:Z237 P239:AF239 P245:AC267 AA244:AC244 P308:AF1048576 AA268:AC270 AL1:DH64 AL239:DH1048576 AL66:DH237 P1:AF64 P66:AC67 AE66:AF67 P68:AF127 AA128:AF132 P133:AF198 P201:AC202 AE201:AF202 P203:AF205 Z206:AF213 AE214:AF214 AD214:AD226 P229:AC230 AE229:AF230 P232:AF235 P271:AC307 P240:AC243 AE240:AF307">
    <cfRule type="expression" dxfId="2612" priority="2933">
      <formula>AND(P1=0, P1&lt;&gt;"")</formula>
    </cfRule>
    <cfRule type="expression" dxfId="2611" priority="2934">
      <formula>AND(P1&gt;0, P1&lt;10000000000)</formula>
    </cfRule>
    <cfRule type="cellIs" dxfId="2610" priority="2935" operator="equal">
      <formula>"yes"</formula>
    </cfRule>
    <cfRule type="cellIs" dxfId="2609" priority="2936" operator="equal">
      <formula>"no"</formula>
    </cfRule>
    <cfRule type="cellIs" dxfId="2608" priority="2938" operator="equal">
      <formula>"remove"</formula>
    </cfRule>
  </conditionalFormatting>
  <conditionalFormatting sqref="N5:N27 N33:N58 N62:N64 N131:N133 N29:N31 N138:N208 N210:N1048573 N66:N129">
    <cfRule type="expression" dxfId="2607" priority="2696">
      <formula>COUNTIF($N$5:$N5,$N5)&gt;1</formula>
    </cfRule>
  </conditionalFormatting>
  <conditionalFormatting sqref="M5:M27 M33:M58 M62:M64 M131:M208 M29:M31 M210:M1048573 M66:M129">
    <cfRule type="expression" dxfId="2606" priority="2695">
      <formula>COUNTIF($M$5:$M5,$M5)&gt;1</formula>
    </cfRule>
  </conditionalFormatting>
  <conditionalFormatting sqref="G5:G27 G33:G58 G130 G62:G64 G239:G1048576 G133:G205 G209:G235 G29:G31 G66:G127">
    <cfRule type="containsText" dxfId="2605" priority="2694" operator="containsText" text="deprecated">
      <formula>NOT(ISERROR(SEARCH("deprecated",G5)))</formula>
    </cfRule>
  </conditionalFormatting>
  <conditionalFormatting sqref="A125 D131:F131 D125:E126 G131:G132 A21:G27 H131:O131 H132:M132 A5:AF20 A129:C131 AA131:AF132 A126:C127 I21:AF27 B214:AC214 B199:Z200 B216:AF228 B215:Z215 B231:Z231 A133:A137 A132:F132 A214:A237 A239:AF239 A139:A208 G125:AF126 A245:AC267 A244:O244 AA244:AC244 A268:O270 AA268:AC270 B236:O237 Z236:Z237 A209:O212 B206:O208 K213:O213 AA238:AF238 I29:AF36 A29:G36 A28:C28 P28:AF28 B134:C137 E134:K137 M134:M137 P134:AF137 A317:AF421 A308:AF312 A313:N316 P313:AF316 AL5:DE64 AL66:DE421 A37:AF64 A66:AC67 AE66:AF67 A68:AF124 D127:AF130 B133:AF133 AD134:AD188 B138:AF198 B201:AC202 AE201:AF202 B203:AF205 Z206:AF213 AE214:AF214 AD214:AD226 B229:AC230 AE229:AF230 B232:AF235 A271:AC307 A240:AC243 AE240:AF307">
    <cfRule type="expression" dxfId="2604" priority="2950">
      <formula>$J5="SoftStrap"</formula>
    </cfRule>
    <cfRule type="expression" dxfId="2603" priority="3235">
      <formula>$J5="GP2_CATEGORY"</formula>
    </cfRule>
    <cfRule type="expression" dxfId="2602" priority="3236">
      <formula>$J5="GP3_CATEGORY"</formula>
    </cfRule>
    <cfRule type="expression" dxfId="2601" priority="3237">
      <formula>$J5="GP3_IFP_CATEGORY"</formula>
    </cfRule>
    <cfRule type="expression" dxfId="2600" priority="3238">
      <formula>$J5="GP1_CATEGORY"</formula>
    </cfRule>
    <cfRule type="expression" dxfId="2599" priority="3239">
      <formula>$J5="GP1_IFP_CATEGORY"</formula>
    </cfRule>
  </conditionalFormatting>
  <conditionalFormatting sqref="L128 L131">
    <cfRule type="cellIs" dxfId="2598" priority="2671" operator="equal">
      <formula>1</formula>
    </cfRule>
  </conditionalFormatting>
  <conditionalFormatting sqref="K131 K128">
    <cfRule type="colorScale" priority="2672">
      <colorScale>
        <cfvo type="min"/>
        <cfvo type="percentile" val="50"/>
        <cfvo type="max"/>
        <color rgb="FFF8696B"/>
        <color rgb="FFFFEB84"/>
        <color rgb="FF63BE7B"/>
      </colorScale>
    </cfRule>
  </conditionalFormatting>
  <conditionalFormatting sqref="P128:Y128">
    <cfRule type="expression" dxfId="2597" priority="2666">
      <formula>AND(P128=0, P128&lt;&gt;"")</formula>
    </cfRule>
    <cfRule type="expression" dxfId="2596" priority="2667">
      <formula>AND(P128&gt;0, P128&lt;10000000000)</formula>
    </cfRule>
    <cfRule type="cellIs" dxfId="2595" priority="2668" operator="equal">
      <formula>"yes"</formula>
    </cfRule>
    <cfRule type="cellIs" dxfId="2594" priority="2669" operator="equal">
      <formula>"no"</formula>
    </cfRule>
    <cfRule type="cellIs" dxfId="2593" priority="2670" operator="equal">
      <formula>"remove"</formula>
    </cfRule>
  </conditionalFormatting>
  <conditionalFormatting sqref="A128">
    <cfRule type="expression" dxfId="2592" priority="2680">
      <formula>$J128="SoftStrap"</formula>
    </cfRule>
    <cfRule type="expression" dxfId="2591" priority="2681">
      <formula>$J128="GP2_CATEGORY"</formula>
    </cfRule>
    <cfRule type="expression" dxfId="2590" priority="2682">
      <formula>$J128="GP3_CATEGORY"</formula>
    </cfRule>
    <cfRule type="expression" dxfId="2589" priority="2683">
      <formula>$J128="GP3_IFP_CATEGORY"</formula>
    </cfRule>
    <cfRule type="expression" dxfId="2588" priority="2684">
      <formula>$J128="GP1_CATEGORY"</formula>
    </cfRule>
    <cfRule type="expression" dxfId="2587" priority="2685">
      <formula>$J128="GP1_IFP_CATEGORY"</formula>
    </cfRule>
  </conditionalFormatting>
  <conditionalFormatting sqref="L129:L130">
    <cfRule type="cellIs" dxfId="2586" priority="2648" operator="equal">
      <formula>1</formula>
    </cfRule>
  </conditionalFormatting>
  <conditionalFormatting sqref="K129">
    <cfRule type="colorScale" priority="2649">
      <colorScale>
        <cfvo type="min"/>
        <cfvo type="percentile" val="50"/>
        <cfvo type="max"/>
        <color rgb="FFF8696B"/>
        <color rgb="FFFFEB84"/>
        <color rgb="FF63BE7B"/>
      </colorScale>
    </cfRule>
  </conditionalFormatting>
  <conditionalFormatting sqref="P129:Y130">
    <cfRule type="expression" dxfId="2585" priority="2643">
      <formula>AND(P129=0, P129&lt;&gt;"")</formula>
    </cfRule>
    <cfRule type="expression" dxfId="2584" priority="2644">
      <formula>AND(P129&gt;0, P129&lt;10000000000)</formula>
    </cfRule>
    <cfRule type="cellIs" dxfId="2583" priority="2645" operator="equal">
      <formula>"yes"</formula>
    </cfRule>
    <cfRule type="cellIs" dxfId="2582" priority="2646" operator="equal">
      <formula>"no"</formula>
    </cfRule>
    <cfRule type="cellIs" dxfId="2581" priority="2647" operator="equal">
      <formula>"remove"</formula>
    </cfRule>
  </conditionalFormatting>
  <conditionalFormatting sqref="L132">
    <cfRule type="cellIs" dxfId="2580" priority="2625" operator="equal">
      <formula>1</formula>
    </cfRule>
  </conditionalFormatting>
  <conditionalFormatting sqref="K132">
    <cfRule type="colorScale" priority="2626">
      <colorScale>
        <cfvo type="min"/>
        <cfvo type="percentile" val="50"/>
        <cfvo type="max"/>
        <color rgb="FFF8696B"/>
        <color rgb="FFFFEB84"/>
        <color rgb="FF63BE7B"/>
      </colorScale>
    </cfRule>
  </conditionalFormatting>
  <conditionalFormatting sqref="A138">
    <cfRule type="expression" dxfId="2579" priority="2634">
      <formula>$J138="SoftStrap"</formula>
    </cfRule>
    <cfRule type="expression" dxfId="2578" priority="2635">
      <formula>$J138="GP2_CATEGORY"</formula>
    </cfRule>
    <cfRule type="expression" dxfId="2577" priority="2636">
      <formula>$J138="GP3_CATEGORY"</formula>
    </cfRule>
    <cfRule type="expression" dxfId="2576" priority="2637">
      <formula>$J138="GP3_IFP_CATEGORY"</formula>
    </cfRule>
    <cfRule type="expression" dxfId="2575" priority="2638">
      <formula>$J138="GP1_CATEGORY"</formula>
    </cfRule>
    <cfRule type="expression" dxfId="2574" priority="2639">
      <formula>$J138="GP1_IFP_CATEGORY"</formula>
    </cfRule>
  </conditionalFormatting>
  <conditionalFormatting sqref="N132">
    <cfRule type="expression" dxfId="2573" priority="2611">
      <formula>$J132="SoftStrap"</formula>
    </cfRule>
    <cfRule type="expression" dxfId="2572" priority="2612">
      <formula>$J132="GP2_CATEGORY"</formula>
    </cfRule>
    <cfRule type="expression" dxfId="2571" priority="2613">
      <formula>$J132="GP3_CATEGORY"</formula>
    </cfRule>
    <cfRule type="expression" dxfId="2570" priority="2614">
      <formula>$J132="GP3_IFP_CATEGORY"</formula>
    </cfRule>
    <cfRule type="expression" dxfId="2569" priority="2615">
      <formula>$J132="GP1_CATEGORY"</formula>
    </cfRule>
    <cfRule type="expression" dxfId="2568" priority="2616">
      <formula>$J132="GP1_IFP_CATEGORY"</formula>
    </cfRule>
  </conditionalFormatting>
  <conditionalFormatting sqref="O132">
    <cfRule type="expression" dxfId="2567" priority="2604">
      <formula>$J132="SoftStrap"</formula>
    </cfRule>
    <cfRule type="expression" dxfId="2566" priority="2605">
      <formula>$J132="GP2_CATEGORY"</formula>
    </cfRule>
    <cfRule type="expression" dxfId="2565" priority="2606">
      <formula>$J132="GP3_CATEGORY"</formula>
    </cfRule>
    <cfRule type="expression" dxfId="2564" priority="2607">
      <formula>$J132="GP3_IFP_CATEGORY"</formula>
    </cfRule>
    <cfRule type="expression" dxfId="2563" priority="2608">
      <formula>$J132="GP1_CATEGORY"</formula>
    </cfRule>
    <cfRule type="expression" dxfId="2562" priority="2609">
      <formula>$J132="GP1_IFP_CATEGORY"</formula>
    </cfRule>
  </conditionalFormatting>
  <conditionalFormatting sqref="L32">
    <cfRule type="cellIs" dxfId="2561" priority="2589" operator="equal">
      <formula>1</formula>
    </cfRule>
  </conditionalFormatting>
  <conditionalFormatting sqref="K32">
    <cfRule type="colorScale" priority="2590">
      <colorScale>
        <cfvo type="min"/>
        <cfvo type="percentile" val="50"/>
        <cfvo type="max"/>
        <color rgb="FFF8696B"/>
        <color rgb="FFFFEB84"/>
        <color rgb="FF63BE7B"/>
      </colorScale>
    </cfRule>
  </conditionalFormatting>
  <conditionalFormatting sqref="N32">
    <cfRule type="expression" dxfId="2560" priority="2583">
      <formula>COUNTIF($N$5:$N32,$N32)&gt;1</formula>
    </cfRule>
  </conditionalFormatting>
  <conditionalFormatting sqref="M32">
    <cfRule type="expression" dxfId="2559" priority="2582">
      <formula>COUNTIF($M$5:$M32,$M32)&gt;1</formula>
    </cfRule>
  </conditionalFormatting>
  <conditionalFormatting sqref="G32">
    <cfRule type="containsText" dxfId="2558" priority="2581" operator="containsText" text="deprecated">
      <formula>NOT(ISERROR(SEARCH("deprecated",G32)))</formula>
    </cfRule>
  </conditionalFormatting>
  <conditionalFormatting sqref="L59:L61">
    <cfRule type="cellIs" dxfId="2557" priority="2566" operator="equal">
      <formula>1</formula>
    </cfRule>
  </conditionalFormatting>
  <conditionalFormatting sqref="K59:K61">
    <cfRule type="colorScale" priority="2567">
      <colorScale>
        <cfvo type="min"/>
        <cfvo type="percentile" val="50"/>
        <cfvo type="max"/>
        <color rgb="FFF8696B"/>
        <color rgb="FFFFEB84"/>
        <color rgb="FF63BE7B"/>
      </colorScale>
    </cfRule>
  </conditionalFormatting>
  <conditionalFormatting sqref="N59:N61">
    <cfRule type="expression" dxfId="2556" priority="2560">
      <formula>COUNTIF($N$5:$N59,$N59)&gt;1</formula>
    </cfRule>
  </conditionalFormatting>
  <conditionalFormatting sqref="M59:M61">
    <cfRule type="expression" dxfId="2555" priority="2559">
      <formula>COUNTIF($M$5:$M59,$M59)&gt;1</formula>
    </cfRule>
  </conditionalFormatting>
  <conditionalFormatting sqref="G59:G61">
    <cfRule type="containsText" dxfId="2554" priority="2558" operator="containsText" text="deprecated">
      <formula>NOT(ISERROR(SEARCH("deprecated",G59)))</formula>
    </cfRule>
  </conditionalFormatting>
  <conditionalFormatting sqref="G128:G132">
    <cfRule type="containsText" dxfId="2553" priority="2551" operator="containsText" text="deprecated">
      <formula>NOT(ISERROR(SEARCH("deprecated",G128)))</formula>
    </cfRule>
  </conditionalFormatting>
  <conditionalFormatting sqref="Z130">
    <cfRule type="expression" dxfId="2552" priority="2474">
      <formula>AND(Z130=0, Z130&lt;&gt;"")</formula>
    </cfRule>
    <cfRule type="expression" dxfId="2551" priority="2475">
      <formula>AND(Z130&gt;0, Z130&lt;10000000000)</formula>
    </cfRule>
    <cfRule type="cellIs" dxfId="2550" priority="2476" operator="equal">
      <formula>"yes"</formula>
    </cfRule>
    <cfRule type="cellIs" dxfId="2549" priority="2477" operator="equal">
      <formula>"no"</formula>
    </cfRule>
    <cfRule type="cellIs" dxfId="2548" priority="2478" operator="equal">
      <formula>"remove"</formula>
    </cfRule>
  </conditionalFormatting>
  <conditionalFormatting sqref="N130 N209:N210 N1048574:N1048576">
    <cfRule type="expression" dxfId="2547" priority="3258">
      <formula>COUNTIF($N$5:$N132,$N130)&gt;1</formula>
    </cfRule>
  </conditionalFormatting>
  <conditionalFormatting sqref="M130 M209:M210 M1048574:M1048576">
    <cfRule type="expression" dxfId="2546" priority="3262">
      <formula>COUNTIF($M$5:$M132,$M130)&gt;1</formula>
    </cfRule>
  </conditionalFormatting>
  <conditionalFormatting sqref="C125">
    <cfRule type="expression" dxfId="2545" priority="2446">
      <formula>$J125="SoftStrap"</formula>
    </cfRule>
    <cfRule type="expression" dxfId="2544" priority="2447">
      <formula>$J125="GP2_CATEGORY"</formula>
    </cfRule>
    <cfRule type="expression" dxfId="2543" priority="2448">
      <formula>$J125="GP3_CATEGORY"</formula>
    </cfRule>
    <cfRule type="expression" dxfId="2542" priority="2449">
      <formula>$J125="GP3_IFP_CATEGORY"</formula>
    </cfRule>
    <cfRule type="expression" dxfId="2541" priority="2450">
      <formula>$J125="GP1_CATEGORY"</formula>
    </cfRule>
    <cfRule type="expression" dxfId="2540" priority="2451">
      <formula>$J125="GP1_IFP_CATEGORY"</formula>
    </cfRule>
  </conditionalFormatting>
  <conditionalFormatting sqref="C128">
    <cfRule type="expression" dxfId="2539" priority="2440">
      <formula>$J128="SoftStrap"</formula>
    </cfRule>
    <cfRule type="expression" dxfId="2538" priority="2441">
      <formula>$J128="GP2_CATEGORY"</formula>
    </cfRule>
    <cfRule type="expression" dxfId="2537" priority="2442">
      <formula>$J128="GP3_CATEGORY"</formula>
    </cfRule>
    <cfRule type="expression" dxfId="2536" priority="2443">
      <formula>$J128="GP3_IFP_CATEGORY"</formula>
    </cfRule>
    <cfRule type="expression" dxfId="2535" priority="2444">
      <formula>$J128="GP1_CATEGORY"</formula>
    </cfRule>
    <cfRule type="expression" dxfId="2534" priority="2445">
      <formula>$J128="GP1_IFP_CATEGORY"</formula>
    </cfRule>
  </conditionalFormatting>
  <conditionalFormatting sqref="F126">
    <cfRule type="expression" dxfId="2533" priority="2410">
      <formula>$J126="SoftStrap"</formula>
    </cfRule>
    <cfRule type="expression" dxfId="2532" priority="2411">
      <formula>$J126="GP2_CATEGORY"</formula>
    </cfRule>
    <cfRule type="expression" dxfId="2531" priority="2412">
      <formula>$J126="GP3_CATEGORY"</formula>
    </cfRule>
    <cfRule type="expression" dxfId="2530" priority="2413">
      <formula>$J126="GP3_IFP_CATEGORY"</formula>
    </cfRule>
    <cfRule type="expression" dxfId="2529" priority="2414">
      <formula>$J126="GP1_CATEGORY"</formula>
    </cfRule>
    <cfRule type="expression" dxfId="2528" priority="2415">
      <formula>$J126="GP1_IFP_CATEGORY"</formula>
    </cfRule>
  </conditionalFormatting>
  <conditionalFormatting sqref="F125">
    <cfRule type="expression" dxfId="2527" priority="2404">
      <formula>$J125="SoftStrap"</formula>
    </cfRule>
    <cfRule type="expression" dxfId="2526" priority="2405">
      <formula>$J125="GP2_CATEGORY"</formula>
    </cfRule>
    <cfRule type="expression" dxfId="2525" priority="2406">
      <formula>$J125="GP3_CATEGORY"</formula>
    </cfRule>
    <cfRule type="expression" dxfId="2524" priority="2407">
      <formula>$J125="GP3_IFP_CATEGORY"</formula>
    </cfRule>
    <cfRule type="expression" dxfId="2523" priority="2408">
      <formula>$J125="GP1_CATEGORY"</formula>
    </cfRule>
    <cfRule type="expression" dxfId="2522" priority="2409">
      <formula>$J125="GP1_IFP_CATEGORY"</formula>
    </cfRule>
  </conditionalFormatting>
  <conditionalFormatting sqref="B125">
    <cfRule type="expression" dxfId="2521" priority="2398">
      <formula>$J125="SoftStrap"</formula>
    </cfRule>
    <cfRule type="expression" dxfId="2520" priority="2399">
      <formula>$J125="GP2_CATEGORY"</formula>
    </cfRule>
    <cfRule type="expression" dxfId="2519" priority="2400">
      <formula>$J125="GP3_CATEGORY"</formula>
    </cfRule>
    <cfRule type="expression" dxfId="2518" priority="2401">
      <formula>$J125="GP3_IFP_CATEGORY"</formula>
    </cfRule>
    <cfRule type="expression" dxfId="2517" priority="2402">
      <formula>$J125="GP1_CATEGORY"</formula>
    </cfRule>
    <cfRule type="expression" dxfId="2516" priority="2403">
      <formula>$J125="GP1_IFP_CATEGORY"</formula>
    </cfRule>
  </conditionalFormatting>
  <conditionalFormatting sqref="B128">
    <cfRule type="expression" dxfId="2515" priority="2392">
      <formula>$J128="SoftStrap"</formula>
    </cfRule>
    <cfRule type="expression" dxfId="2514" priority="2393">
      <formula>$J128="GP2_CATEGORY"</formula>
    </cfRule>
    <cfRule type="expression" dxfId="2513" priority="2394">
      <formula>$J128="GP3_CATEGORY"</formula>
    </cfRule>
    <cfRule type="expression" dxfId="2512" priority="2395">
      <formula>$J128="GP3_IFP_CATEGORY"</formula>
    </cfRule>
    <cfRule type="expression" dxfId="2511" priority="2396">
      <formula>$J128="GP1_CATEGORY"</formula>
    </cfRule>
    <cfRule type="expression" dxfId="2510" priority="2397">
      <formula>$J128="GP1_IFP_CATEGORY"</formula>
    </cfRule>
  </conditionalFormatting>
  <conditionalFormatting sqref="G131:G132 G128:G129">
    <cfRule type="containsText" dxfId="2509" priority="2391" operator="containsText" text="deprecated">
      <formula>NOT(ISERROR(SEARCH("deprecated",G128)))</formula>
    </cfRule>
  </conditionalFormatting>
  <conditionalFormatting sqref="H21:H27 H29:H36">
    <cfRule type="expression" dxfId="2508" priority="2386">
      <formula>$J21="GP2_CATEGORY"</formula>
    </cfRule>
    <cfRule type="expression" dxfId="2507" priority="2387">
      <formula>$J21="GP3_CATEGORY"</formula>
    </cfRule>
    <cfRule type="expression" dxfId="2506" priority="2388">
      <formula>$J21="GP3_IFP_CATEGORY"</formula>
    </cfRule>
    <cfRule type="expression" dxfId="2505" priority="2389">
      <formula>$J21="GP1_CATEGORY"</formula>
    </cfRule>
    <cfRule type="expression" dxfId="2504" priority="2390">
      <formula>$J21="GP1_IFP_CATEGORY"</formula>
    </cfRule>
  </conditionalFormatting>
  <conditionalFormatting sqref="H239:H1048576 H1:H27 H209:H235 H29:H64 H66:H205">
    <cfRule type="cellIs" dxfId="2503" priority="2235" operator="equal">
      <formula>"JtagRd, SBRd, R4Err"</formula>
    </cfRule>
    <cfRule type="cellIs" dxfId="2502" priority="2236" operator="equal">
      <formula>"JtagRd, SBRd"</formula>
    </cfRule>
    <cfRule type="cellIs" dxfId="2501" priority="2237" operator="equal">
      <formula>"JtagRd, SBRd, JtagWr, SBWr, R4Err"</formula>
    </cfRule>
    <cfRule type="cellIs" dxfId="2500" priority="2238" operator="equal">
      <formula>"JtagRd, SBRd, R4Err, LockTag"</formula>
    </cfRule>
    <cfRule type="cellIs" dxfId="2499" priority="2374" operator="equal">
      <formula>"JtagRd, SBRd, SEC_CRC-16"</formula>
    </cfRule>
    <cfRule type="cellIs" dxfId="2498" priority="2375" operator="equal">
      <formula>"JtagRd, SBRd, JtagWr, R4Err, CRC-16"</formula>
    </cfRule>
    <cfRule type="cellIs" dxfId="2497" priority="2376" operator="equal">
      <formula>"JtagRd, SBRd, JtagWr, SBWr, R4Err, CRC-16"</formula>
    </cfRule>
    <cfRule type="cellIs" dxfId="2496" priority="2377" operator="equal">
      <formula>"JtagRd, SBRd, CRC-16"</formula>
    </cfRule>
  </conditionalFormatting>
  <conditionalFormatting sqref="H239:H1048576 H5:H27 H209:H235 H29:H64 H66:H205">
    <cfRule type="containsText" dxfId="2495" priority="2239" operator="containsText" text="Zeroizable">
      <formula>NOT(ISERROR(SEARCH("Zeroizable",H5)))</formula>
    </cfRule>
    <cfRule type="containsText" dxfId="2494" priority="2240" operator="containsText" text="BOD">
      <formula>NOT(ISERROR(SEARCH("BOD",H5)))</formula>
    </cfRule>
  </conditionalFormatting>
  <conditionalFormatting sqref="L206:L207">
    <cfRule type="cellIs" dxfId="2493" priority="2174" operator="equal">
      <formula>1</formula>
    </cfRule>
  </conditionalFormatting>
  <conditionalFormatting sqref="G206:G207">
    <cfRule type="containsText" dxfId="2492" priority="2166" operator="containsText" text="deprecated">
      <formula>NOT(ISERROR(SEARCH("deprecated",G206)))</formula>
    </cfRule>
  </conditionalFormatting>
  <conditionalFormatting sqref="K206:K207">
    <cfRule type="colorScale" priority="2181">
      <colorScale>
        <cfvo type="min"/>
        <cfvo type="percentile" val="50"/>
        <cfvo type="max"/>
        <color rgb="FFF8696B"/>
        <color rgb="FFFFEB84"/>
        <color rgb="FF63BE7B"/>
      </colorScale>
    </cfRule>
  </conditionalFormatting>
  <conditionalFormatting sqref="H206:H207">
    <cfRule type="cellIs" dxfId="2491" priority="2156" operator="equal">
      <formula>"JtagRd, SBRd, R4Err"</formula>
    </cfRule>
    <cfRule type="cellIs" dxfId="2490" priority="2157" operator="equal">
      <formula>"JtagRd, SBRd"</formula>
    </cfRule>
    <cfRule type="cellIs" dxfId="2489" priority="2158" operator="equal">
      <formula>"JtagRd, SBRd, JtagWr, SBWr, R4Err"</formula>
    </cfRule>
    <cfRule type="cellIs" dxfId="2488" priority="2159" operator="equal">
      <formula>"JtagRd, SBRd, R4Err, LockTag"</formula>
    </cfRule>
    <cfRule type="cellIs" dxfId="2487" priority="2162" operator="equal">
      <formula>"JtagRd, SBRd, SEC_CRC-16"</formula>
    </cfRule>
    <cfRule type="cellIs" dxfId="2486" priority="2163" operator="equal">
      <formula>"JtagRd, SBRd, JtagWr, R4Err, CRC-16"</formula>
    </cfRule>
    <cfRule type="cellIs" dxfId="2485" priority="2164" operator="equal">
      <formula>"JtagRd, SBRd, JtagWr, SBWr, R4Err, CRC-16"</formula>
    </cfRule>
    <cfRule type="cellIs" dxfId="2484" priority="2165" operator="equal">
      <formula>"JtagRd, SBRd, CRC-16"</formula>
    </cfRule>
  </conditionalFormatting>
  <conditionalFormatting sqref="H206:H207">
    <cfRule type="containsText" dxfId="2483" priority="2160" operator="containsText" text="Zeroizable">
      <formula>NOT(ISERROR(SEARCH("Zeroizable",H206)))</formula>
    </cfRule>
    <cfRule type="containsText" dxfId="2482" priority="2161" operator="containsText" text="BOD">
      <formula>NOT(ISERROR(SEARCH("BOD",H206)))</formula>
    </cfRule>
  </conditionalFormatting>
  <conditionalFormatting sqref="L208:L210">
    <cfRule type="cellIs" dxfId="2481" priority="2148" operator="equal">
      <formula>1</formula>
    </cfRule>
  </conditionalFormatting>
  <conditionalFormatting sqref="G208:G210">
    <cfRule type="containsText" dxfId="2480" priority="2140" operator="containsText" text="deprecated">
      <formula>NOT(ISERROR(SEARCH("deprecated",G208)))</formula>
    </cfRule>
  </conditionalFormatting>
  <conditionalFormatting sqref="H208:H210">
    <cfRule type="cellIs" dxfId="2479" priority="2130" operator="equal">
      <formula>"JtagRd, SBRd, R4Err"</formula>
    </cfRule>
    <cfRule type="cellIs" dxfId="2478" priority="2131" operator="equal">
      <formula>"JtagRd, SBRd"</formula>
    </cfRule>
    <cfRule type="cellIs" dxfId="2477" priority="2132" operator="equal">
      <formula>"JtagRd, SBRd, JtagWr, SBWr, R4Err"</formula>
    </cfRule>
    <cfRule type="cellIs" dxfId="2476" priority="2133" operator="equal">
      <formula>"JtagRd, SBRd, R4Err, LockTag"</formula>
    </cfRule>
    <cfRule type="cellIs" dxfId="2475" priority="2136" operator="equal">
      <formula>"JtagRd, SBRd, SEC_CRC-16"</formula>
    </cfRule>
    <cfRule type="cellIs" dxfId="2474" priority="2137" operator="equal">
      <formula>"JtagRd, SBRd, JtagWr, R4Err, CRC-16"</formula>
    </cfRule>
    <cfRule type="cellIs" dxfId="2473" priority="2138" operator="equal">
      <formula>"JtagRd, SBRd, JtagWr, SBWr, R4Err, CRC-16"</formula>
    </cfRule>
    <cfRule type="cellIs" dxfId="2472" priority="2139" operator="equal">
      <formula>"JtagRd, SBRd, CRC-16"</formula>
    </cfRule>
  </conditionalFormatting>
  <conditionalFormatting sqref="H208:H210">
    <cfRule type="containsText" dxfId="2471" priority="2134" operator="containsText" text="Zeroizable">
      <formula>NOT(ISERROR(SEARCH("Zeroizable",H208)))</formula>
    </cfRule>
    <cfRule type="containsText" dxfId="2470" priority="2135" operator="containsText" text="BOD">
      <formula>NOT(ISERROR(SEARCH("BOD",H208)))</formula>
    </cfRule>
  </conditionalFormatting>
  <conditionalFormatting sqref="L236:L237">
    <cfRule type="cellIs" dxfId="2469" priority="2085" operator="equal">
      <formula>1</formula>
    </cfRule>
  </conditionalFormatting>
  <conditionalFormatting sqref="G236:G237">
    <cfRule type="containsText" dxfId="2468" priority="2077" operator="containsText" text="deprecated">
      <formula>NOT(ISERROR(SEARCH("deprecated",G236)))</formula>
    </cfRule>
  </conditionalFormatting>
  <conditionalFormatting sqref="K236:K237">
    <cfRule type="colorScale" priority="2092">
      <colorScale>
        <cfvo type="min"/>
        <cfvo type="percentile" val="50"/>
        <cfvo type="max"/>
        <color rgb="FFF8696B"/>
        <color rgb="FFFFEB84"/>
        <color rgb="FF63BE7B"/>
      </colorScale>
    </cfRule>
  </conditionalFormatting>
  <conditionalFormatting sqref="H236:H237">
    <cfRule type="cellIs" dxfId="2467" priority="2067" operator="equal">
      <formula>"JtagRd, SBRd, R4Err"</formula>
    </cfRule>
    <cfRule type="cellIs" dxfId="2466" priority="2068" operator="equal">
      <formula>"JtagRd, SBRd"</formula>
    </cfRule>
    <cfRule type="cellIs" dxfId="2465" priority="2069" operator="equal">
      <formula>"JtagRd, SBRd, JtagWr, SBWr, R4Err"</formula>
    </cfRule>
    <cfRule type="cellIs" dxfId="2464" priority="2070" operator="equal">
      <formula>"JtagRd, SBRd, R4Err, LockTag"</formula>
    </cfRule>
    <cfRule type="cellIs" dxfId="2463" priority="2073" operator="equal">
      <formula>"JtagRd, SBRd, SEC_CRC-16"</formula>
    </cfRule>
    <cfRule type="cellIs" dxfId="2462" priority="2074" operator="equal">
      <formula>"JtagRd, SBRd, JtagWr, R4Err, CRC-16"</formula>
    </cfRule>
    <cfRule type="cellIs" dxfId="2461" priority="2075" operator="equal">
      <formula>"JtagRd, SBRd, JtagWr, SBWr, R4Err, CRC-16"</formula>
    </cfRule>
    <cfRule type="cellIs" dxfId="2460" priority="2076" operator="equal">
      <formula>"JtagRd, SBRd, CRC-16"</formula>
    </cfRule>
  </conditionalFormatting>
  <conditionalFormatting sqref="H236:H237">
    <cfRule type="containsText" dxfId="2459" priority="2071" operator="containsText" text="Zeroizable">
      <formula>NOT(ISERROR(SEARCH("Zeroizable",H236)))</formula>
    </cfRule>
    <cfRule type="containsText" dxfId="2458" priority="2072" operator="containsText" text="BOD">
      <formula>NOT(ISERROR(SEARCH("BOD",H236)))</formula>
    </cfRule>
  </conditionalFormatting>
  <conditionalFormatting sqref="AB236:AB237">
    <cfRule type="expression" dxfId="2457" priority="2030">
      <formula>AND(AB236=0, AB236&lt;&gt;"")</formula>
    </cfRule>
    <cfRule type="expression" dxfId="2456" priority="2031">
      <formula>AND(AB236&gt;0, AB236&lt;10000000000)</formula>
    </cfRule>
    <cfRule type="cellIs" dxfId="2455" priority="2032" operator="equal">
      <formula>"yes"</formula>
    </cfRule>
    <cfRule type="cellIs" dxfId="2454" priority="2033" operator="equal">
      <formula>"no"</formula>
    </cfRule>
    <cfRule type="cellIs" dxfId="2453" priority="2034" operator="equal">
      <formula>"remove"</formula>
    </cfRule>
  </conditionalFormatting>
  <conditionalFormatting sqref="AB236:AB237">
    <cfRule type="expression" dxfId="2452" priority="2035">
      <formula>$J236="SoftStrap"</formula>
    </cfRule>
    <cfRule type="expression" dxfId="2451" priority="2036">
      <formula>$J236="GP2_CATEGORY"</formula>
    </cfRule>
    <cfRule type="expression" dxfId="2450" priority="2037">
      <formula>$J236="GP3_CATEGORY"</formula>
    </cfRule>
    <cfRule type="expression" dxfId="2449" priority="2038">
      <formula>$J236="GP3_IFP_CATEGORY"</formula>
    </cfRule>
    <cfRule type="expression" dxfId="2448" priority="2039">
      <formula>$J236="GP1_CATEGORY"</formula>
    </cfRule>
    <cfRule type="expression" dxfId="2447" priority="2040">
      <formula>$J236="GP1_IFP_CATEGORY"</formula>
    </cfRule>
  </conditionalFormatting>
  <conditionalFormatting sqref="AA236:AA237">
    <cfRule type="expression" dxfId="2446" priority="1986">
      <formula>AND(AA236=0, AA236&lt;&gt;"")</formula>
    </cfRule>
    <cfRule type="expression" dxfId="2445" priority="1987">
      <formula>AND(AA236&gt;0, AA236&lt;10000000000)</formula>
    </cfRule>
    <cfRule type="cellIs" dxfId="2444" priority="1988" operator="equal">
      <formula>"yes"</formula>
    </cfRule>
    <cfRule type="cellIs" dxfId="2443" priority="1989" operator="equal">
      <formula>"no"</formula>
    </cfRule>
    <cfRule type="cellIs" dxfId="2442" priority="1990" operator="equal">
      <formula>"remove"</formula>
    </cfRule>
  </conditionalFormatting>
  <conditionalFormatting sqref="AA236:AA237">
    <cfRule type="expression" dxfId="2441" priority="1991">
      <formula>$J236="SoftStrap"</formula>
    </cfRule>
    <cfRule type="expression" dxfId="2440" priority="1992">
      <formula>$J236="GP2_CATEGORY"</formula>
    </cfRule>
    <cfRule type="expression" dxfId="2439" priority="1993">
      <formula>$J236="GP3_CATEGORY"</formula>
    </cfRule>
    <cfRule type="expression" dxfId="2438" priority="1994">
      <formula>$J236="GP3_IFP_CATEGORY"</formula>
    </cfRule>
    <cfRule type="expression" dxfId="2437" priority="1995">
      <formula>$J236="GP1_CATEGORY"</formula>
    </cfRule>
    <cfRule type="expression" dxfId="2436" priority="1996">
      <formula>$J236="GP1_IFP_CATEGORY"</formula>
    </cfRule>
  </conditionalFormatting>
  <conditionalFormatting sqref="Z128:Z129">
    <cfRule type="expression" dxfId="2435" priority="1953">
      <formula>AND(Z128=0, Z128&lt;&gt;"")</formula>
    </cfRule>
    <cfRule type="expression" dxfId="2434" priority="1954">
      <formula>AND(Z128&gt;0, Z128&lt;10000000000)</formula>
    </cfRule>
    <cfRule type="cellIs" dxfId="2433" priority="1955" operator="equal">
      <formula>"yes"</formula>
    </cfRule>
    <cfRule type="cellIs" dxfId="2432" priority="1956" operator="equal">
      <formula>"no"</formula>
    </cfRule>
    <cfRule type="cellIs" dxfId="2431" priority="1957" operator="equal">
      <formula>"remove"</formula>
    </cfRule>
  </conditionalFormatting>
  <conditionalFormatting sqref="AA199:AB200">
    <cfRule type="expression" dxfId="2430" priority="1909">
      <formula>AND(AA199=0, AA199&lt;&gt;"")</formula>
    </cfRule>
    <cfRule type="expression" dxfId="2429" priority="1910">
      <formula>AND(AA199&gt;0, AA199&lt;10000000000)</formula>
    </cfRule>
    <cfRule type="cellIs" dxfId="2428" priority="1911" operator="equal">
      <formula>"yes"</formula>
    </cfRule>
    <cfRule type="cellIs" dxfId="2427" priority="1912" operator="equal">
      <formula>"no"</formula>
    </cfRule>
    <cfRule type="cellIs" dxfId="2426" priority="1913" operator="equal">
      <formula>"remove"</formula>
    </cfRule>
  </conditionalFormatting>
  <conditionalFormatting sqref="AA199:AB200">
    <cfRule type="expression" dxfId="2425" priority="1914">
      <formula>$J199="SoftStrap"</formula>
    </cfRule>
    <cfRule type="expression" dxfId="2424" priority="1915">
      <formula>$J199="GP2_CATEGORY"</formula>
    </cfRule>
    <cfRule type="expression" dxfId="2423" priority="1916">
      <formula>$J199="GP3_CATEGORY"</formula>
    </cfRule>
    <cfRule type="expression" dxfId="2422" priority="1917">
      <formula>$J199="GP3_IFP_CATEGORY"</formula>
    </cfRule>
    <cfRule type="expression" dxfId="2421" priority="1918">
      <formula>$J199="GP1_CATEGORY"</formula>
    </cfRule>
    <cfRule type="expression" dxfId="2420" priority="1919">
      <formula>$J199="GP1_IFP_CATEGORY"</formula>
    </cfRule>
  </conditionalFormatting>
  <conditionalFormatting sqref="AC199:AC200 AE199:AF200">
    <cfRule type="expression" dxfId="2419" priority="1898">
      <formula>AND(AC199=0, AC199&lt;&gt;"")</formula>
    </cfRule>
    <cfRule type="expression" dxfId="2418" priority="1899">
      <formula>AND(AC199&gt;0, AC199&lt;10000000000)</formula>
    </cfRule>
    <cfRule type="cellIs" dxfId="2417" priority="1900" operator="equal">
      <formula>"yes"</formula>
    </cfRule>
    <cfRule type="cellIs" dxfId="2416" priority="1901" operator="equal">
      <formula>"no"</formula>
    </cfRule>
    <cfRule type="cellIs" dxfId="2415" priority="1902" operator="equal">
      <formula>"remove"</formula>
    </cfRule>
  </conditionalFormatting>
  <conditionalFormatting sqref="AC199:AC200 AE199:AF200">
    <cfRule type="expression" dxfId="2414" priority="1903">
      <formula>$J199="SoftStrap"</formula>
    </cfRule>
    <cfRule type="expression" dxfId="2413" priority="1904">
      <formula>$J199="GP2_CATEGORY"</formula>
    </cfRule>
    <cfRule type="expression" dxfId="2412" priority="1905">
      <formula>$J199="GP3_CATEGORY"</formula>
    </cfRule>
    <cfRule type="expression" dxfId="2411" priority="1906">
      <formula>$J199="GP3_IFP_CATEGORY"</formula>
    </cfRule>
    <cfRule type="expression" dxfId="2410" priority="1907">
      <formula>$J199="GP1_CATEGORY"</formula>
    </cfRule>
    <cfRule type="expression" dxfId="2409" priority="1908">
      <formula>$J199="GP1_IFP_CATEGORY"</formula>
    </cfRule>
  </conditionalFormatting>
  <conditionalFormatting sqref="AB215">
    <cfRule type="expression" dxfId="2408" priority="1887">
      <formula>AND(AB215=0, AB215&lt;&gt;"")</formula>
    </cfRule>
    <cfRule type="expression" dxfId="2407" priority="1888">
      <formula>AND(AB215&gt;0, AB215&lt;10000000000)</formula>
    </cfRule>
    <cfRule type="cellIs" dxfId="2406" priority="1889" operator="equal">
      <formula>"yes"</formula>
    </cfRule>
    <cfRule type="cellIs" dxfId="2405" priority="1890" operator="equal">
      <formula>"no"</formula>
    </cfRule>
    <cfRule type="cellIs" dxfId="2404" priority="1891" operator="equal">
      <formula>"remove"</formula>
    </cfRule>
  </conditionalFormatting>
  <conditionalFormatting sqref="AB215">
    <cfRule type="expression" dxfId="2403" priority="1892">
      <formula>$J215="SoftStrap"</formula>
    </cfRule>
    <cfRule type="expression" dxfId="2402" priority="1893">
      <formula>$J215="GP2_CATEGORY"</formula>
    </cfRule>
    <cfRule type="expression" dxfId="2401" priority="1894">
      <formula>$J215="GP3_CATEGORY"</formula>
    </cfRule>
    <cfRule type="expression" dxfId="2400" priority="1895">
      <formula>$J215="GP3_IFP_CATEGORY"</formula>
    </cfRule>
    <cfRule type="expression" dxfId="2399" priority="1896">
      <formula>$J215="GP1_CATEGORY"</formula>
    </cfRule>
    <cfRule type="expression" dxfId="2398" priority="1897">
      <formula>$J215="GP1_IFP_CATEGORY"</formula>
    </cfRule>
  </conditionalFormatting>
  <conditionalFormatting sqref="AA215">
    <cfRule type="expression" dxfId="2397" priority="1876">
      <formula>AND(AA215=0, AA215&lt;&gt;"")</formula>
    </cfRule>
    <cfRule type="expression" dxfId="2396" priority="1877">
      <formula>AND(AA215&gt;0, AA215&lt;10000000000)</formula>
    </cfRule>
    <cfRule type="cellIs" dxfId="2395" priority="1878" operator="equal">
      <formula>"yes"</formula>
    </cfRule>
    <cfRule type="cellIs" dxfId="2394" priority="1879" operator="equal">
      <formula>"no"</formula>
    </cfRule>
    <cfRule type="cellIs" dxfId="2393" priority="1880" operator="equal">
      <formula>"remove"</formula>
    </cfRule>
  </conditionalFormatting>
  <conditionalFormatting sqref="AA215">
    <cfRule type="expression" dxfId="2392" priority="1881">
      <formula>$J215="SoftStrap"</formula>
    </cfRule>
    <cfRule type="expression" dxfId="2391" priority="1882">
      <formula>$J215="GP2_CATEGORY"</formula>
    </cfRule>
    <cfRule type="expression" dxfId="2390" priority="1883">
      <formula>$J215="GP3_CATEGORY"</formula>
    </cfRule>
    <cfRule type="expression" dxfId="2389" priority="1884">
      <formula>$J215="GP3_IFP_CATEGORY"</formula>
    </cfRule>
    <cfRule type="expression" dxfId="2388" priority="1885">
      <formula>$J215="GP1_CATEGORY"</formula>
    </cfRule>
    <cfRule type="expression" dxfId="2387" priority="1886">
      <formula>$J215="GP1_IFP_CATEGORY"</formula>
    </cfRule>
  </conditionalFormatting>
  <conditionalFormatting sqref="AC215 AE215:AF215">
    <cfRule type="expression" dxfId="2386" priority="1865">
      <formula>AND(AC215=0, AC215&lt;&gt;"")</formula>
    </cfRule>
    <cfRule type="expression" dxfId="2385" priority="1866">
      <formula>AND(AC215&gt;0, AC215&lt;10000000000)</formula>
    </cfRule>
    <cfRule type="cellIs" dxfId="2384" priority="1867" operator="equal">
      <formula>"yes"</formula>
    </cfRule>
    <cfRule type="cellIs" dxfId="2383" priority="1868" operator="equal">
      <formula>"no"</formula>
    </cfRule>
    <cfRule type="cellIs" dxfId="2382" priority="1869" operator="equal">
      <formula>"remove"</formula>
    </cfRule>
  </conditionalFormatting>
  <conditionalFormatting sqref="AC215 AE215:AF215">
    <cfRule type="expression" dxfId="2381" priority="1870">
      <formula>$J215="SoftStrap"</formula>
    </cfRule>
    <cfRule type="expression" dxfId="2380" priority="1871">
      <formula>$J215="GP2_CATEGORY"</formula>
    </cfRule>
    <cfRule type="expression" dxfId="2379" priority="1872">
      <formula>$J215="GP3_CATEGORY"</formula>
    </cfRule>
    <cfRule type="expression" dxfId="2378" priority="1873">
      <formula>$J215="GP3_IFP_CATEGORY"</formula>
    </cfRule>
    <cfRule type="expression" dxfId="2377" priority="1874">
      <formula>$J215="GP1_CATEGORY"</formula>
    </cfRule>
    <cfRule type="expression" dxfId="2376" priority="1875">
      <formula>$J215="GP1_IFP_CATEGORY"</formula>
    </cfRule>
  </conditionalFormatting>
  <conditionalFormatting sqref="AB231">
    <cfRule type="expression" dxfId="2375" priority="1854">
      <formula>AND(AB231=0, AB231&lt;&gt;"")</formula>
    </cfRule>
    <cfRule type="expression" dxfId="2374" priority="1855">
      <formula>AND(AB231&gt;0, AB231&lt;10000000000)</formula>
    </cfRule>
    <cfRule type="cellIs" dxfId="2373" priority="1856" operator="equal">
      <formula>"yes"</formula>
    </cfRule>
    <cfRule type="cellIs" dxfId="2372" priority="1857" operator="equal">
      <formula>"no"</formula>
    </cfRule>
    <cfRule type="cellIs" dxfId="2371" priority="1858" operator="equal">
      <formula>"remove"</formula>
    </cfRule>
  </conditionalFormatting>
  <conditionalFormatting sqref="AB231">
    <cfRule type="expression" dxfId="2370" priority="1859">
      <formula>$J231="SoftStrap"</formula>
    </cfRule>
    <cfRule type="expression" dxfId="2369" priority="1860">
      <formula>$J231="GP2_CATEGORY"</formula>
    </cfRule>
    <cfRule type="expression" dxfId="2368" priority="1861">
      <formula>$J231="GP3_CATEGORY"</formula>
    </cfRule>
    <cfRule type="expression" dxfId="2367" priority="1862">
      <formula>$J231="GP3_IFP_CATEGORY"</formula>
    </cfRule>
    <cfRule type="expression" dxfId="2366" priority="1863">
      <formula>$J231="GP1_CATEGORY"</formula>
    </cfRule>
    <cfRule type="expression" dxfId="2365" priority="1864">
      <formula>$J231="GP1_IFP_CATEGORY"</formula>
    </cfRule>
  </conditionalFormatting>
  <conditionalFormatting sqref="AA231">
    <cfRule type="expression" dxfId="2364" priority="1843">
      <formula>AND(AA231=0, AA231&lt;&gt;"")</formula>
    </cfRule>
    <cfRule type="expression" dxfId="2363" priority="1844">
      <formula>AND(AA231&gt;0, AA231&lt;10000000000)</formula>
    </cfRule>
    <cfRule type="cellIs" dxfId="2362" priority="1845" operator="equal">
      <formula>"yes"</formula>
    </cfRule>
    <cfRule type="cellIs" dxfId="2361" priority="1846" operator="equal">
      <formula>"no"</formula>
    </cfRule>
    <cfRule type="cellIs" dxfId="2360" priority="1847" operator="equal">
      <formula>"remove"</formula>
    </cfRule>
  </conditionalFormatting>
  <conditionalFormatting sqref="AA231">
    <cfRule type="expression" dxfId="2359" priority="1848">
      <formula>$J231="SoftStrap"</formula>
    </cfRule>
    <cfRule type="expression" dxfId="2358" priority="1849">
      <formula>$J231="GP2_CATEGORY"</formula>
    </cfRule>
    <cfRule type="expression" dxfId="2357" priority="1850">
      <formula>$J231="GP3_CATEGORY"</formula>
    </cfRule>
    <cfRule type="expression" dxfId="2356" priority="1851">
      <formula>$J231="GP3_IFP_CATEGORY"</formula>
    </cfRule>
    <cfRule type="expression" dxfId="2355" priority="1852">
      <formula>$J231="GP1_CATEGORY"</formula>
    </cfRule>
    <cfRule type="expression" dxfId="2354" priority="1853">
      <formula>$J231="GP1_IFP_CATEGORY"</formula>
    </cfRule>
  </conditionalFormatting>
  <conditionalFormatting sqref="AC231 AE231:AF231">
    <cfRule type="expression" dxfId="2353" priority="1832">
      <formula>AND(AC231=0, AC231&lt;&gt;"")</formula>
    </cfRule>
    <cfRule type="expression" dxfId="2352" priority="1833">
      <formula>AND(AC231&gt;0, AC231&lt;10000000000)</formula>
    </cfRule>
    <cfRule type="cellIs" dxfId="2351" priority="1834" operator="equal">
      <formula>"yes"</formula>
    </cfRule>
    <cfRule type="cellIs" dxfId="2350" priority="1835" operator="equal">
      <formula>"no"</formula>
    </cfRule>
    <cfRule type="cellIs" dxfId="2349" priority="1836" operator="equal">
      <formula>"remove"</formula>
    </cfRule>
  </conditionalFormatting>
  <conditionalFormatting sqref="AC231 AE231:AF231">
    <cfRule type="expression" dxfId="2348" priority="1837">
      <formula>$J231="SoftStrap"</formula>
    </cfRule>
    <cfRule type="expression" dxfId="2347" priority="1838">
      <formula>$J231="GP2_CATEGORY"</formula>
    </cfRule>
    <cfRule type="expression" dxfId="2346" priority="1839">
      <formula>$J231="GP3_CATEGORY"</formula>
    </cfRule>
    <cfRule type="expression" dxfId="2345" priority="1840">
      <formula>$J231="GP3_IFP_CATEGORY"</formula>
    </cfRule>
    <cfRule type="expression" dxfId="2344" priority="1841">
      <formula>$J231="GP1_CATEGORY"</formula>
    </cfRule>
    <cfRule type="expression" dxfId="2343" priority="1842">
      <formula>$J231="GP1_IFP_CATEGORY"</formula>
    </cfRule>
  </conditionalFormatting>
  <conditionalFormatting sqref="K239:K1048576 K211 K130 K1:K27 K33:K58 K62:K64 K133:K205 K214:K235 K29:K31 K66:K127">
    <cfRule type="colorScale" priority="3312">
      <colorScale>
        <cfvo type="min"/>
        <cfvo type="percentile" val="50"/>
        <cfvo type="max"/>
        <color rgb="FFF8696B"/>
        <color rgb="FFFFEB84"/>
        <color rgb="FF63BE7B"/>
      </colorScale>
    </cfRule>
  </conditionalFormatting>
  <conditionalFormatting sqref="A213:I213">
    <cfRule type="expression" dxfId="2342" priority="1825">
      <formula>$J213="SoftStrap"</formula>
    </cfRule>
    <cfRule type="expression" dxfId="2341" priority="1826">
      <formula>$J213="GP2_CATEGORY"</formula>
    </cfRule>
    <cfRule type="expression" dxfId="2340" priority="1827">
      <formula>$J213="GP3_CATEGORY"</formula>
    </cfRule>
    <cfRule type="expression" dxfId="2339" priority="1828">
      <formula>$J213="GP3_IFP_CATEGORY"</formula>
    </cfRule>
    <cfRule type="expression" dxfId="2338" priority="1829">
      <formula>$J213="GP1_CATEGORY"</formula>
    </cfRule>
    <cfRule type="expression" dxfId="2337" priority="1830">
      <formula>$J213="GP1_IFP_CATEGORY"</formula>
    </cfRule>
  </conditionalFormatting>
  <conditionalFormatting sqref="K212:K213">
    <cfRule type="colorScale" priority="1831">
      <colorScale>
        <cfvo type="min"/>
        <cfvo type="percentile" val="50"/>
        <cfvo type="max"/>
        <color rgb="FFF8696B"/>
        <color rgb="FFFFEB84"/>
        <color rgb="FF63BE7B"/>
      </colorScale>
    </cfRule>
  </conditionalFormatting>
  <conditionalFormatting sqref="J213">
    <cfRule type="expression" dxfId="2336" priority="1764">
      <formula>$J213="SoftStrap"</formula>
    </cfRule>
    <cfRule type="expression" dxfId="2335" priority="1765">
      <formula>$J213="GP2_CATEGORY"</formula>
    </cfRule>
    <cfRule type="expression" dxfId="2334" priority="1766">
      <formula>$J213="GP3_CATEGORY"</formula>
    </cfRule>
    <cfRule type="expression" dxfId="2333" priority="1767">
      <formula>$J213="GP3_IFP_CATEGORY"</formula>
    </cfRule>
    <cfRule type="expression" dxfId="2332" priority="1768">
      <formula>$J213="GP1_CATEGORY"</formula>
    </cfRule>
    <cfRule type="expression" dxfId="2331" priority="1769">
      <formula>$J213="GP1_IFP_CATEGORY"</formula>
    </cfRule>
  </conditionalFormatting>
  <conditionalFormatting sqref="L238">
    <cfRule type="cellIs" dxfId="2330" priority="1750" operator="equal">
      <formula>1</formula>
    </cfRule>
  </conditionalFormatting>
  <conditionalFormatting sqref="AA238:AF238 AL238:DH238">
    <cfRule type="expression" dxfId="2329" priority="1745">
      <formula>AND(AA238=0, AA238&lt;&gt;"")</formula>
    </cfRule>
    <cfRule type="expression" dxfId="2328" priority="1746">
      <formula>AND(AA238&gt;0, AA238&lt;10000000000)</formula>
    </cfRule>
    <cfRule type="cellIs" dxfId="2327" priority="1747" operator="equal">
      <formula>"yes"</formula>
    </cfRule>
    <cfRule type="cellIs" dxfId="2326" priority="1748" operator="equal">
      <formula>"no"</formula>
    </cfRule>
    <cfRule type="cellIs" dxfId="2325" priority="1749" operator="equal">
      <formula>"remove"</formula>
    </cfRule>
  </conditionalFormatting>
  <conditionalFormatting sqref="G238">
    <cfRule type="containsText" dxfId="2324" priority="1742" operator="containsText" text="deprecated">
      <formula>NOT(ISERROR(SEARCH("deprecated",G238)))</formula>
    </cfRule>
  </conditionalFormatting>
  <conditionalFormatting sqref="A238:O238">
    <cfRule type="expression" dxfId="2323" priority="1751">
      <formula>$J238="SoftStrap"</formula>
    </cfRule>
    <cfRule type="expression" dxfId="2322" priority="1752">
      <formula>$J238="GP2_CATEGORY"</formula>
    </cfRule>
    <cfRule type="expression" dxfId="2321" priority="1753">
      <formula>$J238="GP3_CATEGORY"</formula>
    </cfRule>
    <cfRule type="expression" dxfId="2320" priority="1754">
      <formula>$J238="GP3_IFP_CATEGORY"</formula>
    </cfRule>
    <cfRule type="expression" dxfId="2319" priority="1755">
      <formula>$J238="GP1_CATEGORY"</formula>
    </cfRule>
    <cfRule type="expression" dxfId="2318" priority="1756">
      <formula>$J238="GP1_IFP_CATEGORY"</formula>
    </cfRule>
  </conditionalFormatting>
  <conditionalFormatting sqref="H238">
    <cfRule type="cellIs" dxfId="2317" priority="1732" operator="equal">
      <formula>"JtagRd, SBRd, R4Err"</formula>
    </cfRule>
    <cfRule type="cellIs" dxfId="2316" priority="1733" operator="equal">
      <formula>"JtagRd, SBRd"</formula>
    </cfRule>
    <cfRule type="cellIs" dxfId="2315" priority="1734" operator="equal">
      <formula>"JtagRd, SBRd, JtagWr, SBWr, R4Err"</formula>
    </cfRule>
    <cfRule type="cellIs" dxfId="2314" priority="1735" operator="equal">
      <formula>"JtagRd, SBRd, R4Err, LockTag"</formula>
    </cfRule>
    <cfRule type="cellIs" dxfId="2313" priority="1738" operator="equal">
      <formula>"JtagRd, SBRd, SEC_CRC-16"</formula>
    </cfRule>
    <cfRule type="cellIs" dxfId="2312" priority="1739" operator="equal">
      <formula>"JtagRd, SBRd, JtagWr, R4Err, CRC-16"</formula>
    </cfRule>
    <cfRule type="cellIs" dxfId="2311" priority="1740" operator="equal">
      <formula>"JtagRd, SBRd, JtagWr, SBWr, R4Err, CRC-16"</formula>
    </cfRule>
    <cfRule type="cellIs" dxfId="2310" priority="1741" operator="equal">
      <formula>"JtagRd, SBRd, CRC-16"</formula>
    </cfRule>
  </conditionalFormatting>
  <conditionalFormatting sqref="H238">
    <cfRule type="containsText" dxfId="2309" priority="1736" operator="containsText" text="Zeroizable">
      <formula>NOT(ISERROR(SEARCH("Zeroizable",H238)))</formula>
    </cfRule>
    <cfRule type="containsText" dxfId="2308" priority="1737" operator="containsText" text="BOD">
      <formula>NOT(ISERROR(SEARCH("BOD",H238)))</formula>
    </cfRule>
  </conditionalFormatting>
  <conditionalFormatting sqref="K238">
    <cfRule type="colorScale" priority="1757">
      <colorScale>
        <cfvo type="min"/>
        <cfvo type="percentile" val="50"/>
        <cfvo type="max"/>
        <color rgb="FFF8696B"/>
        <color rgb="FFFFEB84"/>
        <color rgb="FF63BE7B"/>
      </colorScale>
    </cfRule>
  </conditionalFormatting>
  <conditionalFormatting sqref="AC236:AF237">
    <cfRule type="expression" dxfId="2307" priority="1721">
      <formula>AND(AC236=0, AC236&lt;&gt;"")</formula>
    </cfRule>
    <cfRule type="expression" dxfId="2306" priority="1722">
      <formula>AND(AC236&gt;0, AC236&lt;10000000000)</formula>
    </cfRule>
    <cfRule type="cellIs" dxfId="2305" priority="1723" operator="equal">
      <formula>"yes"</formula>
    </cfRule>
    <cfRule type="cellIs" dxfId="2304" priority="1724" operator="equal">
      <formula>"no"</formula>
    </cfRule>
    <cfRule type="cellIs" dxfId="2303" priority="1725" operator="equal">
      <formula>"remove"</formula>
    </cfRule>
  </conditionalFormatting>
  <conditionalFormatting sqref="AC236:AF237">
    <cfRule type="expression" dxfId="2302" priority="1726">
      <formula>$J236="SoftStrap"</formula>
    </cfRule>
    <cfRule type="expression" dxfId="2301" priority="1727">
      <formula>$J236="GP2_CATEGORY"</formula>
    </cfRule>
    <cfRule type="expression" dxfId="2300" priority="1728">
      <formula>$J236="GP3_CATEGORY"</formula>
    </cfRule>
    <cfRule type="expression" dxfId="2299" priority="1729">
      <formula>$J236="GP3_IFP_CATEGORY"</formula>
    </cfRule>
    <cfRule type="expression" dxfId="2298" priority="1730">
      <formula>$J236="GP1_CATEGORY"</formula>
    </cfRule>
    <cfRule type="expression" dxfId="2297" priority="1731">
      <formula>$J236="GP1_IFP_CATEGORY"</formula>
    </cfRule>
  </conditionalFormatting>
  <conditionalFormatting sqref="K209:K210">
    <cfRule type="colorScale" priority="3539">
      <colorScale>
        <cfvo type="min"/>
        <cfvo type="percentile" val="50"/>
        <cfvo type="max"/>
        <color rgb="FFF8696B"/>
        <color rgb="FFFFEB84"/>
        <color rgb="FF63BE7B"/>
      </colorScale>
    </cfRule>
  </conditionalFormatting>
  <conditionalFormatting sqref="P128:Z128">
    <cfRule type="expression" dxfId="2296" priority="1716">
      <formula>AND(P128=0, P128&lt;&gt;"")</formula>
    </cfRule>
    <cfRule type="expression" dxfId="2295" priority="1717">
      <formula>AND(P128&gt;0, P128&lt;10000000000)</formula>
    </cfRule>
    <cfRule type="cellIs" dxfId="2294" priority="1718" operator="equal">
      <formula>"yes"</formula>
    </cfRule>
    <cfRule type="cellIs" dxfId="2293" priority="1719" operator="equal">
      <formula>"no"</formula>
    </cfRule>
    <cfRule type="cellIs" dxfId="2292" priority="1720" operator="equal">
      <formula>"remove"</formula>
    </cfRule>
  </conditionalFormatting>
  <conditionalFormatting sqref="P129:Y129">
    <cfRule type="expression" dxfId="2291" priority="1711">
      <formula>AND(P129=0, P129&lt;&gt;"")</formula>
    </cfRule>
    <cfRule type="expression" dxfId="2290" priority="1712">
      <formula>AND(P129&gt;0, P129&lt;10000000000)</formula>
    </cfRule>
    <cfRule type="cellIs" dxfId="2289" priority="1713" operator="equal">
      <formula>"yes"</formula>
    </cfRule>
    <cfRule type="cellIs" dxfId="2288" priority="1714" operator="equal">
      <formula>"no"</formula>
    </cfRule>
    <cfRule type="cellIs" dxfId="2287" priority="1715" operator="equal">
      <formula>"remove"</formula>
    </cfRule>
  </conditionalFormatting>
  <conditionalFormatting sqref="P129:Z129">
    <cfRule type="expression" dxfId="2286" priority="1706">
      <formula>AND(P129=0, P129&lt;&gt;"")</formula>
    </cfRule>
    <cfRule type="expression" dxfId="2285" priority="1707">
      <formula>AND(P129&gt;0, P129&lt;10000000000)</formula>
    </cfRule>
    <cfRule type="cellIs" dxfId="2284" priority="1708" operator="equal">
      <formula>"yes"</formula>
    </cfRule>
    <cfRule type="cellIs" dxfId="2283" priority="1709" operator="equal">
      <formula>"no"</formula>
    </cfRule>
    <cfRule type="cellIs" dxfId="2282" priority="1710" operator="equal">
      <formula>"remove"</formula>
    </cfRule>
  </conditionalFormatting>
  <conditionalFormatting sqref="K208">
    <cfRule type="colorScale" priority="3630">
      <colorScale>
        <cfvo type="min"/>
        <cfvo type="percentile" val="50"/>
        <cfvo type="max"/>
        <color rgb="FFF8696B"/>
        <color rgb="FFFFEB84"/>
        <color rgb="FF63BE7B"/>
      </colorScale>
    </cfRule>
  </conditionalFormatting>
  <conditionalFormatting sqref="P128:Z128">
    <cfRule type="expression" dxfId="2281" priority="1649">
      <formula>AND(P128=0, P128&lt;&gt;"")</formula>
    </cfRule>
    <cfRule type="expression" dxfId="2280" priority="1650">
      <formula>AND(P128&gt;0, P128&lt;10000000000)</formula>
    </cfRule>
    <cfRule type="cellIs" dxfId="2279" priority="1651" operator="equal">
      <formula>"yes"</formula>
    </cfRule>
    <cfRule type="cellIs" dxfId="2278" priority="1652" operator="equal">
      <formula>"no"</formula>
    </cfRule>
    <cfRule type="cellIs" dxfId="2277" priority="1653" operator="equal">
      <formula>"remove"</formula>
    </cfRule>
  </conditionalFormatting>
  <conditionalFormatting sqref="P129:Y129">
    <cfRule type="expression" dxfId="2276" priority="1644">
      <formula>AND(P129=0, P129&lt;&gt;"")</formula>
    </cfRule>
    <cfRule type="expression" dxfId="2275" priority="1645">
      <formula>AND(P129&gt;0, P129&lt;10000000000)</formula>
    </cfRule>
    <cfRule type="cellIs" dxfId="2274" priority="1646" operator="equal">
      <formula>"yes"</formula>
    </cfRule>
    <cfRule type="cellIs" dxfId="2273" priority="1647" operator="equal">
      <formula>"no"</formula>
    </cfRule>
    <cfRule type="cellIs" dxfId="2272" priority="1648" operator="equal">
      <formula>"remove"</formula>
    </cfRule>
  </conditionalFormatting>
  <conditionalFormatting sqref="P129:Z129">
    <cfRule type="expression" dxfId="2271" priority="1639">
      <formula>AND(P129=0, P129&lt;&gt;"")</formula>
    </cfRule>
    <cfRule type="expression" dxfId="2270" priority="1640">
      <formula>AND(P129&gt;0, P129&lt;10000000000)</formula>
    </cfRule>
    <cfRule type="cellIs" dxfId="2269" priority="1641" operator="equal">
      <formula>"yes"</formula>
    </cfRule>
    <cfRule type="cellIs" dxfId="2268" priority="1642" operator="equal">
      <formula>"no"</formula>
    </cfRule>
    <cfRule type="cellIs" dxfId="2267" priority="1643" operator="equal">
      <formula>"remove"</formula>
    </cfRule>
  </conditionalFormatting>
  <conditionalFormatting sqref="P129:Z129">
    <cfRule type="expression" dxfId="2266" priority="1634">
      <formula>AND(P129=0, P129&lt;&gt;"")</formula>
    </cfRule>
    <cfRule type="expression" dxfId="2265" priority="1635">
      <formula>AND(P129&gt;0, P129&lt;10000000000)</formula>
    </cfRule>
    <cfRule type="cellIs" dxfId="2264" priority="1636" operator="equal">
      <formula>"yes"</formula>
    </cfRule>
    <cfRule type="cellIs" dxfId="2263" priority="1637" operator="equal">
      <formula>"no"</formula>
    </cfRule>
    <cfRule type="cellIs" dxfId="2262" priority="1638" operator="equal">
      <formula>"remove"</formula>
    </cfRule>
  </conditionalFormatting>
  <conditionalFormatting sqref="P131:Z131">
    <cfRule type="expression" dxfId="2261" priority="1628">
      <formula>$J131="SoftStrap"</formula>
    </cfRule>
    <cfRule type="expression" dxfId="2260" priority="1629">
      <formula>$J131="GP2_CATEGORY"</formula>
    </cfRule>
    <cfRule type="expression" dxfId="2259" priority="1630">
      <formula>$J131="GP3_CATEGORY"</formula>
    </cfRule>
    <cfRule type="expression" dxfId="2258" priority="1631">
      <formula>$J131="GP3_IFP_CATEGORY"</formula>
    </cfRule>
    <cfRule type="expression" dxfId="2257" priority="1632">
      <formula>$J131="GP1_CATEGORY"</formula>
    </cfRule>
    <cfRule type="expression" dxfId="2256" priority="1633">
      <formula>$J131="GP1_IFP_CATEGORY"</formula>
    </cfRule>
  </conditionalFormatting>
  <conditionalFormatting sqref="P131:Y131">
    <cfRule type="expression" dxfId="2255" priority="1623">
      <formula>AND(P131=0, P131&lt;&gt;"")</formula>
    </cfRule>
    <cfRule type="expression" dxfId="2254" priority="1624">
      <formula>AND(P131&gt;0, P131&lt;10000000000)</formula>
    </cfRule>
    <cfRule type="cellIs" dxfId="2253" priority="1625" operator="equal">
      <formula>"yes"</formula>
    </cfRule>
    <cfRule type="cellIs" dxfId="2252" priority="1626" operator="equal">
      <formula>"no"</formula>
    </cfRule>
    <cfRule type="cellIs" dxfId="2251" priority="1627" operator="equal">
      <formula>"remove"</formula>
    </cfRule>
  </conditionalFormatting>
  <conditionalFormatting sqref="Z131">
    <cfRule type="expression" dxfId="2250" priority="1618">
      <formula>AND(Z131=0, Z131&lt;&gt;"")</formula>
    </cfRule>
    <cfRule type="expression" dxfId="2249" priority="1619">
      <formula>AND(Z131&gt;0, Z131&lt;10000000000)</formula>
    </cfRule>
    <cfRule type="cellIs" dxfId="2248" priority="1620" operator="equal">
      <formula>"yes"</formula>
    </cfRule>
    <cfRule type="cellIs" dxfId="2247" priority="1621" operator="equal">
      <formula>"no"</formula>
    </cfRule>
    <cfRule type="cellIs" dxfId="2246" priority="1622" operator="equal">
      <formula>"remove"</formula>
    </cfRule>
  </conditionalFormatting>
  <conditionalFormatting sqref="P131:Y131">
    <cfRule type="expression" dxfId="2245" priority="1613">
      <formula>AND(P131=0, P131&lt;&gt;"")</formula>
    </cfRule>
    <cfRule type="expression" dxfId="2244" priority="1614">
      <formula>AND(P131&gt;0, P131&lt;10000000000)</formula>
    </cfRule>
    <cfRule type="cellIs" dxfId="2243" priority="1615" operator="equal">
      <formula>"yes"</formula>
    </cfRule>
    <cfRule type="cellIs" dxfId="2242" priority="1616" operator="equal">
      <formula>"no"</formula>
    </cfRule>
    <cfRule type="cellIs" dxfId="2241" priority="1617" operator="equal">
      <formula>"remove"</formula>
    </cfRule>
  </conditionalFormatting>
  <conditionalFormatting sqref="P131:Z131">
    <cfRule type="expression" dxfId="2240" priority="1608">
      <formula>AND(P131=0, P131&lt;&gt;"")</formula>
    </cfRule>
    <cfRule type="expression" dxfId="2239" priority="1609">
      <formula>AND(P131&gt;0, P131&lt;10000000000)</formula>
    </cfRule>
    <cfRule type="cellIs" dxfId="2238" priority="1610" operator="equal">
      <formula>"yes"</formula>
    </cfRule>
    <cfRule type="cellIs" dxfId="2237" priority="1611" operator="equal">
      <formula>"no"</formula>
    </cfRule>
    <cfRule type="cellIs" dxfId="2236" priority="1612" operator="equal">
      <formula>"remove"</formula>
    </cfRule>
  </conditionalFormatting>
  <conditionalFormatting sqref="P131:Y131">
    <cfRule type="expression" dxfId="2235" priority="1603">
      <formula>AND(P131=0, P131&lt;&gt;"")</formula>
    </cfRule>
    <cfRule type="expression" dxfId="2234" priority="1604">
      <formula>AND(P131&gt;0, P131&lt;10000000000)</formula>
    </cfRule>
    <cfRule type="cellIs" dxfId="2233" priority="1605" operator="equal">
      <formula>"yes"</formula>
    </cfRule>
    <cfRule type="cellIs" dxfId="2232" priority="1606" operator="equal">
      <formula>"no"</formula>
    </cfRule>
    <cfRule type="cellIs" dxfId="2231" priority="1607" operator="equal">
      <formula>"remove"</formula>
    </cfRule>
  </conditionalFormatting>
  <conditionalFormatting sqref="P131:Z131">
    <cfRule type="expression" dxfId="2230" priority="1598">
      <formula>AND(P131=0, P131&lt;&gt;"")</formula>
    </cfRule>
    <cfRule type="expression" dxfId="2229" priority="1599">
      <formula>AND(P131&gt;0, P131&lt;10000000000)</formula>
    </cfRule>
    <cfRule type="cellIs" dxfId="2228" priority="1600" operator="equal">
      <formula>"yes"</formula>
    </cfRule>
    <cfRule type="cellIs" dxfId="2227" priority="1601" operator="equal">
      <formula>"no"</formula>
    </cfRule>
    <cfRule type="cellIs" dxfId="2226" priority="1602" operator="equal">
      <formula>"remove"</formula>
    </cfRule>
  </conditionalFormatting>
  <conditionalFormatting sqref="P131:Z131">
    <cfRule type="expression" dxfId="2225" priority="1593">
      <formula>AND(P131=0, P131&lt;&gt;"")</formula>
    </cfRule>
    <cfRule type="expression" dxfId="2224" priority="1594">
      <formula>AND(P131&gt;0, P131&lt;10000000000)</formula>
    </cfRule>
    <cfRule type="cellIs" dxfId="2223" priority="1595" operator="equal">
      <formula>"yes"</formula>
    </cfRule>
    <cfRule type="cellIs" dxfId="2222" priority="1596" operator="equal">
      <formula>"no"</formula>
    </cfRule>
    <cfRule type="cellIs" dxfId="2221" priority="1597" operator="equal">
      <formula>"remove"</formula>
    </cfRule>
  </conditionalFormatting>
  <conditionalFormatting sqref="P132:Z132">
    <cfRule type="expression" dxfId="2220" priority="1587">
      <formula>$J132="SoftStrap"</formula>
    </cfRule>
    <cfRule type="expression" dxfId="2219" priority="1588">
      <formula>$J132="GP2_CATEGORY"</formula>
    </cfRule>
    <cfRule type="expression" dxfId="2218" priority="1589">
      <formula>$J132="GP3_CATEGORY"</formula>
    </cfRule>
    <cfRule type="expression" dxfId="2217" priority="1590">
      <formula>$J132="GP3_IFP_CATEGORY"</formula>
    </cfRule>
    <cfRule type="expression" dxfId="2216" priority="1591">
      <formula>$J132="GP1_CATEGORY"</formula>
    </cfRule>
    <cfRule type="expression" dxfId="2215" priority="1592">
      <formula>$J132="GP1_IFP_CATEGORY"</formula>
    </cfRule>
  </conditionalFormatting>
  <conditionalFormatting sqref="P132:Y132">
    <cfRule type="expression" dxfId="2214" priority="1582">
      <formula>AND(P132=0, P132&lt;&gt;"")</formula>
    </cfRule>
    <cfRule type="expression" dxfId="2213" priority="1583">
      <formula>AND(P132&gt;0, P132&lt;10000000000)</formula>
    </cfRule>
    <cfRule type="cellIs" dxfId="2212" priority="1584" operator="equal">
      <formula>"yes"</formula>
    </cfRule>
    <cfRule type="cellIs" dxfId="2211" priority="1585" operator="equal">
      <formula>"no"</formula>
    </cfRule>
    <cfRule type="cellIs" dxfId="2210" priority="1586" operator="equal">
      <formula>"remove"</formula>
    </cfRule>
  </conditionalFormatting>
  <conditionalFormatting sqref="Z132">
    <cfRule type="expression" dxfId="2209" priority="1577">
      <formula>AND(Z132=0, Z132&lt;&gt;"")</formula>
    </cfRule>
    <cfRule type="expression" dxfId="2208" priority="1578">
      <formula>AND(Z132&gt;0, Z132&lt;10000000000)</formula>
    </cfRule>
    <cfRule type="cellIs" dxfId="2207" priority="1579" operator="equal">
      <formula>"yes"</formula>
    </cfRule>
    <cfRule type="cellIs" dxfId="2206" priority="1580" operator="equal">
      <formula>"no"</formula>
    </cfRule>
    <cfRule type="cellIs" dxfId="2205" priority="1581" operator="equal">
      <formula>"remove"</formula>
    </cfRule>
  </conditionalFormatting>
  <conditionalFormatting sqref="P132:Y132">
    <cfRule type="expression" dxfId="2204" priority="1572">
      <formula>AND(P132=0, P132&lt;&gt;"")</formula>
    </cfRule>
    <cfRule type="expression" dxfId="2203" priority="1573">
      <formula>AND(P132&gt;0, P132&lt;10000000000)</formula>
    </cfRule>
    <cfRule type="cellIs" dxfId="2202" priority="1574" operator="equal">
      <formula>"yes"</formula>
    </cfRule>
    <cfRule type="cellIs" dxfId="2201" priority="1575" operator="equal">
      <formula>"no"</formula>
    </cfRule>
    <cfRule type="cellIs" dxfId="2200" priority="1576" operator="equal">
      <formula>"remove"</formula>
    </cfRule>
  </conditionalFormatting>
  <conditionalFormatting sqref="P132:Z132">
    <cfRule type="expression" dxfId="2199" priority="1567">
      <formula>AND(P132=0, P132&lt;&gt;"")</formula>
    </cfRule>
    <cfRule type="expression" dxfId="2198" priority="1568">
      <formula>AND(P132&gt;0, P132&lt;10000000000)</formula>
    </cfRule>
    <cfRule type="cellIs" dxfId="2197" priority="1569" operator="equal">
      <formula>"yes"</formula>
    </cfRule>
    <cfRule type="cellIs" dxfId="2196" priority="1570" operator="equal">
      <formula>"no"</formula>
    </cfRule>
    <cfRule type="cellIs" dxfId="2195" priority="1571" operator="equal">
      <formula>"remove"</formula>
    </cfRule>
  </conditionalFormatting>
  <conditionalFormatting sqref="P132:Y132">
    <cfRule type="expression" dxfId="2194" priority="1562">
      <formula>AND(P132=0, P132&lt;&gt;"")</formula>
    </cfRule>
    <cfRule type="expression" dxfId="2193" priority="1563">
      <formula>AND(P132&gt;0, P132&lt;10000000000)</formula>
    </cfRule>
    <cfRule type="cellIs" dxfId="2192" priority="1564" operator="equal">
      <formula>"yes"</formula>
    </cfRule>
    <cfRule type="cellIs" dxfId="2191" priority="1565" operator="equal">
      <formula>"no"</formula>
    </cfRule>
    <cfRule type="cellIs" dxfId="2190" priority="1566" operator="equal">
      <formula>"remove"</formula>
    </cfRule>
  </conditionalFormatting>
  <conditionalFormatting sqref="P132:Z132">
    <cfRule type="expression" dxfId="2189" priority="1557">
      <formula>AND(P132=0, P132&lt;&gt;"")</formula>
    </cfRule>
    <cfRule type="expression" dxfId="2188" priority="1558">
      <formula>AND(P132&gt;0, P132&lt;10000000000)</formula>
    </cfRule>
    <cfRule type="cellIs" dxfId="2187" priority="1559" operator="equal">
      <formula>"yes"</formula>
    </cfRule>
    <cfRule type="cellIs" dxfId="2186" priority="1560" operator="equal">
      <formula>"no"</formula>
    </cfRule>
    <cfRule type="cellIs" dxfId="2185" priority="1561" operator="equal">
      <formula>"remove"</formula>
    </cfRule>
  </conditionalFormatting>
  <conditionalFormatting sqref="P132:Z132">
    <cfRule type="expression" dxfId="2184" priority="1552">
      <formula>AND(P132=0, P132&lt;&gt;"")</formula>
    </cfRule>
    <cfRule type="expression" dxfId="2183" priority="1553">
      <formula>AND(P132&gt;0, P132&lt;10000000000)</formula>
    </cfRule>
    <cfRule type="cellIs" dxfId="2182" priority="1554" operator="equal">
      <formula>"yes"</formula>
    </cfRule>
    <cfRule type="cellIs" dxfId="2181" priority="1555" operator="equal">
      <formula>"no"</formula>
    </cfRule>
    <cfRule type="cellIs" dxfId="2180" priority="1556" operator="equal">
      <formula>"remove"</formula>
    </cfRule>
  </conditionalFormatting>
  <conditionalFormatting sqref="P238:Z238">
    <cfRule type="expression" dxfId="2179" priority="1546">
      <formula>$J238="SoftStrap"</formula>
    </cfRule>
    <cfRule type="expression" dxfId="2178" priority="1547">
      <formula>$J238="GP2_CATEGORY"</formula>
    </cfRule>
    <cfRule type="expression" dxfId="2177" priority="1548">
      <formula>$J238="GP3_CATEGORY"</formula>
    </cfRule>
    <cfRule type="expression" dxfId="2176" priority="1549">
      <formula>$J238="GP3_IFP_CATEGORY"</formula>
    </cfRule>
    <cfRule type="expression" dxfId="2175" priority="1550">
      <formula>$J238="GP1_CATEGORY"</formula>
    </cfRule>
    <cfRule type="expression" dxfId="2174" priority="1551">
      <formula>$J238="GP1_IFP_CATEGORY"</formula>
    </cfRule>
  </conditionalFormatting>
  <conditionalFormatting sqref="P238:Y238">
    <cfRule type="expression" dxfId="2173" priority="1541">
      <formula>AND(P238=0, P238&lt;&gt;"")</formula>
    </cfRule>
    <cfRule type="expression" dxfId="2172" priority="1542">
      <formula>AND(P238&gt;0, P238&lt;10000000000)</formula>
    </cfRule>
    <cfRule type="cellIs" dxfId="2171" priority="1543" operator="equal">
      <formula>"yes"</formula>
    </cfRule>
    <cfRule type="cellIs" dxfId="2170" priority="1544" operator="equal">
      <formula>"no"</formula>
    </cfRule>
    <cfRule type="cellIs" dxfId="2169" priority="1545" operator="equal">
      <formula>"remove"</formula>
    </cfRule>
  </conditionalFormatting>
  <conditionalFormatting sqref="Z238">
    <cfRule type="expression" dxfId="2168" priority="1536">
      <formula>AND(Z238=0, Z238&lt;&gt;"")</formula>
    </cfRule>
    <cfRule type="expression" dxfId="2167" priority="1537">
      <formula>AND(Z238&gt;0, Z238&lt;10000000000)</formula>
    </cfRule>
    <cfRule type="cellIs" dxfId="2166" priority="1538" operator="equal">
      <formula>"yes"</formula>
    </cfRule>
    <cfRule type="cellIs" dxfId="2165" priority="1539" operator="equal">
      <formula>"no"</formula>
    </cfRule>
    <cfRule type="cellIs" dxfId="2164" priority="1540" operator="equal">
      <formula>"remove"</formula>
    </cfRule>
  </conditionalFormatting>
  <conditionalFormatting sqref="P238:Y238">
    <cfRule type="expression" dxfId="2163" priority="1531">
      <formula>AND(P238=0, P238&lt;&gt;"")</formula>
    </cfRule>
    <cfRule type="expression" dxfId="2162" priority="1532">
      <formula>AND(P238&gt;0, P238&lt;10000000000)</formula>
    </cfRule>
    <cfRule type="cellIs" dxfId="2161" priority="1533" operator="equal">
      <formula>"yes"</formula>
    </cfRule>
    <cfRule type="cellIs" dxfId="2160" priority="1534" operator="equal">
      <formula>"no"</formula>
    </cfRule>
    <cfRule type="cellIs" dxfId="2159" priority="1535" operator="equal">
      <formula>"remove"</formula>
    </cfRule>
  </conditionalFormatting>
  <conditionalFormatting sqref="P238:Z238">
    <cfRule type="expression" dxfId="2158" priority="1526">
      <formula>AND(P238=0, P238&lt;&gt;"")</formula>
    </cfRule>
    <cfRule type="expression" dxfId="2157" priority="1527">
      <formula>AND(P238&gt;0, P238&lt;10000000000)</formula>
    </cfRule>
    <cfRule type="cellIs" dxfId="2156" priority="1528" operator="equal">
      <formula>"yes"</formula>
    </cfRule>
    <cfRule type="cellIs" dxfId="2155" priority="1529" operator="equal">
      <formula>"no"</formula>
    </cfRule>
    <cfRule type="cellIs" dxfId="2154" priority="1530" operator="equal">
      <formula>"remove"</formula>
    </cfRule>
  </conditionalFormatting>
  <conditionalFormatting sqref="P238:Y238">
    <cfRule type="expression" dxfId="2153" priority="1521">
      <formula>AND(P238=0, P238&lt;&gt;"")</formula>
    </cfRule>
    <cfRule type="expression" dxfId="2152" priority="1522">
      <formula>AND(P238&gt;0, P238&lt;10000000000)</formula>
    </cfRule>
    <cfRule type="cellIs" dxfId="2151" priority="1523" operator="equal">
      <formula>"yes"</formula>
    </cfRule>
    <cfRule type="cellIs" dxfId="2150" priority="1524" operator="equal">
      <formula>"no"</formula>
    </cfRule>
    <cfRule type="cellIs" dxfId="2149" priority="1525" operator="equal">
      <formula>"remove"</formula>
    </cfRule>
  </conditionalFormatting>
  <conditionalFormatting sqref="P238:Z238">
    <cfRule type="expression" dxfId="2148" priority="1516">
      <formula>AND(P238=0, P238&lt;&gt;"")</formula>
    </cfRule>
    <cfRule type="expression" dxfId="2147" priority="1517">
      <formula>AND(P238&gt;0, P238&lt;10000000000)</formula>
    </cfRule>
    <cfRule type="cellIs" dxfId="2146" priority="1518" operator="equal">
      <formula>"yes"</formula>
    </cfRule>
    <cfRule type="cellIs" dxfId="2145" priority="1519" operator="equal">
      <formula>"no"</formula>
    </cfRule>
    <cfRule type="cellIs" dxfId="2144" priority="1520" operator="equal">
      <formula>"remove"</formula>
    </cfRule>
  </conditionalFormatting>
  <conditionalFormatting sqref="P238:Z238">
    <cfRule type="expression" dxfId="2143" priority="1511">
      <formula>AND(P238=0, P238&lt;&gt;"")</formula>
    </cfRule>
    <cfRule type="expression" dxfId="2142" priority="1512">
      <formula>AND(P238&gt;0, P238&lt;10000000000)</formula>
    </cfRule>
    <cfRule type="cellIs" dxfId="2141" priority="1513" operator="equal">
      <formula>"yes"</formula>
    </cfRule>
    <cfRule type="cellIs" dxfId="2140" priority="1514" operator="equal">
      <formula>"no"</formula>
    </cfRule>
    <cfRule type="cellIs" dxfId="2139" priority="1515" operator="equal">
      <formula>"remove"</formula>
    </cfRule>
  </conditionalFormatting>
  <conditionalFormatting sqref="P244:Z244">
    <cfRule type="expression" dxfId="2138" priority="1505">
      <formula>$J244="SoftStrap"</formula>
    </cfRule>
    <cfRule type="expression" dxfId="2137" priority="1506">
      <formula>$J244="GP2_CATEGORY"</formula>
    </cfRule>
    <cfRule type="expression" dxfId="2136" priority="1507">
      <formula>$J244="GP3_CATEGORY"</formula>
    </cfRule>
    <cfRule type="expression" dxfId="2135" priority="1508">
      <formula>$J244="GP3_IFP_CATEGORY"</formula>
    </cfRule>
    <cfRule type="expression" dxfId="2134" priority="1509">
      <formula>$J244="GP1_CATEGORY"</formula>
    </cfRule>
    <cfRule type="expression" dxfId="2133" priority="1510">
      <formula>$J244="GP1_IFP_CATEGORY"</formula>
    </cfRule>
  </conditionalFormatting>
  <conditionalFormatting sqref="P244:Y244">
    <cfRule type="expression" dxfId="2132" priority="1500">
      <formula>AND(P244=0, P244&lt;&gt;"")</formula>
    </cfRule>
    <cfRule type="expression" dxfId="2131" priority="1501">
      <formula>AND(P244&gt;0, P244&lt;10000000000)</formula>
    </cfRule>
    <cfRule type="cellIs" dxfId="2130" priority="1502" operator="equal">
      <formula>"yes"</formula>
    </cfRule>
    <cfRule type="cellIs" dxfId="2129" priority="1503" operator="equal">
      <formula>"no"</formula>
    </cfRule>
    <cfRule type="cellIs" dxfId="2128" priority="1504" operator="equal">
      <formula>"remove"</formula>
    </cfRule>
  </conditionalFormatting>
  <conditionalFormatting sqref="Z244">
    <cfRule type="expression" dxfId="2127" priority="1495">
      <formula>AND(Z244=0, Z244&lt;&gt;"")</formula>
    </cfRule>
    <cfRule type="expression" dxfId="2126" priority="1496">
      <formula>AND(Z244&gt;0, Z244&lt;10000000000)</formula>
    </cfRule>
    <cfRule type="cellIs" dxfId="2125" priority="1497" operator="equal">
      <formula>"yes"</formula>
    </cfRule>
    <cfRule type="cellIs" dxfId="2124" priority="1498" operator="equal">
      <formula>"no"</formula>
    </cfRule>
    <cfRule type="cellIs" dxfId="2123" priority="1499" operator="equal">
      <formula>"remove"</formula>
    </cfRule>
  </conditionalFormatting>
  <conditionalFormatting sqref="P244:Y244">
    <cfRule type="expression" dxfId="2122" priority="1490">
      <formula>AND(P244=0, P244&lt;&gt;"")</formula>
    </cfRule>
    <cfRule type="expression" dxfId="2121" priority="1491">
      <formula>AND(P244&gt;0, P244&lt;10000000000)</formula>
    </cfRule>
    <cfRule type="cellIs" dxfId="2120" priority="1492" operator="equal">
      <formula>"yes"</formula>
    </cfRule>
    <cfRule type="cellIs" dxfId="2119" priority="1493" operator="equal">
      <formula>"no"</formula>
    </cfRule>
    <cfRule type="cellIs" dxfId="2118" priority="1494" operator="equal">
      <formula>"remove"</formula>
    </cfRule>
  </conditionalFormatting>
  <conditionalFormatting sqref="P244:Z244">
    <cfRule type="expression" dxfId="2117" priority="1485">
      <formula>AND(P244=0, P244&lt;&gt;"")</formula>
    </cfRule>
    <cfRule type="expression" dxfId="2116" priority="1486">
      <formula>AND(P244&gt;0, P244&lt;10000000000)</formula>
    </cfRule>
    <cfRule type="cellIs" dxfId="2115" priority="1487" operator="equal">
      <formula>"yes"</formula>
    </cfRule>
    <cfRule type="cellIs" dxfId="2114" priority="1488" operator="equal">
      <formula>"no"</formula>
    </cfRule>
    <cfRule type="cellIs" dxfId="2113" priority="1489" operator="equal">
      <formula>"remove"</formula>
    </cfRule>
  </conditionalFormatting>
  <conditionalFormatting sqref="P244:Y244">
    <cfRule type="expression" dxfId="2112" priority="1480">
      <formula>AND(P244=0, P244&lt;&gt;"")</formula>
    </cfRule>
    <cfRule type="expression" dxfId="2111" priority="1481">
      <formula>AND(P244&gt;0, P244&lt;10000000000)</formula>
    </cfRule>
    <cfRule type="cellIs" dxfId="2110" priority="1482" operator="equal">
      <formula>"yes"</formula>
    </cfRule>
    <cfRule type="cellIs" dxfId="2109" priority="1483" operator="equal">
      <formula>"no"</formula>
    </cfRule>
    <cfRule type="cellIs" dxfId="2108" priority="1484" operator="equal">
      <formula>"remove"</formula>
    </cfRule>
  </conditionalFormatting>
  <conditionalFormatting sqref="P244:Z244">
    <cfRule type="expression" dxfId="2107" priority="1475">
      <formula>AND(P244=0, P244&lt;&gt;"")</formula>
    </cfRule>
    <cfRule type="expression" dxfId="2106" priority="1476">
      <formula>AND(P244&gt;0, P244&lt;10000000000)</formula>
    </cfRule>
    <cfRule type="cellIs" dxfId="2105" priority="1477" operator="equal">
      <formula>"yes"</formula>
    </cfRule>
    <cfRule type="cellIs" dxfId="2104" priority="1478" operator="equal">
      <formula>"no"</formula>
    </cfRule>
    <cfRule type="cellIs" dxfId="2103" priority="1479" operator="equal">
      <formula>"remove"</formula>
    </cfRule>
  </conditionalFormatting>
  <conditionalFormatting sqref="P244:Z244">
    <cfRule type="expression" dxfId="2102" priority="1470">
      <formula>AND(P244=0, P244&lt;&gt;"")</formula>
    </cfRule>
    <cfRule type="expression" dxfId="2101" priority="1471">
      <formula>AND(P244&gt;0, P244&lt;10000000000)</formula>
    </cfRule>
    <cfRule type="cellIs" dxfId="2100" priority="1472" operator="equal">
      <formula>"yes"</formula>
    </cfRule>
    <cfRule type="cellIs" dxfId="2099" priority="1473" operator="equal">
      <formula>"no"</formula>
    </cfRule>
    <cfRule type="cellIs" dxfId="2098" priority="1474" operator="equal">
      <formula>"remove"</formula>
    </cfRule>
  </conditionalFormatting>
  <conditionalFormatting sqref="P268:Z268">
    <cfRule type="expression" dxfId="2097" priority="1464">
      <formula>$J268="SoftStrap"</formula>
    </cfRule>
    <cfRule type="expression" dxfId="2096" priority="1465">
      <formula>$J268="GP2_CATEGORY"</formula>
    </cfRule>
    <cfRule type="expression" dxfId="2095" priority="1466">
      <formula>$J268="GP3_CATEGORY"</formula>
    </cfRule>
    <cfRule type="expression" dxfId="2094" priority="1467">
      <formula>$J268="GP3_IFP_CATEGORY"</formula>
    </cfRule>
    <cfRule type="expression" dxfId="2093" priority="1468">
      <formula>$J268="GP1_CATEGORY"</formula>
    </cfRule>
    <cfRule type="expression" dxfId="2092" priority="1469">
      <formula>$J268="GP1_IFP_CATEGORY"</formula>
    </cfRule>
  </conditionalFormatting>
  <conditionalFormatting sqref="P268:Y268">
    <cfRule type="expression" dxfId="2091" priority="1459">
      <formula>AND(P268=0, P268&lt;&gt;"")</formula>
    </cfRule>
    <cfRule type="expression" dxfId="2090" priority="1460">
      <formula>AND(P268&gt;0, P268&lt;10000000000)</formula>
    </cfRule>
    <cfRule type="cellIs" dxfId="2089" priority="1461" operator="equal">
      <formula>"yes"</formula>
    </cfRule>
    <cfRule type="cellIs" dxfId="2088" priority="1462" operator="equal">
      <formula>"no"</formula>
    </cfRule>
    <cfRule type="cellIs" dxfId="2087" priority="1463" operator="equal">
      <formula>"remove"</formula>
    </cfRule>
  </conditionalFormatting>
  <conditionalFormatting sqref="Z268">
    <cfRule type="expression" dxfId="2086" priority="1454">
      <formula>AND(Z268=0, Z268&lt;&gt;"")</formula>
    </cfRule>
    <cfRule type="expression" dxfId="2085" priority="1455">
      <formula>AND(Z268&gt;0, Z268&lt;10000000000)</formula>
    </cfRule>
    <cfRule type="cellIs" dxfId="2084" priority="1456" operator="equal">
      <formula>"yes"</formula>
    </cfRule>
    <cfRule type="cellIs" dxfId="2083" priority="1457" operator="equal">
      <formula>"no"</formula>
    </cfRule>
    <cfRule type="cellIs" dxfId="2082" priority="1458" operator="equal">
      <formula>"remove"</formula>
    </cfRule>
  </conditionalFormatting>
  <conditionalFormatting sqref="P268:Y268">
    <cfRule type="expression" dxfId="2081" priority="1449">
      <formula>AND(P268=0, P268&lt;&gt;"")</formula>
    </cfRule>
    <cfRule type="expression" dxfId="2080" priority="1450">
      <formula>AND(P268&gt;0, P268&lt;10000000000)</formula>
    </cfRule>
    <cfRule type="cellIs" dxfId="2079" priority="1451" operator="equal">
      <formula>"yes"</formula>
    </cfRule>
    <cfRule type="cellIs" dxfId="2078" priority="1452" operator="equal">
      <formula>"no"</formula>
    </cfRule>
    <cfRule type="cellIs" dxfId="2077" priority="1453" operator="equal">
      <formula>"remove"</formula>
    </cfRule>
  </conditionalFormatting>
  <conditionalFormatting sqref="P268:Z268">
    <cfRule type="expression" dxfId="2076" priority="1444">
      <formula>AND(P268=0, P268&lt;&gt;"")</formula>
    </cfRule>
    <cfRule type="expression" dxfId="2075" priority="1445">
      <formula>AND(P268&gt;0, P268&lt;10000000000)</formula>
    </cfRule>
    <cfRule type="cellIs" dxfId="2074" priority="1446" operator="equal">
      <formula>"yes"</formula>
    </cfRule>
    <cfRule type="cellIs" dxfId="2073" priority="1447" operator="equal">
      <formula>"no"</formula>
    </cfRule>
    <cfRule type="cellIs" dxfId="2072" priority="1448" operator="equal">
      <formula>"remove"</formula>
    </cfRule>
  </conditionalFormatting>
  <conditionalFormatting sqref="P268:Y268">
    <cfRule type="expression" dxfId="2071" priority="1439">
      <formula>AND(P268=0, P268&lt;&gt;"")</formula>
    </cfRule>
    <cfRule type="expression" dxfId="2070" priority="1440">
      <formula>AND(P268&gt;0, P268&lt;10000000000)</formula>
    </cfRule>
    <cfRule type="cellIs" dxfId="2069" priority="1441" operator="equal">
      <formula>"yes"</formula>
    </cfRule>
    <cfRule type="cellIs" dxfId="2068" priority="1442" operator="equal">
      <formula>"no"</formula>
    </cfRule>
    <cfRule type="cellIs" dxfId="2067" priority="1443" operator="equal">
      <formula>"remove"</formula>
    </cfRule>
  </conditionalFormatting>
  <conditionalFormatting sqref="P268:Z268">
    <cfRule type="expression" dxfId="2066" priority="1434">
      <formula>AND(P268=0, P268&lt;&gt;"")</formula>
    </cfRule>
    <cfRule type="expression" dxfId="2065" priority="1435">
      <formula>AND(P268&gt;0, P268&lt;10000000000)</formula>
    </cfRule>
    <cfRule type="cellIs" dxfId="2064" priority="1436" operator="equal">
      <formula>"yes"</formula>
    </cfRule>
    <cfRule type="cellIs" dxfId="2063" priority="1437" operator="equal">
      <formula>"no"</formula>
    </cfRule>
    <cfRule type="cellIs" dxfId="2062" priority="1438" operator="equal">
      <formula>"remove"</formula>
    </cfRule>
  </conditionalFormatting>
  <conditionalFormatting sqref="P268:Z268">
    <cfRule type="expression" dxfId="2061" priority="1429">
      <formula>AND(P268=0, P268&lt;&gt;"")</formula>
    </cfRule>
    <cfRule type="expression" dxfId="2060" priority="1430">
      <formula>AND(P268&gt;0, P268&lt;10000000000)</formula>
    </cfRule>
    <cfRule type="cellIs" dxfId="2059" priority="1431" operator="equal">
      <formula>"yes"</formula>
    </cfRule>
    <cfRule type="cellIs" dxfId="2058" priority="1432" operator="equal">
      <formula>"no"</formula>
    </cfRule>
    <cfRule type="cellIs" dxfId="2057" priority="1433" operator="equal">
      <formula>"remove"</formula>
    </cfRule>
  </conditionalFormatting>
  <conditionalFormatting sqref="P269:Z269">
    <cfRule type="expression" dxfId="2056" priority="1423">
      <formula>$J269="SoftStrap"</formula>
    </cfRule>
    <cfRule type="expression" dxfId="2055" priority="1424">
      <formula>$J269="GP2_CATEGORY"</formula>
    </cfRule>
    <cfRule type="expression" dxfId="2054" priority="1425">
      <formula>$J269="GP3_CATEGORY"</formula>
    </cfRule>
    <cfRule type="expression" dxfId="2053" priority="1426">
      <formula>$J269="GP3_IFP_CATEGORY"</formula>
    </cfRule>
    <cfRule type="expression" dxfId="2052" priority="1427">
      <formula>$J269="GP1_CATEGORY"</formula>
    </cfRule>
    <cfRule type="expression" dxfId="2051" priority="1428">
      <formula>$J269="GP1_IFP_CATEGORY"</formula>
    </cfRule>
  </conditionalFormatting>
  <conditionalFormatting sqref="P269:Y269">
    <cfRule type="expression" dxfId="2050" priority="1418">
      <formula>AND(P269=0, P269&lt;&gt;"")</formula>
    </cfRule>
    <cfRule type="expression" dxfId="2049" priority="1419">
      <formula>AND(P269&gt;0, P269&lt;10000000000)</formula>
    </cfRule>
    <cfRule type="cellIs" dxfId="2048" priority="1420" operator="equal">
      <formula>"yes"</formula>
    </cfRule>
    <cfRule type="cellIs" dxfId="2047" priority="1421" operator="equal">
      <formula>"no"</formula>
    </cfRule>
    <cfRule type="cellIs" dxfId="2046" priority="1422" operator="equal">
      <formula>"remove"</formula>
    </cfRule>
  </conditionalFormatting>
  <conditionalFormatting sqref="Z269">
    <cfRule type="expression" dxfId="2045" priority="1413">
      <formula>AND(Z269=0, Z269&lt;&gt;"")</formula>
    </cfRule>
    <cfRule type="expression" dxfId="2044" priority="1414">
      <formula>AND(Z269&gt;0, Z269&lt;10000000000)</formula>
    </cfRule>
    <cfRule type="cellIs" dxfId="2043" priority="1415" operator="equal">
      <formula>"yes"</formula>
    </cfRule>
    <cfRule type="cellIs" dxfId="2042" priority="1416" operator="equal">
      <formula>"no"</formula>
    </cfRule>
    <cfRule type="cellIs" dxfId="2041" priority="1417" operator="equal">
      <formula>"remove"</formula>
    </cfRule>
  </conditionalFormatting>
  <conditionalFormatting sqref="P269:Y269">
    <cfRule type="expression" dxfId="2040" priority="1408">
      <formula>AND(P269=0, P269&lt;&gt;"")</formula>
    </cfRule>
    <cfRule type="expression" dxfId="2039" priority="1409">
      <formula>AND(P269&gt;0, P269&lt;10000000000)</formula>
    </cfRule>
    <cfRule type="cellIs" dxfId="2038" priority="1410" operator="equal">
      <formula>"yes"</formula>
    </cfRule>
    <cfRule type="cellIs" dxfId="2037" priority="1411" operator="equal">
      <formula>"no"</formula>
    </cfRule>
    <cfRule type="cellIs" dxfId="2036" priority="1412" operator="equal">
      <formula>"remove"</formula>
    </cfRule>
  </conditionalFormatting>
  <conditionalFormatting sqref="P269:Z269">
    <cfRule type="expression" dxfId="2035" priority="1403">
      <formula>AND(P269=0, P269&lt;&gt;"")</formula>
    </cfRule>
    <cfRule type="expression" dxfId="2034" priority="1404">
      <formula>AND(P269&gt;0, P269&lt;10000000000)</formula>
    </cfRule>
    <cfRule type="cellIs" dxfId="2033" priority="1405" operator="equal">
      <formula>"yes"</formula>
    </cfRule>
    <cfRule type="cellIs" dxfId="2032" priority="1406" operator="equal">
      <formula>"no"</formula>
    </cfRule>
    <cfRule type="cellIs" dxfId="2031" priority="1407" operator="equal">
      <formula>"remove"</formula>
    </cfRule>
  </conditionalFormatting>
  <conditionalFormatting sqref="P269:Y269">
    <cfRule type="expression" dxfId="2030" priority="1398">
      <formula>AND(P269=0, P269&lt;&gt;"")</formula>
    </cfRule>
    <cfRule type="expression" dxfId="2029" priority="1399">
      <formula>AND(P269&gt;0, P269&lt;10000000000)</formula>
    </cfRule>
    <cfRule type="cellIs" dxfId="2028" priority="1400" operator="equal">
      <formula>"yes"</formula>
    </cfRule>
    <cfRule type="cellIs" dxfId="2027" priority="1401" operator="equal">
      <formula>"no"</formula>
    </cfRule>
    <cfRule type="cellIs" dxfId="2026" priority="1402" operator="equal">
      <formula>"remove"</formula>
    </cfRule>
  </conditionalFormatting>
  <conditionalFormatting sqref="P269:Z269">
    <cfRule type="expression" dxfId="2025" priority="1393">
      <formula>AND(P269=0, P269&lt;&gt;"")</formula>
    </cfRule>
    <cfRule type="expression" dxfId="2024" priority="1394">
      <formula>AND(P269&gt;0, P269&lt;10000000000)</formula>
    </cfRule>
    <cfRule type="cellIs" dxfId="2023" priority="1395" operator="equal">
      <formula>"yes"</formula>
    </cfRule>
    <cfRule type="cellIs" dxfId="2022" priority="1396" operator="equal">
      <formula>"no"</formula>
    </cfRule>
    <cfRule type="cellIs" dxfId="2021" priority="1397" operator="equal">
      <formula>"remove"</formula>
    </cfRule>
  </conditionalFormatting>
  <conditionalFormatting sqref="P269:Z269">
    <cfRule type="expression" dxfId="2020" priority="1388">
      <formula>AND(P269=0, P269&lt;&gt;"")</formula>
    </cfRule>
    <cfRule type="expression" dxfId="2019" priority="1389">
      <formula>AND(P269&gt;0, P269&lt;10000000000)</formula>
    </cfRule>
    <cfRule type="cellIs" dxfId="2018" priority="1390" operator="equal">
      <formula>"yes"</formula>
    </cfRule>
    <cfRule type="cellIs" dxfId="2017" priority="1391" operator="equal">
      <formula>"no"</formula>
    </cfRule>
    <cfRule type="cellIs" dxfId="2016" priority="1392" operator="equal">
      <formula>"remove"</formula>
    </cfRule>
  </conditionalFormatting>
  <conditionalFormatting sqref="P270:Z270">
    <cfRule type="expression" dxfId="2015" priority="1382">
      <formula>$J270="SoftStrap"</formula>
    </cfRule>
    <cfRule type="expression" dxfId="2014" priority="1383">
      <formula>$J270="GP2_CATEGORY"</formula>
    </cfRule>
    <cfRule type="expression" dxfId="2013" priority="1384">
      <formula>$J270="GP3_CATEGORY"</formula>
    </cfRule>
    <cfRule type="expression" dxfId="2012" priority="1385">
      <formula>$J270="GP3_IFP_CATEGORY"</formula>
    </cfRule>
    <cfRule type="expression" dxfId="2011" priority="1386">
      <formula>$J270="GP1_CATEGORY"</formula>
    </cfRule>
    <cfRule type="expression" dxfId="2010" priority="1387">
      <formula>$J270="GP1_IFP_CATEGORY"</formula>
    </cfRule>
  </conditionalFormatting>
  <conditionalFormatting sqref="P270:Y270">
    <cfRule type="expression" dxfId="2009" priority="1377">
      <formula>AND(P270=0, P270&lt;&gt;"")</formula>
    </cfRule>
    <cfRule type="expression" dxfId="2008" priority="1378">
      <formula>AND(P270&gt;0, P270&lt;10000000000)</formula>
    </cfRule>
    <cfRule type="cellIs" dxfId="2007" priority="1379" operator="equal">
      <formula>"yes"</formula>
    </cfRule>
    <cfRule type="cellIs" dxfId="2006" priority="1380" operator="equal">
      <formula>"no"</formula>
    </cfRule>
    <cfRule type="cellIs" dxfId="2005" priority="1381" operator="equal">
      <formula>"remove"</formula>
    </cfRule>
  </conditionalFormatting>
  <conditionalFormatting sqref="Z270">
    <cfRule type="expression" dxfId="2004" priority="1372">
      <formula>AND(Z270=0, Z270&lt;&gt;"")</formula>
    </cfRule>
    <cfRule type="expression" dxfId="2003" priority="1373">
      <formula>AND(Z270&gt;0, Z270&lt;10000000000)</formula>
    </cfRule>
    <cfRule type="cellIs" dxfId="2002" priority="1374" operator="equal">
      <formula>"yes"</formula>
    </cfRule>
    <cfRule type="cellIs" dxfId="2001" priority="1375" operator="equal">
      <formula>"no"</formula>
    </cfRule>
    <cfRule type="cellIs" dxfId="2000" priority="1376" operator="equal">
      <formula>"remove"</formula>
    </cfRule>
  </conditionalFormatting>
  <conditionalFormatting sqref="P270:Y270">
    <cfRule type="expression" dxfId="1999" priority="1367">
      <formula>AND(P270=0, P270&lt;&gt;"")</formula>
    </cfRule>
    <cfRule type="expression" dxfId="1998" priority="1368">
      <formula>AND(P270&gt;0, P270&lt;10000000000)</formula>
    </cfRule>
    <cfRule type="cellIs" dxfId="1997" priority="1369" operator="equal">
      <formula>"yes"</formula>
    </cfRule>
    <cfRule type="cellIs" dxfId="1996" priority="1370" operator="equal">
      <formula>"no"</formula>
    </cfRule>
    <cfRule type="cellIs" dxfId="1995" priority="1371" operator="equal">
      <formula>"remove"</formula>
    </cfRule>
  </conditionalFormatting>
  <conditionalFormatting sqref="P270:Z270">
    <cfRule type="expression" dxfId="1994" priority="1362">
      <formula>AND(P270=0, P270&lt;&gt;"")</formula>
    </cfRule>
    <cfRule type="expression" dxfId="1993" priority="1363">
      <formula>AND(P270&gt;0, P270&lt;10000000000)</formula>
    </cfRule>
    <cfRule type="cellIs" dxfId="1992" priority="1364" operator="equal">
      <formula>"yes"</formula>
    </cfRule>
    <cfRule type="cellIs" dxfId="1991" priority="1365" operator="equal">
      <formula>"no"</formula>
    </cfRule>
    <cfRule type="cellIs" dxfId="1990" priority="1366" operator="equal">
      <formula>"remove"</formula>
    </cfRule>
  </conditionalFormatting>
  <conditionalFormatting sqref="P270:Y270">
    <cfRule type="expression" dxfId="1989" priority="1357">
      <formula>AND(P270=0, P270&lt;&gt;"")</formula>
    </cfRule>
    <cfRule type="expression" dxfId="1988" priority="1358">
      <formula>AND(P270&gt;0, P270&lt;10000000000)</formula>
    </cfRule>
    <cfRule type="cellIs" dxfId="1987" priority="1359" operator="equal">
      <formula>"yes"</formula>
    </cfRule>
    <cfRule type="cellIs" dxfId="1986" priority="1360" operator="equal">
      <formula>"no"</formula>
    </cfRule>
    <cfRule type="cellIs" dxfId="1985" priority="1361" operator="equal">
      <formula>"remove"</formula>
    </cfRule>
  </conditionalFormatting>
  <conditionalFormatting sqref="P270:Z270">
    <cfRule type="expression" dxfId="1984" priority="1352">
      <formula>AND(P270=0, P270&lt;&gt;"")</formula>
    </cfRule>
    <cfRule type="expression" dxfId="1983" priority="1353">
      <formula>AND(P270&gt;0, P270&lt;10000000000)</formula>
    </cfRule>
    <cfRule type="cellIs" dxfId="1982" priority="1354" operator="equal">
      <formula>"yes"</formula>
    </cfRule>
    <cfRule type="cellIs" dxfId="1981" priority="1355" operator="equal">
      <formula>"no"</formula>
    </cfRule>
    <cfRule type="cellIs" dxfId="1980" priority="1356" operator="equal">
      <formula>"remove"</formula>
    </cfRule>
  </conditionalFormatting>
  <conditionalFormatting sqref="P270:Z270">
    <cfRule type="expression" dxfId="1979" priority="1347">
      <formula>AND(P270=0, P270&lt;&gt;"")</formula>
    </cfRule>
    <cfRule type="expression" dxfId="1978" priority="1348">
      <formula>AND(P270&gt;0, P270&lt;10000000000)</formula>
    </cfRule>
    <cfRule type="cellIs" dxfId="1977" priority="1349" operator="equal">
      <formula>"yes"</formula>
    </cfRule>
    <cfRule type="cellIs" dxfId="1976" priority="1350" operator="equal">
      <formula>"no"</formula>
    </cfRule>
    <cfRule type="cellIs" dxfId="1975" priority="1351" operator="equal">
      <formula>"remove"</formula>
    </cfRule>
  </conditionalFormatting>
  <conditionalFormatting sqref="P237:Y237">
    <cfRule type="expression" dxfId="1974" priority="1341">
      <formula>$J237="SoftStrap"</formula>
    </cfRule>
    <cfRule type="expression" dxfId="1973" priority="1342">
      <formula>$J237="GP2_CATEGORY"</formula>
    </cfRule>
    <cfRule type="expression" dxfId="1972" priority="1343">
      <formula>$J237="GP3_CATEGORY"</formula>
    </cfRule>
    <cfRule type="expression" dxfId="1971" priority="1344">
      <formula>$J237="GP3_IFP_CATEGORY"</formula>
    </cfRule>
    <cfRule type="expression" dxfId="1970" priority="1345">
      <formula>$J237="GP1_CATEGORY"</formula>
    </cfRule>
    <cfRule type="expression" dxfId="1969" priority="1346">
      <formula>$J237="GP1_IFP_CATEGORY"</formula>
    </cfRule>
  </conditionalFormatting>
  <conditionalFormatting sqref="P237:Y237">
    <cfRule type="expression" dxfId="1968" priority="1336">
      <formula>AND(P237=0, P237&lt;&gt;"")</formula>
    </cfRule>
    <cfRule type="expression" dxfId="1967" priority="1337">
      <formula>AND(P237&gt;0, P237&lt;10000000000)</formula>
    </cfRule>
    <cfRule type="cellIs" dxfId="1966" priority="1338" operator="equal">
      <formula>"yes"</formula>
    </cfRule>
    <cfRule type="cellIs" dxfId="1965" priority="1339" operator="equal">
      <formula>"no"</formula>
    </cfRule>
    <cfRule type="cellIs" dxfId="1964" priority="1340" operator="equal">
      <formula>"remove"</formula>
    </cfRule>
  </conditionalFormatting>
  <conditionalFormatting sqref="P237:Y237">
    <cfRule type="expression" dxfId="1963" priority="1331">
      <formula>AND(P237=0, P237&lt;&gt;"")</formula>
    </cfRule>
    <cfRule type="expression" dxfId="1962" priority="1332">
      <formula>AND(P237&gt;0, P237&lt;10000000000)</formula>
    </cfRule>
    <cfRule type="cellIs" dxfId="1961" priority="1333" operator="equal">
      <formula>"yes"</formula>
    </cfRule>
    <cfRule type="cellIs" dxfId="1960" priority="1334" operator="equal">
      <formula>"no"</formula>
    </cfRule>
    <cfRule type="cellIs" dxfId="1959" priority="1335" operator="equal">
      <formula>"remove"</formula>
    </cfRule>
  </conditionalFormatting>
  <conditionalFormatting sqref="P237:Y237">
    <cfRule type="expression" dxfId="1958" priority="1326">
      <formula>AND(P237=0, P237&lt;&gt;"")</formula>
    </cfRule>
    <cfRule type="expression" dxfId="1957" priority="1327">
      <formula>AND(P237&gt;0, P237&lt;10000000000)</formula>
    </cfRule>
    <cfRule type="cellIs" dxfId="1956" priority="1328" operator="equal">
      <formula>"yes"</formula>
    </cfRule>
    <cfRule type="cellIs" dxfId="1955" priority="1329" operator="equal">
      <formula>"no"</formula>
    </cfRule>
    <cfRule type="cellIs" dxfId="1954" priority="1330" operator="equal">
      <formula>"remove"</formula>
    </cfRule>
  </conditionalFormatting>
  <conditionalFormatting sqref="P237:Y237">
    <cfRule type="expression" dxfId="1953" priority="1321">
      <formula>AND(P237=0, P237&lt;&gt;"")</formula>
    </cfRule>
    <cfRule type="expression" dxfId="1952" priority="1322">
      <formula>AND(P237&gt;0, P237&lt;10000000000)</formula>
    </cfRule>
    <cfRule type="cellIs" dxfId="1951" priority="1323" operator="equal">
      <formula>"yes"</formula>
    </cfRule>
    <cfRule type="cellIs" dxfId="1950" priority="1324" operator="equal">
      <formula>"no"</formula>
    </cfRule>
    <cfRule type="cellIs" dxfId="1949" priority="1325" operator="equal">
      <formula>"remove"</formula>
    </cfRule>
  </conditionalFormatting>
  <conditionalFormatting sqref="P237:Y237">
    <cfRule type="expression" dxfId="1948" priority="1316">
      <formula>AND(P237=0, P237&lt;&gt;"")</formula>
    </cfRule>
    <cfRule type="expression" dxfId="1947" priority="1317">
      <formula>AND(P237&gt;0, P237&lt;10000000000)</formula>
    </cfRule>
    <cfRule type="cellIs" dxfId="1946" priority="1318" operator="equal">
      <formula>"yes"</formula>
    </cfRule>
    <cfRule type="cellIs" dxfId="1945" priority="1319" operator="equal">
      <formula>"no"</formula>
    </cfRule>
    <cfRule type="cellIs" dxfId="1944" priority="1320" operator="equal">
      <formula>"remove"</formula>
    </cfRule>
  </conditionalFormatting>
  <conditionalFormatting sqref="P237:Y237">
    <cfRule type="expression" dxfId="1943" priority="1311">
      <formula>AND(P237=0, P237&lt;&gt;"")</formula>
    </cfRule>
    <cfRule type="expression" dxfId="1942" priority="1312">
      <formula>AND(P237&gt;0, P237&lt;10000000000)</formula>
    </cfRule>
    <cfRule type="cellIs" dxfId="1941" priority="1313" operator="equal">
      <formula>"yes"</formula>
    </cfRule>
    <cfRule type="cellIs" dxfId="1940" priority="1314" operator="equal">
      <formula>"no"</formula>
    </cfRule>
    <cfRule type="cellIs" dxfId="1939" priority="1315" operator="equal">
      <formula>"remove"</formula>
    </cfRule>
  </conditionalFormatting>
  <conditionalFormatting sqref="P236:Y236">
    <cfRule type="expression" dxfId="1938" priority="1305">
      <formula>$J236="SoftStrap"</formula>
    </cfRule>
    <cfRule type="expression" dxfId="1937" priority="1306">
      <formula>$J236="GP2_CATEGORY"</formula>
    </cfRule>
    <cfRule type="expression" dxfId="1936" priority="1307">
      <formula>$J236="GP3_CATEGORY"</formula>
    </cfRule>
    <cfRule type="expression" dxfId="1935" priority="1308">
      <formula>$J236="GP3_IFP_CATEGORY"</formula>
    </cfRule>
    <cfRule type="expression" dxfId="1934" priority="1309">
      <formula>$J236="GP1_CATEGORY"</formula>
    </cfRule>
    <cfRule type="expression" dxfId="1933" priority="1310">
      <formula>$J236="GP1_IFP_CATEGORY"</formula>
    </cfRule>
  </conditionalFormatting>
  <conditionalFormatting sqref="P236:Y236">
    <cfRule type="expression" dxfId="1932" priority="1300">
      <formula>AND(P236=0, P236&lt;&gt;"")</formula>
    </cfRule>
    <cfRule type="expression" dxfId="1931" priority="1301">
      <formula>AND(P236&gt;0, P236&lt;10000000000)</formula>
    </cfRule>
    <cfRule type="cellIs" dxfId="1930" priority="1302" operator="equal">
      <formula>"yes"</formula>
    </cfRule>
    <cfRule type="cellIs" dxfId="1929" priority="1303" operator="equal">
      <formula>"no"</formula>
    </cfRule>
    <cfRule type="cellIs" dxfId="1928" priority="1304" operator="equal">
      <formula>"remove"</formula>
    </cfRule>
  </conditionalFormatting>
  <conditionalFormatting sqref="P236:Y236">
    <cfRule type="expression" dxfId="1927" priority="1295">
      <formula>AND(P236=0, P236&lt;&gt;"")</formula>
    </cfRule>
    <cfRule type="expression" dxfId="1926" priority="1296">
      <formula>AND(P236&gt;0, P236&lt;10000000000)</formula>
    </cfRule>
    <cfRule type="cellIs" dxfId="1925" priority="1297" operator="equal">
      <formula>"yes"</formula>
    </cfRule>
    <cfRule type="cellIs" dxfId="1924" priority="1298" operator="equal">
      <formula>"no"</formula>
    </cfRule>
    <cfRule type="cellIs" dxfId="1923" priority="1299" operator="equal">
      <formula>"remove"</formula>
    </cfRule>
  </conditionalFormatting>
  <conditionalFormatting sqref="P236:Y236">
    <cfRule type="expression" dxfId="1922" priority="1290">
      <formula>AND(P236=0, P236&lt;&gt;"")</formula>
    </cfRule>
    <cfRule type="expression" dxfId="1921" priority="1291">
      <formula>AND(P236&gt;0, P236&lt;10000000000)</formula>
    </cfRule>
    <cfRule type="cellIs" dxfId="1920" priority="1292" operator="equal">
      <formula>"yes"</formula>
    </cfRule>
    <cfRule type="cellIs" dxfId="1919" priority="1293" operator="equal">
      <formula>"no"</formula>
    </cfRule>
    <cfRule type="cellIs" dxfId="1918" priority="1294" operator="equal">
      <formula>"remove"</formula>
    </cfRule>
  </conditionalFormatting>
  <conditionalFormatting sqref="P236:Y236">
    <cfRule type="expression" dxfId="1917" priority="1285">
      <formula>AND(P236=0, P236&lt;&gt;"")</formula>
    </cfRule>
    <cfRule type="expression" dxfId="1916" priority="1286">
      <formula>AND(P236&gt;0, P236&lt;10000000000)</formula>
    </cfRule>
    <cfRule type="cellIs" dxfId="1915" priority="1287" operator="equal">
      <formula>"yes"</formula>
    </cfRule>
    <cfRule type="cellIs" dxfId="1914" priority="1288" operator="equal">
      <formula>"no"</formula>
    </cfRule>
    <cfRule type="cellIs" dxfId="1913" priority="1289" operator="equal">
      <formula>"remove"</formula>
    </cfRule>
  </conditionalFormatting>
  <conditionalFormatting sqref="P236:Y236">
    <cfRule type="expression" dxfId="1912" priority="1280">
      <formula>AND(P236=0, P236&lt;&gt;"")</formula>
    </cfRule>
    <cfRule type="expression" dxfId="1911" priority="1281">
      <formula>AND(P236&gt;0, P236&lt;10000000000)</formula>
    </cfRule>
    <cfRule type="cellIs" dxfId="1910" priority="1282" operator="equal">
      <formula>"yes"</formula>
    </cfRule>
    <cfRule type="cellIs" dxfId="1909" priority="1283" operator="equal">
      <formula>"no"</formula>
    </cfRule>
    <cfRule type="cellIs" dxfId="1908" priority="1284" operator="equal">
      <formula>"remove"</formula>
    </cfRule>
  </conditionalFormatting>
  <conditionalFormatting sqref="P236:Y236">
    <cfRule type="expression" dxfId="1907" priority="1275">
      <formula>AND(P236=0, P236&lt;&gt;"")</formula>
    </cfRule>
    <cfRule type="expression" dxfId="1906" priority="1276">
      <formula>AND(P236&gt;0, P236&lt;10000000000)</formula>
    </cfRule>
    <cfRule type="cellIs" dxfId="1905" priority="1277" operator="equal">
      <formula>"yes"</formula>
    </cfRule>
    <cfRule type="cellIs" dxfId="1904" priority="1278" operator="equal">
      <formula>"no"</formula>
    </cfRule>
    <cfRule type="cellIs" dxfId="1903" priority="1279" operator="equal">
      <formula>"remove"</formula>
    </cfRule>
  </conditionalFormatting>
  <conditionalFormatting sqref="P213:Y213">
    <cfRule type="expression" dxfId="1902" priority="1269">
      <formula>$J213="SoftStrap"</formula>
    </cfRule>
    <cfRule type="expression" dxfId="1901" priority="1270">
      <formula>$J213="GP2_CATEGORY"</formula>
    </cfRule>
    <cfRule type="expression" dxfId="1900" priority="1271">
      <formula>$J213="GP3_CATEGORY"</formula>
    </cfRule>
    <cfRule type="expression" dxfId="1899" priority="1272">
      <formula>$J213="GP3_IFP_CATEGORY"</formula>
    </cfRule>
    <cfRule type="expression" dxfId="1898" priority="1273">
      <formula>$J213="GP1_CATEGORY"</formula>
    </cfRule>
    <cfRule type="expression" dxfId="1897" priority="1274">
      <formula>$J213="GP1_IFP_CATEGORY"</formula>
    </cfRule>
  </conditionalFormatting>
  <conditionalFormatting sqref="P213:Y213">
    <cfRule type="expression" dxfId="1896" priority="1264">
      <formula>AND(P213=0, P213&lt;&gt;"")</formula>
    </cfRule>
    <cfRule type="expression" dxfId="1895" priority="1265">
      <formula>AND(P213&gt;0, P213&lt;10000000000)</formula>
    </cfRule>
    <cfRule type="cellIs" dxfId="1894" priority="1266" operator="equal">
      <formula>"yes"</formula>
    </cfRule>
    <cfRule type="cellIs" dxfId="1893" priority="1267" operator="equal">
      <formula>"no"</formula>
    </cfRule>
    <cfRule type="cellIs" dxfId="1892" priority="1268" operator="equal">
      <formula>"remove"</formula>
    </cfRule>
  </conditionalFormatting>
  <conditionalFormatting sqref="P213:Y213">
    <cfRule type="expression" dxfId="1891" priority="1259">
      <formula>AND(P213=0, P213&lt;&gt;"")</formula>
    </cfRule>
    <cfRule type="expression" dxfId="1890" priority="1260">
      <formula>AND(P213&gt;0, P213&lt;10000000000)</formula>
    </cfRule>
    <cfRule type="cellIs" dxfId="1889" priority="1261" operator="equal">
      <formula>"yes"</formula>
    </cfRule>
    <cfRule type="cellIs" dxfId="1888" priority="1262" operator="equal">
      <formula>"no"</formula>
    </cfRule>
    <cfRule type="cellIs" dxfId="1887" priority="1263" operator="equal">
      <formula>"remove"</formula>
    </cfRule>
  </conditionalFormatting>
  <conditionalFormatting sqref="P213:Y213">
    <cfRule type="expression" dxfId="1886" priority="1254">
      <formula>AND(P213=0, P213&lt;&gt;"")</formula>
    </cfRule>
    <cfRule type="expression" dxfId="1885" priority="1255">
      <formula>AND(P213&gt;0, P213&lt;10000000000)</formula>
    </cfRule>
    <cfRule type="cellIs" dxfId="1884" priority="1256" operator="equal">
      <formula>"yes"</formula>
    </cfRule>
    <cfRule type="cellIs" dxfId="1883" priority="1257" operator="equal">
      <formula>"no"</formula>
    </cfRule>
    <cfRule type="cellIs" dxfId="1882" priority="1258" operator="equal">
      <formula>"remove"</formula>
    </cfRule>
  </conditionalFormatting>
  <conditionalFormatting sqref="P213:Y213">
    <cfRule type="expression" dxfId="1881" priority="1249">
      <formula>AND(P213=0, P213&lt;&gt;"")</formula>
    </cfRule>
    <cfRule type="expression" dxfId="1880" priority="1250">
      <formula>AND(P213&gt;0, P213&lt;10000000000)</formula>
    </cfRule>
    <cfRule type="cellIs" dxfId="1879" priority="1251" operator="equal">
      <formula>"yes"</formula>
    </cfRule>
    <cfRule type="cellIs" dxfId="1878" priority="1252" operator="equal">
      <formula>"no"</formula>
    </cfRule>
    <cfRule type="cellIs" dxfId="1877" priority="1253" operator="equal">
      <formula>"remove"</formula>
    </cfRule>
  </conditionalFormatting>
  <conditionalFormatting sqref="P213:Y213">
    <cfRule type="expression" dxfId="1876" priority="1244">
      <formula>AND(P213=0, P213&lt;&gt;"")</formula>
    </cfRule>
    <cfRule type="expression" dxfId="1875" priority="1245">
      <formula>AND(P213&gt;0, P213&lt;10000000000)</formula>
    </cfRule>
    <cfRule type="cellIs" dxfId="1874" priority="1246" operator="equal">
      <formula>"yes"</formula>
    </cfRule>
    <cfRule type="cellIs" dxfId="1873" priority="1247" operator="equal">
      <formula>"no"</formula>
    </cfRule>
    <cfRule type="cellIs" dxfId="1872" priority="1248" operator="equal">
      <formula>"remove"</formula>
    </cfRule>
  </conditionalFormatting>
  <conditionalFormatting sqref="P213:Y213">
    <cfRule type="expression" dxfId="1871" priority="1239">
      <formula>AND(P213=0, P213&lt;&gt;"")</formula>
    </cfRule>
    <cfRule type="expression" dxfId="1870" priority="1240">
      <formula>AND(P213&gt;0, P213&lt;10000000000)</formula>
    </cfRule>
    <cfRule type="cellIs" dxfId="1869" priority="1241" operator="equal">
      <formula>"yes"</formula>
    </cfRule>
    <cfRule type="cellIs" dxfId="1868" priority="1242" operator="equal">
      <formula>"no"</formula>
    </cfRule>
    <cfRule type="cellIs" dxfId="1867" priority="1243" operator="equal">
      <formula>"remove"</formula>
    </cfRule>
  </conditionalFormatting>
  <conditionalFormatting sqref="P212:Y212">
    <cfRule type="expression" dxfId="1866" priority="1233">
      <formula>$J212="SoftStrap"</formula>
    </cfRule>
    <cfRule type="expression" dxfId="1865" priority="1234">
      <formula>$J212="GP2_CATEGORY"</formula>
    </cfRule>
    <cfRule type="expression" dxfId="1864" priority="1235">
      <formula>$J212="GP3_CATEGORY"</formula>
    </cfRule>
    <cfRule type="expression" dxfId="1863" priority="1236">
      <formula>$J212="GP3_IFP_CATEGORY"</formula>
    </cfRule>
    <cfRule type="expression" dxfId="1862" priority="1237">
      <formula>$J212="GP1_CATEGORY"</formula>
    </cfRule>
    <cfRule type="expression" dxfId="1861" priority="1238">
      <formula>$J212="GP1_IFP_CATEGORY"</formula>
    </cfRule>
  </conditionalFormatting>
  <conditionalFormatting sqref="P212:Y212">
    <cfRule type="expression" dxfId="1860" priority="1228">
      <formula>AND(P212=0, P212&lt;&gt;"")</formula>
    </cfRule>
    <cfRule type="expression" dxfId="1859" priority="1229">
      <formula>AND(P212&gt;0, P212&lt;10000000000)</formula>
    </cfRule>
    <cfRule type="cellIs" dxfId="1858" priority="1230" operator="equal">
      <formula>"yes"</formula>
    </cfRule>
    <cfRule type="cellIs" dxfId="1857" priority="1231" operator="equal">
      <formula>"no"</formula>
    </cfRule>
    <cfRule type="cellIs" dxfId="1856" priority="1232" operator="equal">
      <formula>"remove"</formula>
    </cfRule>
  </conditionalFormatting>
  <conditionalFormatting sqref="P212:Y212">
    <cfRule type="expression" dxfId="1855" priority="1223">
      <formula>AND(P212=0, P212&lt;&gt;"")</formula>
    </cfRule>
    <cfRule type="expression" dxfId="1854" priority="1224">
      <formula>AND(P212&gt;0, P212&lt;10000000000)</formula>
    </cfRule>
    <cfRule type="cellIs" dxfId="1853" priority="1225" operator="equal">
      <formula>"yes"</formula>
    </cfRule>
    <cfRule type="cellIs" dxfId="1852" priority="1226" operator="equal">
      <formula>"no"</formula>
    </cfRule>
    <cfRule type="cellIs" dxfId="1851" priority="1227" operator="equal">
      <formula>"remove"</formula>
    </cfRule>
  </conditionalFormatting>
  <conditionalFormatting sqref="P212:Y212">
    <cfRule type="expression" dxfId="1850" priority="1218">
      <formula>AND(P212=0, P212&lt;&gt;"")</formula>
    </cfRule>
    <cfRule type="expression" dxfId="1849" priority="1219">
      <formula>AND(P212&gt;0, P212&lt;10000000000)</formula>
    </cfRule>
    <cfRule type="cellIs" dxfId="1848" priority="1220" operator="equal">
      <formula>"yes"</formula>
    </cfRule>
    <cfRule type="cellIs" dxfId="1847" priority="1221" operator="equal">
      <formula>"no"</formula>
    </cfRule>
    <cfRule type="cellIs" dxfId="1846" priority="1222" operator="equal">
      <formula>"remove"</formula>
    </cfRule>
  </conditionalFormatting>
  <conditionalFormatting sqref="P212:Y212">
    <cfRule type="expression" dxfId="1845" priority="1213">
      <formula>AND(P212=0, P212&lt;&gt;"")</formula>
    </cfRule>
    <cfRule type="expression" dxfId="1844" priority="1214">
      <formula>AND(P212&gt;0, P212&lt;10000000000)</formula>
    </cfRule>
    <cfRule type="cellIs" dxfId="1843" priority="1215" operator="equal">
      <formula>"yes"</formula>
    </cfRule>
    <cfRule type="cellIs" dxfId="1842" priority="1216" operator="equal">
      <formula>"no"</formula>
    </cfRule>
    <cfRule type="cellIs" dxfId="1841" priority="1217" operator="equal">
      <formula>"remove"</formula>
    </cfRule>
  </conditionalFormatting>
  <conditionalFormatting sqref="P212:Y212">
    <cfRule type="expression" dxfId="1840" priority="1208">
      <formula>AND(P212=0, P212&lt;&gt;"")</formula>
    </cfRule>
    <cfRule type="expression" dxfId="1839" priority="1209">
      <formula>AND(P212&gt;0, P212&lt;10000000000)</formula>
    </cfRule>
    <cfRule type="cellIs" dxfId="1838" priority="1210" operator="equal">
      <formula>"yes"</formula>
    </cfRule>
    <cfRule type="cellIs" dxfId="1837" priority="1211" operator="equal">
      <formula>"no"</formula>
    </cfRule>
    <cfRule type="cellIs" dxfId="1836" priority="1212" operator="equal">
      <formula>"remove"</formula>
    </cfRule>
  </conditionalFormatting>
  <conditionalFormatting sqref="P212:Y212">
    <cfRule type="expression" dxfId="1835" priority="1203">
      <formula>AND(P212=0, P212&lt;&gt;"")</formula>
    </cfRule>
    <cfRule type="expression" dxfId="1834" priority="1204">
      <formula>AND(P212&gt;0, P212&lt;10000000000)</formula>
    </cfRule>
    <cfRule type="cellIs" dxfId="1833" priority="1205" operator="equal">
      <formula>"yes"</formula>
    </cfRule>
    <cfRule type="cellIs" dxfId="1832" priority="1206" operator="equal">
      <formula>"no"</formula>
    </cfRule>
    <cfRule type="cellIs" dxfId="1831" priority="1207" operator="equal">
      <formula>"remove"</formula>
    </cfRule>
  </conditionalFormatting>
  <conditionalFormatting sqref="P211:Y211">
    <cfRule type="expression" dxfId="1830" priority="1197">
      <formula>$J211="SoftStrap"</formula>
    </cfRule>
    <cfRule type="expression" dxfId="1829" priority="1198">
      <formula>$J211="GP2_CATEGORY"</formula>
    </cfRule>
    <cfRule type="expression" dxfId="1828" priority="1199">
      <formula>$J211="GP3_CATEGORY"</formula>
    </cfRule>
    <cfRule type="expression" dxfId="1827" priority="1200">
      <formula>$J211="GP3_IFP_CATEGORY"</formula>
    </cfRule>
    <cfRule type="expression" dxfId="1826" priority="1201">
      <formula>$J211="GP1_CATEGORY"</formula>
    </cfRule>
    <cfRule type="expression" dxfId="1825" priority="1202">
      <formula>$J211="GP1_IFP_CATEGORY"</formula>
    </cfRule>
  </conditionalFormatting>
  <conditionalFormatting sqref="P211:Y211">
    <cfRule type="expression" dxfId="1824" priority="1192">
      <formula>AND(P211=0, P211&lt;&gt;"")</formula>
    </cfRule>
    <cfRule type="expression" dxfId="1823" priority="1193">
      <formula>AND(P211&gt;0, P211&lt;10000000000)</formula>
    </cfRule>
    <cfRule type="cellIs" dxfId="1822" priority="1194" operator="equal">
      <formula>"yes"</formula>
    </cfRule>
    <cfRule type="cellIs" dxfId="1821" priority="1195" operator="equal">
      <formula>"no"</formula>
    </cfRule>
    <cfRule type="cellIs" dxfId="1820" priority="1196" operator="equal">
      <formula>"remove"</formula>
    </cfRule>
  </conditionalFormatting>
  <conditionalFormatting sqref="P211:Y211">
    <cfRule type="expression" dxfId="1819" priority="1187">
      <formula>AND(P211=0, P211&lt;&gt;"")</formula>
    </cfRule>
    <cfRule type="expression" dxfId="1818" priority="1188">
      <formula>AND(P211&gt;0, P211&lt;10000000000)</formula>
    </cfRule>
    <cfRule type="cellIs" dxfId="1817" priority="1189" operator="equal">
      <formula>"yes"</formula>
    </cfRule>
    <cfRule type="cellIs" dxfId="1816" priority="1190" operator="equal">
      <formula>"no"</formula>
    </cfRule>
    <cfRule type="cellIs" dxfId="1815" priority="1191" operator="equal">
      <formula>"remove"</formula>
    </cfRule>
  </conditionalFormatting>
  <conditionalFormatting sqref="P211:Y211">
    <cfRule type="expression" dxfId="1814" priority="1182">
      <formula>AND(P211=0, P211&lt;&gt;"")</formula>
    </cfRule>
    <cfRule type="expression" dxfId="1813" priority="1183">
      <formula>AND(P211&gt;0, P211&lt;10000000000)</formula>
    </cfRule>
    <cfRule type="cellIs" dxfId="1812" priority="1184" operator="equal">
      <formula>"yes"</formula>
    </cfRule>
    <cfRule type="cellIs" dxfId="1811" priority="1185" operator="equal">
      <formula>"no"</formula>
    </cfRule>
    <cfRule type="cellIs" dxfId="1810" priority="1186" operator="equal">
      <formula>"remove"</formula>
    </cfRule>
  </conditionalFormatting>
  <conditionalFormatting sqref="P211:Y211">
    <cfRule type="expression" dxfId="1809" priority="1177">
      <formula>AND(P211=0, P211&lt;&gt;"")</formula>
    </cfRule>
    <cfRule type="expression" dxfId="1808" priority="1178">
      <formula>AND(P211&gt;0, P211&lt;10000000000)</formula>
    </cfRule>
    <cfRule type="cellIs" dxfId="1807" priority="1179" operator="equal">
      <formula>"yes"</formula>
    </cfRule>
    <cfRule type="cellIs" dxfId="1806" priority="1180" operator="equal">
      <formula>"no"</formula>
    </cfRule>
    <cfRule type="cellIs" dxfId="1805" priority="1181" operator="equal">
      <formula>"remove"</formula>
    </cfRule>
  </conditionalFormatting>
  <conditionalFormatting sqref="P211:Y211">
    <cfRule type="expression" dxfId="1804" priority="1172">
      <formula>AND(P211=0, P211&lt;&gt;"")</formula>
    </cfRule>
    <cfRule type="expression" dxfId="1803" priority="1173">
      <formula>AND(P211&gt;0, P211&lt;10000000000)</formula>
    </cfRule>
    <cfRule type="cellIs" dxfId="1802" priority="1174" operator="equal">
      <formula>"yes"</formula>
    </cfRule>
    <cfRule type="cellIs" dxfId="1801" priority="1175" operator="equal">
      <formula>"no"</formula>
    </cfRule>
    <cfRule type="cellIs" dxfId="1800" priority="1176" operator="equal">
      <formula>"remove"</formula>
    </cfRule>
  </conditionalFormatting>
  <conditionalFormatting sqref="P211:Y211">
    <cfRule type="expression" dxfId="1799" priority="1167">
      <formula>AND(P211=0, P211&lt;&gt;"")</formula>
    </cfRule>
    <cfRule type="expression" dxfId="1798" priority="1168">
      <formula>AND(P211&gt;0, P211&lt;10000000000)</formula>
    </cfRule>
    <cfRule type="cellIs" dxfId="1797" priority="1169" operator="equal">
      <formula>"yes"</formula>
    </cfRule>
    <cfRule type="cellIs" dxfId="1796" priority="1170" operator="equal">
      <formula>"no"</formula>
    </cfRule>
    <cfRule type="cellIs" dxfId="1795" priority="1171" operator="equal">
      <formula>"remove"</formula>
    </cfRule>
  </conditionalFormatting>
  <conditionalFormatting sqref="P210:Y210">
    <cfRule type="expression" dxfId="1794" priority="1161">
      <formula>$J210="SoftStrap"</formula>
    </cfRule>
    <cfRule type="expression" dxfId="1793" priority="1162">
      <formula>$J210="GP2_CATEGORY"</formula>
    </cfRule>
    <cfRule type="expression" dxfId="1792" priority="1163">
      <formula>$J210="GP3_CATEGORY"</formula>
    </cfRule>
    <cfRule type="expression" dxfId="1791" priority="1164">
      <formula>$J210="GP3_IFP_CATEGORY"</formula>
    </cfRule>
    <cfRule type="expression" dxfId="1790" priority="1165">
      <formula>$J210="GP1_CATEGORY"</formula>
    </cfRule>
    <cfRule type="expression" dxfId="1789" priority="1166">
      <formula>$J210="GP1_IFP_CATEGORY"</formula>
    </cfRule>
  </conditionalFormatting>
  <conditionalFormatting sqref="P210:Y210">
    <cfRule type="expression" dxfId="1788" priority="1156">
      <formula>AND(P210=0, P210&lt;&gt;"")</formula>
    </cfRule>
    <cfRule type="expression" dxfId="1787" priority="1157">
      <formula>AND(P210&gt;0, P210&lt;10000000000)</formula>
    </cfRule>
    <cfRule type="cellIs" dxfId="1786" priority="1158" operator="equal">
      <formula>"yes"</formula>
    </cfRule>
    <cfRule type="cellIs" dxfId="1785" priority="1159" operator="equal">
      <formula>"no"</formula>
    </cfRule>
    <cfRule type="cellIs" dxfId="1784" priority="1160" operator="equal">
      <formula>"remove"</formula>
    </cfRule>
  </conditionalFormatting>
  <conditionalFormatting sqref="P210:Y210">
    <cfRule type="expression" dxfId="1783" priority="1151">
      <formula>AND(P210=0, P210&lt;&gt;"")</formula>
    </cfRule>
    <cfRule type="expression" dxfId="1782" priority="1152">
      <formula>AND(P210&gt;0, P210&lt;10000000000)</formula>
    </cfRule>
    <cfRule type="cellIs" dxfId="1781" priority="1153" operator="equal">
      <formula>"yes"</formula>
    </cfRule>
    <cfRule type="cellIs" dxfId="1780" priority="1154" operator="equal">
      <formula>"no"</formula>
    </cfRule>
    <cfRule type="cellIs" dxfId="1779" priority="1155" operator="equal">
      <formula>"remove"</formula>
    </cfRule>
  </conditionalFormatting>
  <conditionalFormatting sqref="P210:Y210">
    <cfRule type="expression" dxfId="1778" priority="1146">
      <formula>AND(P210=0, P210&lt;&gt;"")</formula>
    </cfRule>
    <cfRule type="expression" dxfId="1777" priority="1147">
      <formula>AND(P210&gt;0, P210&lt;10000000000)</formula>
    </cfRule>
    <cfRule type="cellIs" dxfId="1776" priority="1148" operator="equal">
      <formula>"yes"</formula>
    </cfRule>
    <cfRule type="cellIs" dxfId="1775" priority="1149" operator="equal">
      <formula>"no"</formula>
    </cfRule>
    <cfRule type="cellIs" dxfId="1774" priority="1150" operator="equal">
      <formula>"remove"</formula>
    </cfRule>
  </conditionalFormatting>
  <conditionalFormatting sqref="P210:Y210">
    <cfRule type="expression" dxfId="1773" priority="1141">
      <formula>AND(P210=0, P210&lt;&gt;"")</formula>
    </cfRule>
    <cfRule type="expression" dxfId="1772" priority="1142">
      <formula>AND(P210&gt;0, P210&lt;10000000000)</formula>
    </cfRule>
    <cfRule type="cellIs" dxfId="1771" priority="1143" operator="equal">
      <formula>"yes"</formula>
    </cfRule>
    <cfRule type="cellIs" dxfId="1770" priority="1144" operator="equal">
      <formula>"no"</formula>
    </cfRule>
    <cfRule type="cellIs" dxfId="1769" priority="1145" operator="equal">
      <formula>"remove"</formula>
    </cfRule>
  </conditionalFormatting>
  <conditionalFormatting sqref="P210:Y210">
    <cfRule type="expression" dxfId="1768" priority="1136">
      <formula>AND(P210=0, P210&lt;&gt;"")</formula>
    </cfRule>
    <cfRule type="expression" dxfId="1767" priority="1137">
      <formula>AND(P210&gt;0, P210&lt;10000000000)</formula>
    </cfRule>
    <cfRule type="cellIs" dxfId="1766" priority="1138" operator="equal">
      <formula>"yes"</formula>
    </cfRule>
    <cfRule type="cellIs" dxfId="1765" priority="1139" operator="equal">
      <formula>"no"</formula>
    </cfRule>
    <cfRule type="cellIs" dxfId="1764" priority="1140" operator="equal">
      <formula>"remove"</formula>
    </cfRule>
  </conditionalFormatting>
  <conditionalFormatting sqref="P210:Y210">
    <cfRule type="expression" dxfId="1763" priority="1131">
      <formula>AND(P210=0, P210&lt;&gt;"")</formula>
    </cfRule>
    <cfRule type="expression" dxfId="1762" priority="1132">
      <formula>AND(P210&gt;0, P210&lt;10000000000)</formula>
    </cfRule>
    <cfRule type="cellIs" dxfId="1761" priority="1133" operator="equal">
      <formula>"yes"</formula>
    </cfRule>
    <cfRule type="cellIs" dxfId="1760" priority="1134" operator="equal">
      <formula>"no"</formula>
    </cfRule>
    <cfRule type="cellIs" dxfId="1759" priority="1135" operator="equal">
      <formula>"remove"</formula>
    </cfRule>
  </conditionalFormatting>
  <conditionalFormatting sqref="P209:Y209">
    <cfRule type="expression" dxfId="1758" priority="1125">
      <formula>$J209="SoftStrap"</formula>
    </cfRule>
    <cfRule type="expression" dxfId="1757" priority="1126">
      <formula>$J209="GP2_CATEGORY"</formula>
    </cfRule>
    <cfRule type="expression" dxfId="1756" priority="1127">
      <formula>$J209="GP3_CATEGORY"</formula>
    </cfRule>
    <cfRule type="expression" dxfId="1755" priority="1128">
      <formula>$J209="GP3_IFP_CATEGORY"</formula>
    </cfRule>
    <cfRule type="expression" dxfId="1754" priority="1129">
      <formula>$J209="GP1_CATEGORY"</formula>
    </cfRule>
    <cfRule type="expression" dxfId="1753" priority="1130">
      <formula>$J209="GP1_IFP_CATEGORY"</formula>
    </cfRule>
  </conditionalFormatting>
  <conditionalFormatting sqref="P209:Y209">
    <cfRule type="expression" dxfId="1752" priority="1120">
      <formula>AND(P209=0, P209&lt;&gt;"")</formula>
    </cfRule>
    <cfRule type="expression" dxfId="1751" priority="1121">
      <formula>AND(P209&gt;0, P209&lt;10000000000)</formula>
    </cfRule>
    <cfRule type="cellIs" dxfId="1750" priority="1122" operator="equal">
      <formula>"yes"</formula>
    </cfRule>
    <cfRule type="cellIs" dxfId="1749" priority="1123" operator="equal">
      <formula>"no"</formula>
    </cfRule>
    <cfRule type="cellIs" dxfId="1748" priority="1124" operator="equal">
      <formula>"remove"</formula>
    </cfRule>
  </conditionalFormatting>
  <conditionalFormatting sqref="P209:Y209">
    <cfRule type="expression" dxfId="1747" priority="1115">
      <formula>AND(P209=0, P209&lt;&gt;"")</formula>
    </cfRule>
    <cfRule type="expression" dxfId="1746" priority="1116">
      <formula>AND(P209&gt;0, P209&lt;10000000000)</formula>
    </cfRule>
    <cfRule type="cellIs" dxfId="1745" priority="1117" operator="equal">
      <formula>"yes"</formula>
    </cfRule>
    <cfRule type="cellIs" dxfId="1744" priority="1118" operator="equal">
      <formula>"no"</formula>
    </cfRule>
    <cfRule type="cellIs" dxfId="1743" priority="1119" operator="equal">
      <formula>"remove"</formula>
    </cfRule>
  </conditionalFormatting>
  <conditionalFormatting sqref="P209:Y209">
    <cfRule type="expression" dxfId="1742" priority="1110">
      <formula>AND(P209=0, P209&lt;&gt;"")</formula>
    </cfRule>
    <cfRule type="expression" dxfId="1741" priority="1111">
      <formula>AND(P209&gt;0, P209&lt;10000000000)</formula>
    </cfRule>
    <cfRule type="cellIs" dxfId="1740" priority="1112" operator="equal">
      <formula>"yes"</formula>
    </cfRule>
    <cfRule type="cellIs" dxfId="1739" priority="1113" operator="equal">
      <formula>"no"</formula>
    </cfRule>
    <cfRule type="cellIs" dxfId="1738" priority="1114" operator="equal">
      <formula>"remove"</formula>
    </cfRule>
  </conditionalFormatting>
  <conditionalFormatting sqref="P209:Y209">
    <cfRule type="expression" dxfId="1737" priority="1105">
      <formula>AND(P209=0, P209&lt;&gt;"")</formula>
    </cfRule>
    <cfRule type="expression" dxfId="1736" priority="1106">
      <formula>AND(P209&gt;0, P209&lt;10000000000)</formula>
    </cfRule>
    <cfRule type="cellIs" dxfId="1735" priority="1107" operator="equal">
      <formula>"yes"</formula>
    </cfRule>
    <cfRule type="cellIs" dxfId="1734" priority="1108" operator="equal">
      <formula>"no"</formula>
    </cfRule>
    <cfRule type="cellIs" dxfId="1733" priority="1109" operator="equal">
      <formula>"remove"</formula>
    </cfRule>
  </conditionalFormatting>
  <conditionalFormatting sqref="P209:Y209">
    <cfRule type="expression" dxfId="1732" priority="1100">
      <formula>AND(P209=0, P209&lt;&gt;"")</formula>
    </cfRule>
    <cfRule type="expression" dxfId="1731" priority="1101">
      <formula>AND(P209&gt;0, P209&lt;10000000000)</formula>
    </cfRule>
    <cfRule type="cellIs" dxfId="1730" priority="1102" operator="equal">
      <formula>"yes"</formula>
    </cfRule>
    <cfRule type="cellIs" dxfId="1729" priority="1103" operator="equal">
      <formula>"no"</formula>
    </cfRule>
    <cfRule type="cellIs" dxfId="1728" priority="1104" operator="equal">
      <formula>"remove"</formula>
    </cfRule>
  </conditionalFormatting>
  <conditionalFormatting sqref="P209:Y209">
    <cfRule type="expression" dxfId="1727" priority="1095">
      <formula>AND(P209=0, P209&lt;&gt;"")</formula>
    </cfRule>
    <cfRule type="expression" dxfId="1726" priority="1096">
      <formula>AND(P209&gt;0, P209&lt;10000000000)</formula>
    </cfRule>
    <cfRule type="cellIs" dxfId="1725" priority="1097" operator="equal">
      <formula>"yes"</formula>
    </cfRule>
    <cfRule type="cellIs" dxfId="1724" priority="1098" operator="equal">
      <formula>"no"</formula>
    </cfRule>
    <cfRule type="cellIs" dxfId="1723" priority="1099" operator="equal">
      <formula>"remove"</formula>
    </cfRule>
  </conditionalFormatting>
  <conditionalFormatting sqref="P208:Y208">
    <cfRule type="expression" dxfId="1722" priority="1089">
      <formula>$J208="SoftStrap"</formula>
    </cfRule>
    <cfRule type="expression" dxfId="1721" priority="1090">
      <formula>$J208="GP2_CATEGORY"</formula>
    </cfRule>
    <cfRule type="expression" dxfId="1720" priority="1091">
      <formula>$J208="GP3_CATEGORY"</formula>
    </cfRule>
    <cfRule type="expression" dxfId="1719" priority="1092">
      <formula>$J208="GP3_IFP_CATEGORY"</formula>
    </cfRule>
    <cfRule type="expression" dxfId="1718" priority="1093">
      <formula>$J208="GP1_CATEGORY"</formula>
    </cfRule>
    <cfRule type="expression" dxfId="1717" priority="1094">
      <formula>$J208="GP1_IFP_CATEGORY"</formula>
    </cfRule>
  </conditionalFormatting>
  <conditionalFormatting sqref="P208:Y208">
    <cfRule type="expression" dxfId="1716" priority="1084">
      <formula>AND(P208=0, P208&lt;&gt;"")</formula>
    </cfRule>
    <cfRule type="expression" dxfId="1715" priority="1085">
      <formula>AND(P208&gt;0, P208&lt;10000000000)</formula>
    </cfRule>
    <cfRule type="cellIs" dxfId="1714" priority="1086" operator="equal">
      <formula>"yes"</formula>
    </cfRule>
    <cfRule type="cellIs" dxfId="1713" priority="1087" operator="equal">
      <formula>"no"</formula>
    </cfRule>
    <cfRule type="cellIs" dxfId="1712" priority="1088" operator="equal">
      <formula>"remove"</formula>
    </cfRule>
  </conditionalFormatting>
  <conditionalFormatting sqref="P208:Y208">
    <cfRule type="expression" dxfId="1711" priority="1079">
      <formula>AND(P208=0, P208&lt;&gt;"")</formula>
    </cfRule>
    <cfRule type="expression" dxfId="1710" priority="1080">
      <formula>AND(P208&gt;0, P208&lt;10000000000)</formula>
    </cfRule>
    <cfRule type="cellIs" dxfId="1709" priority="1081" operator="equal">
      <formula>"yes"</formula>
    </cfRule>
    <cfRule type="cellIs" dxfId="1708" priority="1082" operator="equal">
      <formula>"no"</formula>
    </cfRule>
    <cfRule type="cellIs" dxfId="1707" priority="1083" operator="equal">
      <formula>"remove"</formula>
    </cfRule>
  </conditionalFormatting>
  <conditionalFormatting sqref="P208:Y208">
    <cfRule type="expression" dxfId="1706" priority="1074">
      <formula>AND(P208=0, P208&lt;&gt;"")</formula>
    </cfRule>
    <cfRule type="expression" dxfId="1705" priority="1075">
      <formula>AND(P208&gt;0, P208&lt;10000000000)</formula>
    </cfRule>
    <cfRule type="cellIs" dxfId="1704" priority="1076" operator="equal">
      <formula>"yes"</formula>
    </cfRule>
    <cfRule type="cellIs" dxfId="1703" priority="1077" operator="equal">
      <formula>"no"</formula>
    </cfRule>
    <cfRule type="cellIs" dxfId="1702" priority="1078" operator="equal">
      <formula>"remove"</formula>
    </cfRule>
  </conditionalFormatting>
  <conditionalFormatting sqref="P208:Y208">
    <cfRule type="expression" dxfId="1701" priority="1069">
      <formula>AND(P208=0, P208&lt;&gt;"")</formula>
    </cfRule>
    <cfRule type="expression" dxfId="1700" priority="1070">
      <formula>AND(P208&gt;0, P208&lt;10000000000)</formula>
    </cfRule>
    <cfRule type="cellIs" dxfId="1699" priority="1071" operator="equal">
      <formula>"yes"</formula>
    </cfRule>
    <cfRule type="cellIs" dxfId="1698" priority="1072" operator="equal">
      <formula>"no"</formula>
    </cfRule>
    <cfRule type="cellIs" dxfId="1697" priority="1073" operator="equal">
      <formula>"remove"</formula>
    </cfRule>
  </conditionalFormatting>
  <conditionalFormatting sqref="P208:Y208">
    <cfRule type="expression" dxfId="1696" priority="1064">
      <formula>AND(P208=0, P208&lt;&gt;"")</formula>
    </cfRule>
    <cfRule type="expression" dxfId="1695" priority="1065">
      <formula>AND(P208&gt;0, P208&lt;10000000000)</formula>
    </cfRule>
    <cfRule type="cellIs" dxfId="1694" priority="1066" operator="equal">
      <formula>"yes"</formula>
    </cfRule>
    <cfRule type="cellIs" dxfId="1693" priority="1067" operator="equal">
      <formula>"no"</formula>
    </cfRule>
    <cfRule type="cellIs" dxfId="1692" priority="1068" operator="equal">
      <formula>"remove"</formula>
    </cfRule>
  </conditionalFormatting>
  <conditionalFormatting sqref="P208:Y208">
    <cfRule type="expression" dxfId="1691" priority="1059">
      <formula>AND(P208=0, P208&lt;&gt;"")</formula>
    </cfRule>
    <cfRule type="expression" dxfId="1690" priority="1060">
      <formula>AND(P208&gt;0, P208&lt;10000000000)</formula>
    </cfRule>
    <cfRule type="cellIs" dxfId="1689" priority="1061" operator="equal">
      <formula>"yes"</formula>
    </cfRule>
    <cfRule type="cellIs" dxfId="1688" priority="1062" operator="equal">
      <formula>"no"</formula>
    </cfRule>
    <cfRule type="cellIs" dxfId="1687" priority="1063" operator="equal">
      <formula>"remove"</formula>
    </cfRule>
  </conditionalFormatting>
  <conditionalFormatting sqref="P207:Y207">
    <cfRule type="expression" dxfId="1686" priority="1053">
      <formula>$J207="SoftStrap"</formula>
    </cfRule>
    <cfRule type="expression" dxfId="1685" priority="1054">
      <formula>$J207="GP2_CATEGORY"</formula>
    </cfRule>
    <cfRule type="expression" dxfId="1684" priority="1055">
      <formula>$J207="GP3_CATEGORY"</formula>
    </cfRule>
    <cfRule type="expression" dxfId="1683" priority="1056">
      <formula>$J207="GP3_IFP_CATEGORY"</formula>
    </cfRule>
    <cfRule type="expression" dxfId="1682" priority="1057">
      <formula>$J207="GP1_CATEGORY"</formula>
    </cfRule>
    <cfRule type="expression" dxfId="1681" priority="1058">
      <formula>$J207="GP1_IFP_CATEGORY"</formula>
    </cfRule>
  </conditionalFormatting>
  <conditionalFormatting sqref="P207:Y207">
    <cfRule type="expression" dxfId="1680" priority="1048">
      <formula>AND(P207=0, P207&lt;&gt;"")</formula>
    </cfRule>
    <cfRule type="expression" dxfId="1679" priority="1049">
      <formula>AND(P207&gt;0, P207&lt;10000000000)</formula>
    </cfRule>
    <cfRule type="cellIs" dxfId="1678" priority="1050" operator="equal">
      <formula>"yes"</formula>
    </cfRule>
    <cfRule type="cellIs" dxfId="1677" priority="1051" operator="equal">
      <formula>"no"</formula>
    </cfRule>
    <cfRule type="cellIs" dxfId="1676" priority="1052" operator="equal">
      <formula>"remove"</formula>
    </cfRule>
  </conditionalFormatting>
  <conditionalFormatting sqref="P207:Y207">
    <cfRule type="expression" dxfId="1675" priority="1043">
      <formula>AND(P207=0, P207&lt;&gt;"")</formula>
    </cfRule>
    <cfRule type="expression" dxfId="1674" priority="1044">
      <formula>AND(P207&gt;0, P207&lt;10000000000)</formula>
    </cfRule>
    <cfRule type="cellIs" dxfId="1673" priority="1045" operator="equal">
      <formula>"yes"</formula>
    </cfRule>
    <cfRule type="cellIs" dxfId="1672" priority="1046" operator="equal">
      <formula>"no"</formula>
    </cfRule>
    <cfRule type="cellIs" dxfId="1671" priority="1047" operator="equal">
      <formula>"remove"</formula>
    </cfRule>
  </conditionalFormatting>
  <conditionalFormatting sqref="P207:Y207">
    <cfRule type="expression" dxfId="1670" priority="1038">
      <formula>AND(P207=0, P207&lt;&gt;"")</formula>
    </cfRule>
    <cfRule type="expression" dxfId="1669" priority="1039">
      <formula>AND(P207&gt;0, P207&lt;10000000000)</formula>
    </cfRule>
    <cfRule type="cellIs" dxfId="1668" priority="1040" operator="equal">
      <formula>"yes"</formula>
    </cfRule>
    <cfRule type="cellIs" dxfId="1667" priority="1041" operator="equal">
      <formula>"no"</formula>
    </cfRule>
    <cfRule type="cellIs" dxfId="1666" priority="1042" operator="equal">
      <formula>"remove"</formula>
    </cfRule>
  </conditionalFormatting>
  <conditionalFormatting sqref="P207:Y207">
    <cfRule type="expression" dxfId="1665" priority="1033">
      <formula>AND(P207=0, P207&lt;&gt;"")</formula>
    </cfRule>
    <cfRule type="expression" dxfId="1664" priority="1034">
      <formula>AND(P207&gt;0, P207&lt;10000000000)</formula>
    </cfRule>
    <cfRule type="cellIs" dxfId="1663" priority="1035" operator="equal">
      <formula>"yes"</formula>
    </cfRule>
    <cfRule type="cellIs" dxfId="1662" priority="1036" operator="equal">
      <formula>"no"</formula>
    </cfRule>
    <cfRule type="cellIs" dxfId="1661" priority="1037" operator="equal">
      <formula>"remove"</formula>
    </cfRule>
  </conditionalFormatting>
  <conditionalFormatting sqref="P207:Y207">
    <cfRule type="expression" dxfId="1660" priority="1028">
      <formula>AND(P207=0, P207&lt;&gt;"")</formula>
    </cfRule>
    <cfRule type="expression" dxfId="1659" priority="1029">
      <formula>AND(P207&gt;0, P207&lt;10000000000)</formula>
    </cfRule>
    <cfRule type="cellIs" dxfId="1658" priority="1030" operator="equal">
      <formula>"yes"</formula>
    </cfRule>
    <cfRule type="cellIs" dxfId="1657" priority="1031" operator="equal">
      <formula>"no"</formula>
    </cfRule>
    <cfRule type="cellIs" dxfId="1656" priority="1032" operator="equal">
      <formula>"remove"</formula>
    </cfRule>
  </conditionalFormatting>
  <conditionalFormatting sqref="P207:Y207">
    <cfRule type="expression" dxfId="1655" priority="1023">
      <formula>AND(P207=0, P207&lt;&gt;"")</formula>
    </cfRule>
    <cfRule type="expression" dxfId="1654" priority="1024">
      <formula>AND(P207&gt;0, P207&lt;10000000000)</formula>
    </cfRule>
    <cfRule type="cellIs" dxfId="1653" priority="1025" operator="equal">
      <formula>"yes"</formula>
    </cfRule>
    <cfRule type="cellIs" dxfId="1652" priority="1026" operator="equal">
      <formula>"no"</formula>
    </cfRule>
    <cfRule type="cellIs" dxfId="1651" priority="1027" operator="equal">
      <formula>"remove"</formula>
    </cfRule>
  </conditionalFormatting>
  <conditionalFormatting sqref="P206:Y206">
    <cfRule type="expression" dxfId="1650" priority="1017">
      <formula>$J206="SoftStrap"</formula>
    </cfRule>
    <cfRule type="expression" dxfId="1649" priority="1018">
      <formula>$J206="GP2_CATEGORY"</formula>
    </cfRule>
    <cfRule type="expression" dxfId="1648" priority="1019">
      <formula>$J206="GP3_CATEGORY"</formula>
    </cfRule>
    <cfRule type="expression" dxfId="1647" priority="1020">
      <formula>$J206="GP3_IFP_CATEGORY"</formula>
    </cfRule>
    <cfRule type="expression" dxfId="1646" priority="1021">
      <formula>$J206="GP1_CATEGORY"</formula>
    </cfRule>
    <cfRule type="expression" dxfId="1645" priority="1022">
      <formula>$J206="GP1_IFP_CATEGORY"</formula>
    </cfRule>
  </conditionalFormatting>
  <conditionalFormatting sqref="P206:Y206">
    <cfRule type="expression" dxfId="1644" priority="1012">
      <formula>AND(P206=0, P206&lt;&gt;"")</formula>
    </cfRule>
    <cfRule type="expression" dxfId="1643" priority="1013">
      <formula>AND(P206&gt;0, P206&lt;10000000000)</formula>
    </cfRule>
    <cfRule type="cellIs" dxfId="1642" priority="1014" operator="equal">
      <formula>"yes"</formula>
    </cfRule>
    <cfRule type="cellIs" dxfId="1641" priority="1015" operator="equal">
      <formula>"no"</formula>
    </cfRule>
    <cfRule type="cellIs" dxfId="1640" priority="1016" operator="equal">
      <formula>"remove"</formula>
    </cfRule>
  </conditionalFormatting>
  <conditionalFormatting sqref="P206:Y206">
    <cfRule type="expression" dxfId="1639" priority="1007">
      <formula>AND(P206=0, P206&lt;&gt;"")</formula>
    </cfRule>
    <cfRule type="expression" dxfId="1638" priority="1008">
      <formula>AND(P206&gt;0, P206&lt;10000000000)</formula>
    </cfRule>
    <cfRule type="cellIs" dxfId="1637" priority="1009" operator="equal">
      <formula>"yes"</formula>
    </cfRule>
    <cfRule type="cellIs" dxfId="1636" priority="1010" operator="equal">
      <formula>"no"</formula>
    </cfRule>
    <cfRule type="cellIs" dxfId="1635" priority="1011" operator="equal">
      <formula>"remove"</formula>
    </cfRule>
  </conditionalFormatting>
  <conditionalFormatting sqref="P206:Y206">
    <cfRule type="expression" dxfId="1634" priority="1002">
      <formula>AND(P206=0, P206&lt;&gt;"")</formula>
    </cfRule>
    <cfRule type="expression" dxfId="1633" priority="1003">
      <formula>AND(P206&gt;0, P206&lt;10000000000)</formula>
    </cfRule>
    <cfRule type="cellIs" dxfId="1632" priority="1004" operator="equal">
      <formula>"yes"</formula>
    </cfRule>
    <cfRule type="cellIs" dxfId="1631" priority="1005" operator="equal">
      <formula>"no"</formula>
    </cfRule>
    <cfRule type="cellIs" dxfId="1630" priority="1006" operator="equal">
      <formula>"remove"</formula>
    </cfRule>
  </conditionalFormatting>
  <conditionalFormatting sqref="P206:Y206">
    <cfRule type="expression" dxfId="1629" priority="997">
      <formula>AND(P206=0, P206&lt;&gt;"")</formula>
    </cfRule>
    <cfRule type="expression" dxfId="1628" priority="998">
      <formula>AND(P206&gt;0, P206&lt;10000000000)</formula>
    </cfRule>
    <cfRule type="cellIs" dxfId="1627" priority="999" operator="equal">
      <formula>"yes"</formula>
    </cfRule>
    <cfRule type="cellIs" dxfId="1626" priority="1000" operator="equal">
      <formula>"no"</formula>
    </cfRule>
    <cfRule type="cellIs" dxfId="1625" priority="1001" operator="equal">
      <formula>"remove"</formula>
    </cfRule>
  </conditionalFormatting>
  <conditionalFormatting sqref="P206:Y206">
    <cfRule type="expression" dxfId="1624" priority="992">
      <formula>AND(P206=0, P206&lt;&gt;"")</formula>
    </cfRule>
    <cfRule type="expression" dxfId="1623" priority="993">
      <formula>AND(P206&gt;0, P206&lt;10000000000)</formula>
    </cfRule>
    <cfRule type="cellIs" dxfId="1622" priority="994" operator="equal">
      <formula>"yes"</formula>
    </cfRule>
    <cfRule type="cellIs" dxfId="1621" priority="995" operator="equal">
      <formula>"no"</formula>
    </cfRule>
    <cfRule type="cellIs" dxfId="1620" priority="996" operator="equal">
      <formula>"remove"</formula>
    </cfRule>
  </conditionalFormatting>
  <conditionalFormatting sqref="P206:Y206">
    <cfRule type="expression" dxfId="1619" priority="987">
      <formula>AND(P206=0, P206&lt;&gt;"")</formula>
    </cfRule>
    <cfRule type="expression" dxfId="1618" priority="988">
      <formula>AND(P206&gt;0, P206&lt;10000000000)</formula>
    </cfRule>
    <cfRule type="cellIs" dxfId="1617" priority="989" operator="equal">
      <formula>"yes"</formula>
    </cfRule>
    <cfRule type="cellIs" dxfId="1616" priority="990" operator="equal">
      <formula>"no"</formula>
    </cfRule>
    <cfRule type="cellIs" dxfId="1615" priority="991" operator="equal">
      <formula>"remove"</formula>
    </cfRule>
  </conditionalFormatting>
  <conditionalFormatting sqref="D134">
    <cfRule type="expression" dxfId="1614" priority="561">
      <formula>$J134="SoftStrap"</formula>
    </cfRule>
    <cfRule type="expression" dxfId="1613" priority="562">
      <formula>$J134="GP2_CATEGORY"</formula>
    </cfRule>
    <cfRule type="expression" dxfId="1612" priority="563">
      <formula>$J134="GP3_CATEGORY"</formula>
    </cfRule>
    <cfRule type="expression" dxfId="1611" priority="564">
      <formula>$J134="GP3_IFP_CATEGORY"</formula>
    </cfRule>
    <cfRule type="expression" dxfId="1610" priority="565">
      <formula>$J134="GP1_CATEGORY"</formula>
    </cfRule>
    <cfRule type="expression" dxfId="1609" priority="566">
      <formula>$J134="GP1_IFP_CATEGORY"</formula>
    </cfRule>
  </conditionalFormatting>
  <conditionalFormatting sqref="D135">
    <cfRule type="expression" dxfId="1608" priority="567">
      <formula>$J133="SoftStrap"</formula>
    </cfRule>
    <cfRule type="expression" dxfId="1607" priority="568">
      <formula>$J133="GP2_CATEGORY"</formula>
    </cfRule>
    <cfRule type="expression" dxfId="1606" priority="569">
      <formula>$J133="GP3_CATEGORY"</formula>
    </cfRule>
    <cfRule type="expression" dxfId="1605" priority="570">
      <formula>$J133="GP3_IFP_CATEGORY"</formula>
    </cfRule>
    <cfRule type="expression" dxfId="1604" priority="571">
      <formula>$J133="GP1_CATEGORY"</formula>
    </cfRule>
    <cfRule type="expression" dxfId="1603" priority="572">
      <formula>$J133="GP1_IFP_CATEGORY"</formula>
    </cfRule>
  </conditionalFormatting>
  <conditionalFormatting sqref="D136">
    <cfRule type="expression" dxfId="1602" priority="573">
      <formula>$J132="SoftStrap"</formula>
    </cfRule>
    <cfRule type="expression" dxfId="1601" priority="574">
      <formula>$J132="GP2_CATEGORY"</formula>
    </cfRule>
    <cfRule type="expression" dxfId="1600" priority="575">
      <formula>$J132="GP3_CATEGORY"</formula>
    </cfRule>
    <cfRule type="expression" dxfId="1599" priority="576">
      <formula>$J132="GP3_IFP_CATEGORY"</formula>
    </cfRule>
    <cfRule type="expression" dxfId="1598" priority="577">
      <formula>$J132="GP1_CATEGORY"</formula>
    </cfRule>
    <cfRule type="expression" dxfId="1597" priority="578">
      <formula>$J132="GP1_IFP_CATEGORY"</formula>
    </cfRule>
  </conditionalFormatting>
  <conditionalFormatting sqref="D137">
    <cfRule type="expression" dxfId="1596" priority="579">
      <formula>$J131="SoftStrap"</formula>
    </cfRule>
    <cfRule type="expression" dxfId="1595" priority="580">
      <formula>$J131="GP2_CATEGORY"</formula>
    </cfRule>
    <cfRule type="expression" dxfId="1594" priority="581">
      <formula>$J131="GP3_CATEGORY"</formula>
    </cfRule>
    <cfRule type="expression" dxfId="1593" priority="582">
      <formula>$J131="GP3_IFP_CATEGORY"</formula>
    </cfRule>
    <cfRule type="expression" dxfId="1592" priority="583">
      <formula>$J131="GP1_CATEGORY"</formula>
    </cfRule>
    <cfRule type="expression" dxfId="1591" priority="584">
      <formula>$J131="GP1_IFP_CATEGORY"</formula>
    </cfRule>
  </conditionalFormatting>
  <conditionalFormatting sqref="N134">
    <cfRule type="expression" dxfId="1590" priority="534">
      <formula>$J134="SoftStrap"</formula>
    </cfRule>
    <cfRule type="expression" dxfId="1589" priority="535">
      <formula>$J134="GP2_CATEGORY"</formula>
    </cfRule>
    <cfRule type="expression" dxfId="1588" priority="536">
      <formula>$J134="GP3_CATEGORY"</formula>
    </cfRule>
    <cfRule type="expression" dxfId="1587" priority="537">
      <formula>$J134="GP3_IFP_CATEGORY"</formula>
    </cfRule>
    <cfRule type="expression" dxfId="1586" priority="538">
      <formula>$J134="GP1_CATEGORY"</formula>
    </cfRule>
    <cfRule type="expression" dxfId="1585" priority="539">
      <formula>$J134="GP1_IFP_CATEGORY"</formula>
    </cfRule>
  </conditionalFormatting>
  <conditionalFormatting sqref="N134">
    <cfRule type="expression" dxfId="1584" priority="533">
      <formula>COUNTIF($N$5:$N134,$N134)&gt;1</formula>
    </cfRule>
  </conditionalFormatting>
  <conditionalFormatting sqref="N135">
    <cfRule type="expression" dxfId="1583" priority="540">
      <formula>$J133="SoftStrap"</formula>
    </cfRule>
    <cfRule type="expression" dxfId="1582" priority="541">
      <formula>$J133="GP2_CATEGORY"</formula>
    </cfRule>
    <cfRule type="expression" dxfId="1581" priority="542">
      <formula>$J133="GP3_CATEGORY"</formula>
    </cfRule>
    <cfRule type="expression" dxfId="1580" priority="543">
      <formula>$J133="GP3_IFP_CATEGORY"</formula>
    </cfRule>
    <cfRule type="expression" dxfId="1579" priority="544">
      <formula>$J133="GP1_CATEGORY"</formula>
    </cfRule>
    <cfRule type="expression" dxfId="1578" priority="545">
      <formula>$J133="GP1_IFP_CATEGORY"</formula>
    </cfRule>
  </conditionalFormatting>
  <conditionalFormatting sqref="N135">
    <cfRule type="expression" dxfId="1577" priority="546">
      <formula>COUNTIF($N$5:$N133,$N133)&gt;1</formula>
    </cfRule>
  </conditionalFormatting>
  <conditionalFormatting sqref="N136">
    <cfRule type="expression" dxfId="1576" priority="547">
      <formula>$J132="SoftStrap"</formula>
    </cfRule>
    <cfRule type="expression" dxfId="1575" priority="548">
      <formula>$J132="GP2_CATEGORY"</formula>
    </cfRule>
    <cfRule type="expression" dxfId="1574" priority="549">
      <formula>$J132="GP3_CATEGORY"</formula>
    </cfRule>
    <cfRule type="expression" dxfId="1573" priority="550">
      <formula>$J132="GP3_IFP_CATEGORY"</formula>
    </cfRule>
    <cfRule type="expression" dxfId="1572" priority="551">
      <formula>$J132="GP1_CATEGORY"</formula>
    </cfRule>
    <cfRule type="expression" dxfId="1571" priority="552">
      <formula>$J132="GP1_IFP_CATEGORY"</formula>
    </cfRule>
  </conditionalFormatting>
  <conditionalFormatting sqref="N136">
    <cfRule type="expression" dxfId="1570" priority="553">
      <formula>COUNTIF($N$5:$N132,$N132)&gt;1</formula>
    </cfRule>
  </conditionalFormatting>
  <conditionalFormatting sqref="N137">
    <cfRule type="expression" dxfId="1569" priority="554">
      <formula>$J131="SoftStrap"</formula>
    </cfRule>
    <cfRule type="expression" dxfId="1568" priority="555">
      <formula>$J131="GP2_CATEGORY"</formula>
    </cfRule>
    <cfRule type="expression" dxfId="1567" priority="556">
      <formula>$J131="GP3_CATEGORY"</formula>
    </cfRule>
    <cfRule type="expression" dxfId="1566" priority="557">
      <formula>$J131="GP3_IFP_CATEGORY"</formula>
    </cfRule>
    <cfRule type="expression" dxfId="1565" priority="558">
      <formula>$J131="GP1_CATEGORY"</formula>
    </cfRule>
    <cfRule type="expression" dxfId="1564" priority="559">
      <formula>$J131="GP1_IFP_CATEGORY"</formula>
    </cfRule>
  </conditionalFormatting>
  <conditionalFormatting sqref="N137">
    <cfRule type="expression" dxfId="1563" priority="560">
      <formula>COUNTIF($N$5:$N131,$N131)&gt;1</formula>
    </cfRule>
  </conditionalFormatting>
  <conditionalFormatting sqref="D323:D326">
    <cfRule type="expression" dxfId="1562" priority="3669">
      <formula>$J134="SoftStrap"</formula>
    </cfRule>
    <cfRule type="expression" dxfId="1561" priority="3670">
      <formula>$J134="GP2_CATEGORY"</formula>
    </cfRule>
    <cfRule type="expression" dxfId="1560" priority="3671">
      <formula>$J134="GP3_CATEGORY"</formula>
    </cfRule>
    <cfRule type="expression" dxfId="1559" priority="3672">
      <formula>$J134="GP3_IFP_CATEGORY"</formula>
    </cfRule>
    <cfRule type="expression" dxfId="1558" priority="3673">
      <formula>$J134="GP1_CATEGORY"</formula>
    </cfRule>
    <cfRule type="expression" dxfId="1557" priority="3674">
      <formula>$J134="GP1_IFP_CATEGORY"</formula>
    </cfRule>
  </conditionalFormatting>
  <conditionalFormatting sqref="O135">
    <cfRule type="expression" dxfId="1556" priority="3683">
      <formula>$J136="SoftStrap"</formula>
    </cfRule>
    <cfRule type="expression" dxfId="1555" priority="3684">
      <formula>$J136="GP2_CATEGORY"</formula>
    </cfRule>
    <cfRule type="expression" dxfId="1554" priority="3685">
      <formula>$J136="GP3_CATEGORY"</formula>
    </cfRule>
    <cfRule type="expression" dxfId="1553" priority="3686">
      <formula>$J136="GP3_IFP_CATEGORY"</formula>
    </cfRule>
    <cfRule type="expression" dxfId="1552" priority="3687">
      <formula>$J136="GP1_CATEGORY"</formula>
    </cfRule>
    <cfRule type="expression" dxfId="1551" priority="3688">
      <formula>$J136="GP1_IFP_CATEGORY"</formula>
    </cfRule>
  </conditionalFormatting>
  <conditionalFormatting sqref="O134">
    <cfRule type="expression" dxfId="1550" priority="3695">
      <formula>$J316="SoftStrap"</formula>
    </cfRule>
    <cfRule type="expression" dxfId="1549" priority="3696">
      <formula>$J316="GP2_CATEGORY"</formula>
    </cfRule>
    <cfRule type="expression" dxfId="1548" priority="3697">
      <formula>$J316="GP3_CATEGORY"</formula>
    </cfRule>
    <cfRule type="expression" dxfId="1547" priority="3698">
      <formula>$J316="GP3_IFP_CATEGORY"</formula>
    </cfRule>
    <cfRule type="expression" dxfId="1546" priority="3699">
      <formula>$J316="GP1_CATEGORY"</formula>
    </cfRule>
    <cfRule type="expression" dxfId="1545" priority="3700">
      <formula>$J316="GP1_IFP_CATEGORY"</formula>
    </cfRule>
  </conditionalFormatting>
  <conditionalFormatting sqref="O134">
    <cfRule type="expression" dxfId="1544" priority="3718">
      <formula>$J137="SoftStrap"</formula>
    </cfRule>
    <cfRule type="expression" dxfId="1543" priority="3719">
      <formula>$J137="GP2_CATEGORY"</formula>
    </cfRule>
    <cfRule type="expression" dxfId="1542" priority="3720">
      <formula>$J137="GP3_CATEGORY"</formula>
    </cfRule>
    <cfRule type="expression" dxfId="1541" priority="3721">
      <formula>$J137="GP3_IFP_CATEGORY"</formula>
    </cfRule>
    <cfRule type="expression" dxfId="1540" priority="3722">
      <formula>$J137="GP1_CATEGORY"</formula>
    </cfRule>
    <cfRule type="expression" dxfId="1539" priority="3723">
      <formula>$J137="GP1_IFP_CATEGORY"</formula>
    </cfRule>
  </conditionalFormatting>
  <conditionalFormatting sqref="O136">
    <cfRule type="expression" dxfId="1538" priority="3730">
      <formula>$J314="SoftStrap"</formula>
    </cfRule>
    <cfRule type="expression" dxfId="1537" priority="3731">
      <formula>$J314="GP2_CATEGORY"</formula>
    </cfRule>
    <cfRule type="expression" dxfId="1536" priority="3732">
      <formula>$J314="GP3_CATEGORY"</formula>
    </cfRule>
    <cfRule type="expression" dxfId="1535" priority="3733">
      <formula>$J314="GP3_IFP_CATEGORY"</formula>
    </cfRule>
    <cfRule type="expression" dxfId="1534" priority="3734">
      <formula>$J314="GP1_CATEGORY"</formula>
    </cfRule>
    <cfRule type="expression" dxfId="1533" priority="3735">
      <formula>$J314="GP1_IFP_CATEGORY"</formula>
    </cfRule>
  </conditionalFormatting>
  <conditionalFormatting sqref="O136">
    <cfRule type="expression" dxfId="1532" priority="3753">
      <formula>$J135="SoftStrap"</formula>
    </cfRule>
    <cfRule type="expression" dxfId="1531" priority="3754">
      <formula>$J135="GP2_CATEGORY"</formula>
    </cfRule>
    <cfRule type="expression" dxfId="1530" priority="3755">
      <formula>$J135="GP3_CATEGORY"</formula>
    </cfRule>
    <cfRule type="expression" dxfId="1529" priority="3756">
      <formula>$J135="GP3_IFP_CATEGORY"</formula>
    </cfRule>
    <cfRule type="expression" dxfId="1528" priority="3757">
      <formula>$J135="GP1_CATEGORY"</formula>
    </cfRule>
    <cfRule type="expression" dxfId="1527" priority="3758">
      <formula>$J135="GP1_IFP_CATEGORY"</formula>
    </cfRule>
  </conditionalFormatting>
  <conditionalFormatting sqref="O137">
    <cfRule type="expression" dxfId="1526" priority="3765">
      <formula>$J313="SoftStrap"</formula>
    </cfRule>
    <cfRule type="expression" dxfId="1525" priority="3766">
      <formula>$J313="GP2_CATEGORY"</formula>
    </cfRule>
    <cfRule type="expression" dxfId="1524" priority="3767">
      <formula>$J313="GP3_CATEGORY"</formula>
    </cfRule>
    <cfRule type="expression" dxfId="1523" priority="3768">
      <formula>$J313="GP3_IFP_CATEGORY"</formula>
    </cfRule>
    <cfRule type="expression" dxfId="1522" priority="3769">
      <formula>$J313="GP1_CATEGORY"</formula>
    </cfRule>
    <cfRule type="expression" dxfId="1521" priority="3770">
      <formula>$J313="GP1_IFP_CATEGORY"</formula>
    </cfRule>
  </conditionalFormatting>
  <conditionalFormatting sqref="O137">
    <cfRule type="expression" dxfId="1520" priority="3782">
      <formula>$J134="SoftStrap"</formula>
    </cfRule>
    <cfRule type="expression" dxfId="1519" priority="3783">
      <formula>$J134="GP2_CATEGORY"</formula>
    </cfRule>
    <cfRule type="expression" dxfId="1518" priority="3784">
      <formula>$J134="GP3_CATEGORY"</formula>
    </cfRule>
    <cfRule type="expression" dxfId="1517" priority="3785">
      <formula>$J134="GP3_IFP_CATEGORY"</formula>
    </cfRule>
    <cfRule type="expression" dxfId="1516" priority="3786">
      <formula>$J134="GP1_CATEGORY"</formula>
    </cfRule>
    <cfRule type="expression" dxfId="1515" priority="3787">
      <formula>$J134="GP1_IFP_CATEGORY"</formula>
    </cfRule>
  </conditionalFormatting>
  <conditionalFormatting sqref="O135">
    <cfRule type="expression" dxfId="1514" priority="3794">
      <formula>$J315="SoftStrap"</formula>
    </cfRule>
    <cfRule type="expression" dxfId="1513" priority="3795">
      <formula>$J315="GP2_CATEGORY"</formula>
    </cfRule>
    <cfRule type="expression" dxfId="1512" priority="3796">
      <formula>$J315="GP3_CATEGORY"</formula>
    </cfRule>
    <cfRule type="expression" dxfId="1511" priority="3797">
      <formula>$J315="GP3_IFP_CATEGORY"</formula>
    </cfRule>
    <cfRule type="expression" dxfId="1510" priority="3798">
      <formula>$J315="GP1_CATEGORY"</formula>
    </cfRule>
    <cfRule type="expression" dxfId="1509" priority="3799">
      <formula>$J315="GP1_IFP_CATEGORY"</formula>
    </cfRule>
  </conditionalFormatting>
  <conditionalFormatting sqref="AG216:AG230 AG232:AG235 AG239:AG1048576 AG1:AG64 AG201:AG214 AK201:AK214 AK1:AK64 AK239:AK1048576 AK232:AK235 AK216:AK230 AK66:AK198 AG66:AG198">
    <cfRule type="expression" dxfId="1508" priority="510">
      <formula>AND(AG1=0, AG1&lt;&gt;"")</formula>
    </cfRule>
    <cfRule type="expression" dxfId="1507" priority="511">
      <formula>AND(AG1&gt;0, AG1&lt;10000000000)</formula>
    </cfRule>
    <cfRule type="cellIs" dxfId="1506" priority="512" operator="equal">
      <formula>"yes"</formula>
    </cfRule>
    <cfRule type="cellIs" dxfId="1505" priority="513" operator="equal">
      <formula>"no"</formula>
    </cfRule>
    <cfRule type="cellIs" dxfId="1504" priority="514" operator="equal">
      <formula>"remove"</formula>
    </cfRule>
  </conditionalFormatting>
  <conditionalFormatting sqref="AG216:AG230 AG232:AG235 AG5:AG64 AG238:AG421 AG201:AG214 AK201:AK214 AK238:AK421 AK5:AK64 AK232:AK235 AK216:AK230 AK66:AK198 AG66:AG198">
    <cfRule type="expression" dxfId="1503" priority="515">
      <formula>$J5="SoftStrap"</formula>
    </cfRule>
    <cfRule type="expression" dxfId="1502" priority="516">
      <formula>$J5="GP2_CATEGORY"</formula>
    </cfRule>
    <cfRule type="expression" dxfId="1501" priority="517">
      <formula>$J5="GP3_CATEGORY"</formula>
    </cfRule>
    <cfRule type="expression" dxfId="1500" priority="518">
      <formula>$J5="GP3_IFP_CATEGORY"</formula>
    </cfRule>
    <cfRule type="expression" dxfId="1499" priority="519">
      <formula>$J5="GP1_CATEGORY"</formula>
    </cfRule>
    <cfRule type="expression" dxfId="1498" priority="520">
      <formula>$J5="GP1_IFP_CATEGORY"</formula>
    </cfRule>
  </conditionalFormatting>
  <conditionalFormatting sqref="AG199:AG200 AK199:AK200">
    <cfRule type="expression" dxfId="1497" priority="499">
      <formula>AND(AG199=0, AG199&lt;&gt;"")</formula>
    </cfRule>
    <cfRule type="expression" dxfId="1496" priority="500">
      <formula>AND(AG199&gt;0, AG199&lt;10000000000)</formula>
    </cfRule>
    <cfRule type="cellIs" dxfId="1495" priority="501" operator="equal">
      <formula>"yes"</formula>
    </cfRule>
    <cfRule type="cellIs" dxfId="1494" priority="502" operator="equal">
      <formula>"no"</formula>
    </cfRule>
    <cfRule type="cellIs" dxfId="1493" priority="503" operator="equal">
      <formula>"remove"</formula>
    </cfRule>
  </conditionalFormatting>
  <conditionalFormatting sqref="AG199:AG200 AK199:AK200">
    <cfRule type="expression" dxfId="1492" priority="504">
      <formula>$J199="SoftStrap"</formula>
    </cfRule>
    <cfRule type="expression" dxfId="1491" priority="505">
      <formula>$J199="GP2_CATEGORY"</formula>
    </cfRule>
    <cfRule type="expression" dxfId="1490" priority="506">
      <formula>$J199="GP3_CATEGORY"</formula>
    </cfRule>
    <cfRule type="expression" dxfId="1489" priority="507">
      <formula>$J199="GP3_IFP_CATEGORY"</formula>
    </cfRule>
    <cfRule type="expression" dxfId="1488" priority="508">
      <formula>$J199="GP1_CATEGORY"</formula>
    </cfRule>
    <cfRule type="expression" dxfId="1487" priority="509">
      <formula>$J199="GP1_IFP_CATEGORY"</formula>
    </cfRule>
  </conditionalFormatting>
  <conditionalFormatting sqref="AG215 AK215">
    <cfRule type="expression" dxfId="1486" priority="488">
      <formula>AND(AG215=0, AG215&lt;&gt;"")</formula>
    </cfRule>
    <cfRule type="expression" dxfId="1485" priority="489">
      <formula>AND(AG215&gt;0, AG215&lt;10000000000)</formula>
    </cfRule>
    <cfRule type="cellIs" dxfId="1484" priority="490" operator="equal">
      <formula>"yes"</formula>
    </cfRule>
    <cfRule type="cellIs" dxfId="1483" priority="491" operator="equal">
      <formula>"no"</formula>
    </cfRule>
    <cfRule type="cellIs" dxfId="1482" priority="492" operator="equal">
      <formula>"remove"</formula>
    </cfRule>
  </conditionalFormatting>
  <conditionalFormatting sqref="AG215 AK215">
    <cfRule type="expression" dxfId="1481" priority="493">
      <formula>$J215="SoftStrap"</formula>
    </cfRule>
    <cfRule type="expression" dxfId="1480" priority="494">
      <formula>$J215="GP2_CATEGORY"</formula>
    </cfRule>
    <cfRule type="expression" dxfId="1479" priority="495">
      <formula>$J215="GP3_CATEGORY"</formula>
    </cfRule>
    <cfRule type="expression" dxfId="1478" priority="496">
      <formula>$J215="GP3_IFP_CATEGORY"</formula>
    </cfRule>
    <cfRule type="expression" dxfId="1477" priority="497">
      <formula>$J215="GP1_CATEGORY"</formula>
    </cfRule>
    <cfRule type="expression" dxfId="1476" priority="498">
      <formula>$J215="GP1_IFP_CATEGORY"</formula>
    </cfRule>
  </conditionalFormatting>
  <conditionalFormatting sqref="AG231 AK231">
    <cfRule type="expression" dxfId="1475" priority="477">
      <formula>AND(AG231=0, AG231&lt;&gt;"")</formula>
    </cfRule>
    <cfRule type="expression" dxfId="1474" priority="478">
      <formula>AND(AG231&gt;0, AG231&lt;10000000000)</formula>
    </cfRule>
    <cfRule type="cellIs" dxfId="1473" priority="479" operator="equal">
      <formula>"yes"</formula>
    </cfRule>
    <cfRule type="cellIs" dxfId="1472" priority="480" operator="equal">
      <formula>"no"</formula>
    </cfRule>
    <cfRule type="cellIs" dxfId="1471" priority="481" operator="equal">
      <formula>"remove"</formula>
    </cfRule>
  </conditionalFormatting>
  <conditionalFormatting sqref="AG231 AK231">
    <cfRule type="expression" dxfId="1470" priority="482">
      <formula>$J231="SoftStrap"</formula>
    </cfRule>
    <cfRule type="expression" dxfId="1469" priority="483">
      <formula>$J231="GP2_CATEGORY"</formula>
    </cfRule>
    <cfRule type="expression" dxfId="1468" priority="484">
      <formula>$J231="GP3_CATEGORY"</formula>
    </cfRule>
    <cfRule type="expression" dxfId="1467" priority="485">
      <formula>$J231="GP3_IFP_CATEGORY"</formula>
    </cfRule>
    <cfRule type="expression" dxfId="1466" priority="486">
      <formula>$J231="GP1_CATEGORY"</formula>
    </cfRule>
    <cfRule type="expression" dxfId="1465" priority="487">
      <formula>$J231="GP1_IFP_CATEGORY"</formula>
    </cfRule>
  </conditionalFormatting>
  <conditionalFormatting sqref="AG238 AK238">
    <cfRule type="expression" dxfId="1464" priority="472">
      <formula>AND(AG238=0, AG238&lt;&gt;"")</formula>
    </cfRule>
    <cfRule type="expression" dxfId="1463" priority="473">
      <formula>AND(AG238&gt;0, AG238&lt;10000000000)</formula>
    </cfRule>
    <cfRule type="cellIs" dxfId="1462" priority="474" operator="equal">
      <formula>"yes"</formula>
    </cfRule>
    <cfRule type="cellIs" dxfId="1461" priority="475" operator="equal">
      <formula>"no"</formula>
    </cfRule>
    <cfRule type="cellIs" dxfId="1460" priority="476" operator="equal">
      <formula>"remove"</formula>
    </cfRule>
  </conditionalFormatting>
  <conditionalFormatting sqref="AG236:AG237 AK236:AK237">
    <cfRule type="expression" dxfId="1459" priority="461">
      <formula>AND(AG236=0, AG236&lt;&gt;"")</formula>
    </cfRule>
    <cfRule type="expression" dxfId="1458" priority="462">
      <formula>AND(AG236&gt;0, AG236&lt;10000000000)</formula>
    </cfRule>
    <cfRule type="cellIs" dxfId="1457" priority="463" operator="equal">
      <formula>"yes"</formula>
    </cfRule>
    <cfRule type="cellIs" dxfId="1456" priority="464" operator="equal">
      <formula>"no"</formula>
    </cfRule>
    <cfRule type="cellIs" dxfId="1455" priority="465" operator="equal">
      <formula>"remove"</formula>
    </cfRule>
  </conditionalFormatting>
  <conditionalFormatting sqref="AG236:AG237 AK236:AK237">
    <cfRule type="expression" dxfId="1454" priority="466">
      <formula>$J236="SoftStrap"</formula>
    </cfRule>
    <cfRule type="expression" dxfId="1453" priority="467">
      <formula>$J236="GP2_CATEGORY"</formula>
    </cfRule>
    <cfRule type="expression" dxfId="1452" priority="468">
      <formula>$J236="GP3_CATEGORY"</formula>
    </cfRule>
    <cfRule type="expression" dxfId="1451" priority="469">
      <formula>$J236="GP3_IFP_CATEGORY"</formula>
    </cfRule>
    <cfRule type="expression" dxfId="1450" priority="470">
      <formula>$J236="GP1_CATEGORY"</formula>
    </cfRule>
    <cfRule type="expression" dxfId="1449" priority="471">
      <formula>$J236="GP1_IFP_CATEGORY"</formula>
    </cfRule>
  </conditionalFormatting>
  <conditionalFormatting sqref="AH216:AH230 AH232:AH235 AH239:AH1048576 AH1:AH64 AH201:AH214 AH66:AH198">
    <cfRule type="expression" dxfId="1448" priority="450">
      <formula>AND(AH1=0, AH1&lt;&gt;"")</formula>
    </cfRule>
    <cfRule type="expression" dxfId="1447" priority="451">
      <formula>AND(AH1&gt;0, AH1&lt;10000000000)</formula>
    </cfRule>
    <cfRule type="cellIs" dxfId="1446" priority="452" operator="equal">
      <formula>"yes"</formula>
    </cfRule>
    <cfRule type="cellIs" dxfId="1445" priority="453" operator="equal">
      <formula>"no"</formula>
    </cfRule>
    <cfRule type="cellIs" dxfId="1444" priority="454" operator="equal">
      <formula>"remove"</formula>
    </cfRule>
  </conditionalFormatting>
  <conditionalFormatting sqref="AH216:AH230 AH232:AH235 AH5:AH64 AH238:AH421 AH201:AH214 AH66:AH198">
    <cfRule type="expression" dxfId="1443" priority="455">
      <formula>$J5="SoftStrap"</formula>
    </cfRule>
    <cfRule type="expression" dxfId="1442" priority="456">
      <formula>$J5="GP2_CATEGORY"</formula>
    </cfRule>
    <cfRule type="expression" dxfId="1441" priority="457">
      <formula>$J5="GP3_CATEGORY"</formula>
    </cfRule>
    <cfRule type="expression" dxfId="1440" priority="458">
      <formula>$J5="GP3_IFP_CATEGORY"</formula>
    </cfRule>
    <cfRule type="expression" dxfId="1439" priority="459">
      <formula>$J5="GP1_CATEGORY"</formula>
    </cfRule>
    <cfRule type="expression" dxfId="1438" priority="460">
      <formula>$J5="GP1_IFP_CATEGORY"</formula>
    </cfRule>
  </conditionalFormatting>
  <conditionalFormatting sqref="AH199:AH200">
    <cfRule type="expression" dxfId="1437" priority="439">
      <formula>AND(AH199=0, AH199&lt;&gt;"")</formula>
    </cfRule>
    <cfRule type="expression" dxfId="1436" priority="440">
      <formula>AND(AH199&gt;0, AH199&lt;10000000000)</formula>
    </cfRule>
    <cfRule type="cellIs" dxfId="1435" priority="441" operator="equal">
      <formula>"yes"</formula>
    </cfRule>
    <cfRule type="cellIs" dxfId="1434" priority="442" operator="equal">
      <formula>"no"</formula>
    </cfRule>
    <cfRule type="cellIs" dxfId="1433" priority="443" operator="equal">
      <formula>"remove"</formula>
    </cfRule>
  </conditionalFormatting>
  <conditionalFormatting sqref="AH199:AH200">
    <cfRule type="expression" dxfId="1432" priority="444">
      <formula>$J199="SoftStrap"</formula>
    </cfRule>
    <cfRule type="expression" dxfId="1431" priority="445">
      <formula>$J199="GP2_CATEGORY"</formula>
    </cfRule>
    <cfRule type="expression" dxfId="1430" priority="446">
      <formula>$J199="GP3_CATEGORY"</formula>
    </cfRule>
    <cfRule type="expression" dxfId="1429" priority="447">
      <formula>$J199="GP3_IFP_CATEGORY"</formula>
    </cfRule>
    <cfRule type="expression" dxfId="1428" priority="448">
      <formula>$J199="GP1_CATEGORY"</formula>
    </cfRule>
    <cfRule type="expression" dxfId="1427" priority="449">
      <formula>$J199="GP1_IFP_CATEGORY"</formula>
    </cfRule>
  </conditionalFormatting>
  <conditionalFormatting sqref="AH215">
    <cfRule type="expression" dxfId="1426" priority="428">
      <formula>AND(AH215=0, AH215&lt;&gt;"")</formula>
    </cfRule>
    <cfRule type="expression" dxfId="1425" priority="429">
      <formula>AND(AH215&gt;0, AH215&lt;10000000000)</formula>
    </cfRule>
    <cfRule type="cellIs" dxfId="1424" priority="430" operator="equal">
      <formula>"yes"</formula>
    </cfRule>
    <cfRule type="cellIs" dxfId="1423" priority="431" operator="equal">
      <formula>"no"</formula>
    </cfRule>
    <cfRule type="cellIs" dxfId="1422" priority="432" operator="equal">
      <formula>"remove"</formula>
    </cfRule>
  </conditionalFormatting>
  <conditionalFormatting sqref="AH215">
    <cfRule type="expression" dxfId="1421" priority="433">
      <formula>$J215="SoftStrap"</formula>
    </cfRule>
    <cfRule type="expression" dxfId="1420" priority="434">
      <formula>$J215="GP2_CATEGORY"</formula>
    </cfRule>
    <cfRule type="expression" dxfId="1419" priority="435">
      <formula>$J215="GP3_CATEGORY"</formula>
    </cfRule>
    <cfRule type="expression" dxfId="1418" priority="436">
      <formula>$J215="GP3_IFP_CATEGORY"</formula>
    </cfRule>
    <cfRule type="expression" dxfId="1417" priority="437">
      <formula>$J215="GP1_CATEGORY"</formula>
    </cfRule>
    <cfRule type="expression" dxfId="1416" priority="438">
      <formula>$J215="GP1_IFP_CATEGORY"</formula>
    </cfRule>
  </conditionalFormatting>
  <conditionalFormatting sqref="AH231">
    <cfRule type="expression" dxfId="1415" priority="417">
      <formula>AND(AH231=0, AH231&lt;&gt;"")</formula>
    </cfRule>
    <cfRule type="expression" dxfId="1414" priority="418">
      <formula>AND(AH231&gt;0, AH231&lt;10000000000)</formula>
    </cfRule>
    <cfRule type="cellIs" dxfId="1413" priority="419" operator="equal">
      <formula>"yes"</formula>
    </cfRule>
    <cfRule type="cellIs" dxfId="1412" priority="420" operator="equal">
      <formula>"no"</formula>
    </cfRule>
    <cfRule type="cellIs" dxfId="1411" priority="421" operator="equal">
      <formula>"remove"</formula>
    </cfRule>
  </conditionalFormatting>
  <conditionalFormatting sqref="AH231">
    <cfRule type="expression" dxfId="1410" priority="422">
      <formula>$J231="SoftStrap"</formula>
    </cfRule>
    <cfRule type="expression" dxfId="1409" priority="423">
      <formula>$J231="GP2_CATEGORY"</formula>
    </cfRule>
    <cfRule type="expression" dxfId="1408" priority="424">
      <formula>$J231="GP3_CATEGORY"</formula>
    </cfRule>
    <cfRule type="expression" dxfId="1407" priority="425">
      <formula>$J231="GP3_IFP_CATEGORY"</formula>
    </cfRule>
    <cfRule type="expression" dxfId="1406" priority="426">
      <formula>$J231="GP1_CATEGORY"</formula>
    </cfRule>
    <cfRule type="expression" dxfId="1405" priority="427">
      <formula>$J231="GP1_IFP_CATEGORY"</formula>
    </cfRule>
  </conditionalFormatting>
  <conditionalFormatting sqref="AH238">
    <cfRule type="expression" dxfId="1404" priority="412">
      <formula>AND(AH238=0, AH238&lt;&gt;"")</formula>
    </cfRule>
    <cfRule type="expression" dxfId="1403" priority="413">
      <formula>AND(AH238&gt;0, AH238&lt;10000000000)</formula>
    </cfRule>
    <cfRule type="cellIs" dxfId="1402" priority="414" operator="equal">
      <formula>"yes"</formula>
    </cfRule>
    <cfRule type="cellIs" dxfId="1401" priority="415" operator="equal">
      <formula>"no"</formula>
    </cfRule>
    <cfRule type="cellIs" dxfId="1400" priority="416" operator="equal">
      <formula>"remove"</formula>
    </cfRule>
  </conditionalFormatting>
  <conditionalFormatting sqref="AH236:AH237">
    <cfRule type="expression" dxfId="1399" priority="401">
      <formula>AND(AH236=0, AH236&lt;&gt;"")</formula>
    </cfRule>
    <cfRule type="expression" dxfId="1398" priority="402">
      <formula>AND(AH236&gt;0, AH236&lt;10000000000)</formula>
    </cfRule>
    <cfRule type="cellIs" dxfId="1397" priority="403" operator="equal">
      <formula>"yes"</formula>
    </cfRule>
    <cfRule type="cellIs" dxfId="1396" priority="404" operator="equal">
      <formula>"no"</formula>
    </cfRule>
    <cfRule type="cellIs" dxfId="1395" priority="405" operator="equal">
      <formula>"remove"</formula>
    </cfRule>
  </conditionalFormatting>
  <conditionalFormatting sqref="AH236:AH237">
    <cfRule type="expression" dxfId="1394" priority="406">
      <formula>$J236="SoftStrap"</formula>
    </cfRule>
    <cfRule type="expression" dxfId="1393" priority="407">
      <formula>$J236="GP2_CATEGORY"</formula>
    </cfRule>
    <cfRule type="expression" dxfId="1392" priority="408">
      <formula>$J236="GP3_CATEGORY"</formula>
    </cfRule>
    <cfRule type="expression" dxfId="1391" priority="409">
      <formula>$J236="GP3_IFP_CATEGORY"</formula>
    </cfRule>
    <cfRule type="expression" dxfId="1390" priority="410">
      <formula>$J236="GP1_CATEGORY"</formula>
    </cfRule>
    <cfRule type="expression" dxfId="1389" priority="411">
      <formula>$J236="GP1_IFP_CATEGORY"</formula>
    </cfRule>
  </conditionalFormatting>
  <conditionalFormatting sqref="AI216:AI230 AI232:AI235 AI239:AI1048576 AI1:AI64 AI201:AI214 AI66:AI198">
    <cfRule type="expression" dxfId="1388" priority="390">
      <formula>AND(AI1=0, AI1&lt;&gt;"")</formula>
    </cfRule>
    <cfRule type="expression" dxfId="1387" priority="391">
      <formula>AND(AI1&gt;0, AI1&lt;10000000000)</formula>
    </cfRule>
    <cfRule type="cellIs" dxfId="1386" priority="392" operator="equal">
      <formula>"yes"</formula>
    </cfRule>
    <cfRule type="cellIs" dxfId="1385" priority="393" operator="equal">
      <formula>"no"</formula>
    </cfRule>
    <cfRule type="cellIs" dxfId="1384" priority="394" operator="equal">
      <formula>"remove"</formula>
    </cfRule>
  </conditionalFormatting>
  <conditionalFormatting sqref="AI216:AI230 AI232:AI235 AI5:AI64 AI238:AI421 AI201:AI214 AI66:AI198">
    <cfRule type="expression" dxfId="1383" priority="395">
      <formula>$J5="SoftStrap"</formula>
    </cfRule>
    <cfRule type="expression" dxfId="1382" priority="396">
      <formula>$J5="GP2_CATEGORY"</formula>
    </cfRule>
    <cfRule type="expression" dxfId="1381" priority="397">
      <formula>$J5="GP3_CATEGORY"</formula>
    </cfRule>
    <cfRule type="expression" dxfId="1380" priority="398">
      <formula>$J5="GP3_IFP_CATEGORY"</formula>
    </cfRule>
    <cfRule type="expression" dxfId="1379" priority="399">
      <formula>$J5="GP1_CATEGORY"</formula>
    </cfRule>
    <cfRule type="expression" dxfId="1378" priority="400">
      <formula>$J5="GP1_IFP_CATEGORY"</formula>
    </cfRule>
  </conditionalFormatting>
  <conditionalFormatting sqref="AI199:AI200">
    <cfRule type="expression" dxfId="1377" priority="379">
      <formula>AND(AI199=0, AI199&lt;&gt;"")</formula>
    </cfRule>
    <cfRule type="expression" dxfId="1376" priority="380">
      <formula>AND(AI199&gt;0, AI199&lt;10000000000)</formula>
    </cfRule>
    <cfRule type="cellIs" dxfId="1375" priority="381" operator="equal">
      <formula>"yes"</formula>
    </cfRule>
    <cfRule type="cellIs" dxfId="1374" priority="382" operator="equal">
      <formula>"no"</formula>
    </cfRule>
    <cfRule type="cellIs" dxfId="1373" priority="383" operator="equal">
      <formula>"remove"</formula>
    </cfRule>
  </conditionalFormatting>
  <conditionalFormatting sqref="AI199:AI200">
    <cfRule type="expression" dxfId="1372" priority="384">
      <formula>$J199="SoftStrap"</formula>
    </cfRule>
    <cfRule type="expression" dxfId="1371" priority="385">
      <formula>$J199="GP2_CATEGORY"</formula>
    </cfRule>
    <cfRule type="expression" dxfId="1370" priority="386">
      <formula>$J199="GP3_CATEGORY"</formula>
    </cfRule>
    <cfRule type="expression" dxfId="1369" priority="387">
      <formula>$J199="GP3_IFP_CATEGORY"</formula>
    </cfRule>
    <cfRule type="expression" dxfId="1368" priority="388">
      <formula>$J199="GP1_CATEGORY"</formula>
    </cfRule>
    <cfRule type="expression" dxfId="1367" priority="389">
      <formula>$J199="GP1_IFP_CATEGORY"</formula>
    </cfRule>
  </conditionalFormatting>
  <conditionalFormatting sqref="AI215">
    <cfRule type="expression" dxfId="1366" priority="368">
      <formula>AND(AI215=0, AI215&lt;&gt;"")</formula>
    </cfRule>
    <cfRule type="expression" dxfId="1365" priority="369">
      <formula>AND(AI215&gt;0, AI215&lt;10000000000)</formula>
    </cfRule>
    <cfRule type="cellIs" dxfId="1364" priority="370" operator="equal">
      <formula>"yes"</formula>
    </cfRule>
    <cfRule type="cellIs" dxfId="1363" priority="371" operator="equal">
      <formula>"no"</formula>
    </cfRule>
    <cfRule type="cellIs" dxfId="1362" priority="372" operator="equal">
      <formula>"remove"</formula>
    </cfRule>
  </conditionalFormatting>
  <conditionalFormatting sqref="AI215">
    <cfRule type="expression" dxfId="1361" priority="373">
      <formula>$J215="SoftStrap"</formula>
    </cfRule>
    <cfRule type="expression" dxfId="1360" priority="374">
      <formula>$J215="GP2_CATEGORY"</formula>
    </cfRule>
    <cfRule type="expression" dxfId="1359" priority="375">
      <formula>$J215="GP3_CATEGORY"</formula>
    </cfRule>
    <cfRule type="expression" dxfId="1358" priority="376">
      <formula>$J215="GP3_IFP_CATEGORY"</formula>
    </cfRule>
    <cfRule type="expression" dxfId="1357" priority="377">
      <formula>$J215="GP1_CATEGORY"</formula>
    </cfRule>
    <cfRule type="expression" dxfId="1356" priority="378">
      <formula>$J215="GP1_IFP_CATEGORY"</formula>
    </cfRule>
  </conditionalFormatting>
  <conditionalFormatting sqref="AI231">
    <cfRule type="expression" dxfId="1355" priority="357">
      <formula>AND(AI231=0, AI231&lt;&gt;"")</formula>
    </cfRule>
    <cfRule type="expression" dxfId="1354" priority="358">
      <formula>AND(AI231&gt;0, AI231&lt;10000000000)</formula>
    </cfRule>
    <cfRule type="cellIs" dxfId="1353" priority="359" operator="equal">
      <formula>"yes"</formula>
    </cfRule>
    <cfRule type="cellIs" dxfId="1352" priority="360" operator="equal">
      <formula>"no"</formula>
    </cfRule>
    <cfRule type="cellIs" dxfId="1351" priority="361" operator="equal">
      <formula>"remove"</formula>
    </cfRule>
  </conditionalFormatting>
  <conditionalFormatting sqref="AI231">
    <cfRule type="expression" dxfId="1350" priority="362">
      <formula>$J231="SoftStrap"</formula>
    </cfRule>
    <cfRule type="expression" dxfId="1349" priority="363">
      <formula>$J231="GP2_CATEGORY"</formula>
    </cfRule>
    <cfRule type="expression" dxfId="1348" priority="364">
      <formula>$J231="GP3_CATEGORY"</formula>
    </cfRule>
    <cfRule type="expression" dxfId="1347" priority="365">
      <formula>$J231="GP3_IFP_CATEGORY"</formula>
    </cfRule>
    <cfRule type="expression" dxfId="1346" priority="366">
      <formula>$J231="GP1_CATEGORY"</formula>
    </cfRule>
    <cfRule type="expression" dxfId="1345" priority="367">
      <formula>$J231="GP1_IFP_CATEGORY"</formula>
    </cfRule>
  </conditionalFormatting>
  <conditionalFormatting sqref="AI238">
    <cfRule type="expression" dxfId="1344" priority="352">
      <formula>AND(AI238=0, AI238&lt;&gt;"")</formula>
    </cfRule>
    <cfRule type="expression" dxfId="1343" priority="353">
      <formula>AND(AI238&gt;0, AI238&lt;10000000000)</formula>
    </cfRule>
    <cfRule type="cellIs" dxfId="1342" priority="354" operator="equal">
      <formula>"yes"</formula>
    </cfRule>
    <cfRule type="cellIs" dxfId="1341" priority="355" operator="equal">
      <formula>"no"</formula>
    </cfRule>
    <cfRule type="cellIs" dxfId="1340" priority="356" operator="equal">
      <formula>"remove"</formula>
    </cfRule>
  </conditionalFormatting>
  <conditionalFormatting sqref="AI236:AI237">
    <cfRule type="expression" dxfId="1339" priority="341">
      <formula>AND(AI236=0, AI236&lt;&gt;"")</formula>
    </cfRule>
    <cfRule type="expression" dxfId="1338" priority="342">
      <formula>AND(AI236&gt;0, AI236&lt;10000000000)</formula>
    </cfRule>
    <cfRule type="cellIs" dxfId="1337" priority="343" operator="equal">
      <formula>"yes"</formula>
    </cfRule>
    <cfRule type="cellIs" dxfId="1336" priority="344" operator="equal">
      <formula>"no"</formula>
    </cfRule>
    <cfRule type="cellIs" dxfId="1335" priority="345" operator="equal">
      <formula>"remove"</formula>
    </cfRule>
  </conditionalFormatting>
  <conditionalFormatting sqref="AI236:AI237">
    <cfRule type="expression" dxfId="1334" priority="346">
      <formula>$J236="SoftStrap"</formula>
    </cfRule>
    <cfRule type="expression" dxfId="1333" priority="347">
      <formula>$J236="GP2_CATEGORY"</formula>
    </cfRule>
    <cfRule type="expression" dxfId="1332" priority="348">
      <formula>$J236="GP3_CATEGORY"</formula>
    </cfRule>
    <cfRule type="expression" dxfId="1331" priority="349">
      <formula>$J236="GP3_IFP_CATEGORY"</formula>
    </cfRule>
    <cfRule type="expression" dxfId="1330" priority="350">
      <formula>$J236="GP1_CATEGORY"</formula>
    </cfRule>
    <cfRule type="expression" dxfId="1329" priority="351">
      <formula>$J236="GP1_IFP_CATEGORY"</formula>
    </cfRule>
  </conditionalFormatting>
  <conditionalFormatting sqref="AJ216:AJ230 AJ232:AJ235 AJ239:AJ1048576 AJ1:AJ64 AJ201:AJ214 AJ66:AJ198">
    <cfRule type="expression" dxfId="1328" priority="330">
      <formula>AND(AJ1=0, AJ1&lt;&gt;"")</formula>
    </cfRule>
    <cfRule type="expression" dxfId="1327" priority="331">
      <formula>AND(AJ1&gt;0, AJ1&lt;10000000000)</formula>
    </cfRule>
    <cfRule type="cellIs" dxfId="1326" priority="332" operator="equal">
      <formula>"yes"</formula>
    </cfRule>
    <cfRule type="cellIs" dxfId="1325" priority="333" operator="equal">
      <formula>"no"</formula>
    </cfRule>
    <cfRule type="cellIs" dxfId="1324" priority="334" operator="equal">
      <formula>"remove"</formula>
    </cfRule>
  </conditionalFormatting>
  <conditionalFormatting sqref="AJ216:AJ230 AJ232:AJ235 AJ5:AJ64 AJ238:AJ421 AJ201:AJ214 AJ66:AJ198">
    <cfRule type="expression" dxfId="1323" priority="335">
      <formula>$J5="SoftStrap"</formula>
    </cfRule>
    <cfRule type="expression" dxfId="1322" priority="336">
      <formula>$J5="GP2_CATEGORY"</formula>
    </cfRule>
    <cfRule type="expression" dxfId="1321" priority="337">
      <formula>$J5="GP3_CATEGORY"</formula>
    </cfRule>
    <cfRule type="expression" dxfId="1320" priority="338">
      <formula>$J5="GP3_IFP_CATEGORY"</formula>
    </cfRule>
    <cfRule type="expression" dxfId="1319" priority="339">
      <formula>$J5="GP1_CATEGORY"</formula>
    </cfRule>
    <cfRule type="expression" dxfId="1318" priority="340">
      <formula>$J5="GP1_IFP_CATEGORY"</formula>
    </cfRule>
  </conditionalFormatting>
  <conditionalFormatting sqref="AJ199:AJ200">
    <cfRule type="expression" dxfId="1317" priority="319">
      <formula>AND(AJ199=0, AJ199&lt;&gt;"")</formula>
    </cfRule>
    <cfRule type="expression" dxfId="1316" priority="320">
      <formula>AND(AJ199&gt;0, AJ199&lt;10000000000)</formula>
    </cfRule>
    <cfRule type="cellIs" dxfId="1315" priority="321" operator="equal">
      <formula>"yes"</formula>
    </cfRule>
    <cfRule type="cellIs" dxfId="1314" priority="322" operator="equal">
      <formula>"no"</formula>
    </cfRule>
    <cfRule type="cellIs" dxfId="1313" priority="323" operator="equal">
      <formula>"remove"</formula>
    </cfRule>
  </conditionalFormatting>
  <conditionalFormatting sqref="AJ199:AJ200">
    <cfRule type="expression" dxfId="1312" priority="324">
      <formula>$J199="SoftStrap"</formula>
    </cfRule>
    <cfRule type="expression" dxfId="1311" priority="325">
      <formula>$J199="GP2_CATEGORY"</formula>
    </cfRule>
    <cfRule type="expression" dxfId="1310" priority="326">
      <formula>$J199="GP3_CATEGORY"</formula>
    </cfRule>
    <cfRule type="expression" dxfId="1309" priority="327">
      <formula>$J199="GP3_IFP_CATEGORY"</formula>
    </cfRule>
    <cfRule type="expression" dxfId="1308" priority="328">
      <formula>$J199="GP1_CATEGORY"</formula>
    </cfRule>
    <cfRule type="expression" dxfId="1307" priority="329">
      <formula>$J199="GP1_IFP_CATEGORY"</formula>
    </cfRule>
  </conditionalFormatting>
  <conditionalFormatting sqref="AJ215">
    <cfRule type="expression" dxfId="1306" priority="308">
      <formula>AND(AJ215=0, AJ215&lt;&gt;"")</formula>
    </cfRule>
    <cfRule type="expression" dxfId="1305" priority="309">
      <formula>AND(AJ215&gt;0, AJ215&lt;10000000000)</formula>
    </cfRule>
    <cfRule type="cellIs" dxfId="1304" priority="310" operator="equal">
      <formula>"yes"</formula>
    </cfRule>
    <cfRule type="cellIs" dxfId="1303" priority="311" operator="equal">
      <formula>"no"</formula>
    </cfRule>
    <cfRule type="cellIs" dxfId="1302" priority="312" operator="equal">
      <formula>"remove"</formula>
    </cfRule>
  </conditionalFormatting>
  <conditionalFormatting sqref="AJ215">
    <cfRule type="expression" dxfId="1301" priority="313">
      <formula>$J215="SoftStrap"</formula>
    </cfRule>
    <cfRule type="expression" dxfId="1300" priority="314">
      <formula>$J215="GP2_CATEGORY"</formula>
    </cfRule>
    <cfRule type="expression" dxfId="1299" priority="315">
      <formula>$J215="GP3_CATEGORY"</formula>
    </cfRule>
    <cfRule type="expression" dxfId="1298" priority="316">
      <formula>$J215="GP3_IFP_CATEGORY"</formula>
    </cfRule>
    <cfRule type="expression" dxfId="1297" priority="317">
      <formula>$J215="GP1_CATEGORY"</formula>
    </cfRule>
    <cfRule type="expression" dxfId="1296" priority="318">
      <formula>$J215="GP1_IFP_CATEGORY"</formula>
    </cfRule>
  </conditionalFormatting>
  <conditionalFormatting sqref="AJ231">
    <cfRule type="expression" dxfId="1295" priority="297">
      <formula>AND(AJ231=0, AJ231&lt;&gt;"")</formula>
    </cfRule>
    <cfRule type="expression" dxfId="1294" priority="298">
      <formula>AND(AJ231&gt;0, AJ231&lt;10000000000)</formula>
    </cfRule>
    <cfRule type="cellIs" dxfId="1293" priority="299" operator="equal">
      <formula>"yes"</formula>
    </cfRule>
    <cfRule type="cellIs" dxfId="1292" priority="300" operator="equal">
      <formula>"no"</formula>
    </cfRule>
    <cfRule type="cellIs" dxfId="1291" priority="301" operator="equal">
      <formula>"remove"</formula>
    </cfRule>
  </conditionalFormatting>
  <conditionalFormatting sqref="AJ231">
    <cfRule type="expression" dxfId="1290" priority="302">
      <formula>$J231="SoftStrap"</formula>
    </cfRule>
    <cfRule type="expression" dxfId="1289" priority="303">
      <formula>$J231="GP2_CATEGORY"</formula>
    </cfRule>
    <cfRule type="expression" dxfId="1288" priority="304">
      <formula>$J231="GP3_CATEGORY"</formula>
    </cfRule>
    <cfRule type="expression" dxfId="1287" priority="305">
      <formula>$J231="GP3_IFP_CATEGORY"</formula>
    </cfRule>
    <cfRule type="expression" dxfId="1286" priority="306">
      <formula>$J231="GP1_CATEGORY"</formula>
    </cfRule>
    <cfRule type="expression" dxfId="1285" priority="307">
      <formula>$J231="GP1_IFP_CATEGORY"</formula>
    </cfRule>
  </conditionalFormatting>
  <conditionalFormatting sqref="AJ238">
    <cfRule type="expression" dxfId="1284" priority="292">
      <formula>AND(AJ238=0, AJ238&lt;&gt;"")</formula>
    </cfRule>
    <cfRule type="expression" dxfId="1283" priority="293">
      <formula>AND(AJ238&gt;0, AJ238&lt;10000000000)</formula>
    </cfRule>
    <cfRule type="cellIs" dxfId="1282" priority="294" operator="equal">
      <formula>"yes"</formula>
    </cfRule>
    <cfRule type="cellIs" dxfId="1281" priority="295" operator="equal">
      <formula>"no"</formula>
    </cfRule>
    <cfRule type="cellIs" dxfId="1280" priority="296" operator="equal">
      <formula>"remove"</formula>
    </cfRule>
  </conditionalFormatting>
  <conditionalFormatting sqref="AJ236:AJ237">
    <cfRule type="expression" dxfId="1279" priority="281">
      <formula>AND(AJ236=0, AJ236&lt;&gt;"")</formula>
    </cfRule>
    <cfRule type="expression" dxfId="1278" priority="282">
      <formula>AND(AJ236&gt;0, AJ236&lt;10000000000)</formula>
    </cfRule>
    <cfRule type="cellIs" dxfId="1277" priority="283" operator="equal">
      <formula>"yes"</formula>
    </cfRule>
    <cfRule type="cellIs" dxfId="1276" priority="284" operator="equal">
      <formula>"no"</formula>
    </cfRule>
    <cfRule type="cellIs" dxfId="1275" priority="285" operator="equal">
      <formula>"remove"</formula>
    </cfRule>
  </conditionalFormatting>
  <conditionalFormatting sqref="AJ236:AJ237">
    <cfRule type="expression" dxfId="1274" priority="286">
      <formula>$J236="SoftStrap"</formula>
    </cfRule>
    <cfRule type="expression" dxfId="1273" priority="287">
      <formula>$J236="GP2_CATEGORY"</formula>
    </cfRule>
    <cfRule type="expression" dxfId="1272" priority="288">
      <formula>$J236="GP3_CATEGORY"</formula>
    </cfRule>
    <cfRule type="expression" dxfId="1271" priority="289">
      <formula>$J236="GP3_IFP_CATEGORY"</formula>
    </cfRule>
    <cfRule type="expression" dxfId="1270" priority="290">
      <formula>$J236="GP1_CATEGORY"</formula>
    </cfRule>
    <cfRule type="expression" dxfId="1269" priority="291">
      <formula>$J236="GP1_IFP_CATEGORY"</formula>
    </cfRule>
  </conditionalFormatting>
  <conditionalFormatting sqref="L65">
    <cfRule type="cellIs" dxfId="1268" priority="273" operator="equal">
      <formula>1</formula>
    </cfRule>
  </conditionalFormatting>
  <conditionalFormatting sqref="P65:AC65 AL65:DH65 AE65:AF65">
    <cfRule type="expression" dxfId="1267" priority="268">
      <formula>AND(P65=0, P65&lt;&gt;"")</formula>
    </cfRule>
    <cfRule type="expression" dxfId="1266" priority="269">
      <formula>AND(P65&gt;0, P65&lt;10000000000)</formula>
    </cfRule>
    <cfRule type="cellIs" dxfId="1265" priority="270" operator="equal">
      <formula>"yes"</formula>
    </cfRule>
    <cfRule type="cellIs" dxfId="1264" priority="271" operator="equal">
      <formula>"no"</formula>
    </cfRule>
    <cfRule type="cellIs" dxfId="1263" priority="272" operator="equal">
      <formula>"remove"</formula>
    </cfRule>
  </conditionalFormatting>
  <conditionalFormatting sqref="N65">
    <cfRule type="expression" dxfId="1262" priority="267">
      <formula>COUNTIF($N$5:$N65,$N65)&gt;1</formula>
    </cfRule>
  </conditionalFormatting>
  <conditionalFormatting sqref="M65">
    <cfRule type="expression" dxfId="1261" priority="266">
      <formula>COUNTIF($M$5:$M65,$M65)&gt;1</formula>
    </cfRule>
  </conditionalFormatting>
  <conditionalFormatting sqref="G65">
    <cfRule type="containsText" dxfId="1260" priority="265" operator="containsText" text="deprecated">
      <formula>NOT(ISERROR(SEARCH("deprecated",G65)))</formula>
    </cfRule>
  </conditionalFormatting>
  <conditionalFormatting sqref="A65:AC65 AL65:DE65 AE65:AF65">
    <cfRule type="expression" dxfId="1259" priority="274">
      <formula>$J65="SoftStrap"</formula>
    </cfRule>
    <cfRule type="expression" dxfId="1258" priority="275">
      <formula>$J65="GP2_CATEGORY"</formula>
    </cfRule>
    <cfRule type="expression" dxfId="1257" priority="276">
      <formula>$J65="GP3_CATEGORY"</formula>
    </cfRule>
    <cfRule type="expression" dxfId="1256" priority="277">
      <formula>$J65="GP3_IFP_CATEGORY"</formula>
    </cfRule>
    <cfRule type="expression" dxfId="1255" priority="278">
      <formula>$J65="GP1_CATEGORY"</formula>
    </cfRule>
    <cfRule type="expression" dxfId="1254" priority="279">
      <formula>$J65="GP1_IFP_CATEGORY"</formula>
    </cfRule>
  </conditionalFormatting>
  <conditionalFormatting sqref="H65">
    <cfRule type="cellIs" dxfId="1253" priority="255" operator="equal">
      <formula>"JtagRd, SBRd, R4Err"</formula>
    </cfRule>
    <cfRule type="cellIs" dxfId="1252" priority="256" operator="equal">
      <formula>"JtagRd, SBRd"</formula>
    </cfRule>
    <cfRule type="cellIs" dxfId="1251" priority="257" operator="equal">
      <formula>"JtagRd, SBRd, JtagWr, SBWr, R4Err"</formula>
    </cfRule>
    <cfRule type="cellIs" dxfId="1250" priority="258" operator="equal">
      <formula>"JtagRd, SBRd, R4Err, LockTag"</formula>
    </cfRule>
    <cfRule type="cellIs" dxfId="1249" priority="261" operator="equal">
      <formula>"JtagRd, SBRd, SEC_CRC-16"</formula>
    </cfRule>
    <cfRule type="cellIs" dxfId="1248" priority="262" operator="equal">
      <formula>"JtagRd, SBRd, JtagWr, R4Err, CRC-16"</formula>
    </cfRule>
    <cfRule type="cellIs" dxfId="1247" priority="263" operator="equal">
      <formula>"JtagRd, SBRd, JtagWr, SBWr, R4Err, CRC-16"</formula>
    </cfRule>
    <cfRule type="cellIs" dxfId="1246" priority="264" operator="equal">
      <formula>"JtagRd, SBRd, CRC-16"</formula>
    </cfRule>
  </conditionalFormatting>
  <conditionalFormatting sqref="H65">
    <cfRule type="containsText" dxfId="1245" priority="259" operator="containsText" text="Zeroizable">
      <formula>NOT(ISERROR(SEARCH("Zeroizable",H65)))</formula>
    </cfRule>
    <cfRule type="containsText" dxfId="1244" priority="260" operator="containsText" text="BOD">
      <formula>NOT(ISERROR(SEARCH("BOD",H65)))</formula>
    </cfRule>
  </conditionalFormatting>
  <conditionalFormatting sqref="K65">
    <cfRule type="colorScale" priority="280">
      <colorScale>
        <cfvo type="min"/>
        <cfvo type="percentile" val="50"/>
        <cfvo type="max"/>
        <color rgb="FFF8696B"/>
        <color rgb="FFFFEB84"/>
        <color rgb="FF63BE7B"/>
      </colorScale>
    </cfRule>
  </conditionalFormatting>
  <conditionalFormatting sqref="AG65 AK65">
    <cfRule type="expression" dxfId="1243" priority="244">
      <formula>AND(AG65=0, AG65&lt;&gt;"")</formula>
    </cfRule>
    <cfRule type="expression" dxfId="1242" priority="245">
      <formula>AND(AG65&gt;0, AG65&lt;10000000000)</formula>
    </cfRule>
    <cfRule type="cellIs" dxfId="1241" priority="246" operator="equal">
      <formula>"yes"</formula>
    </cfRule>
    <cfRule type="cellIs" dxfId="1240" priority="247" operator="equal">
      <formula>"no"</formula>
    </cfRule>
    <cfRule type="cellIs" dxfId="1239" priority="248" operator="equal">
      <formula>"remove"</formula>
    </cfRule>
  </conditionalFormatting>
  <conditionalFormatting sqref="AG65 AK65">
    <cfRule type="expression" dxfId="1238" priority="249">
      <formula>$J65="SoftStrap"</formula>
    </cfRule>
    <cfRule type="expression" dxfId="1237" priority="250">
      <formula>$J65="GP2_CATEGORY"</formula>
    </cfRule>
    <cfRule type="expression" dxfId="1236" priority="251">
      <formula>$J65="GP3_CATEGORY"</formula>
    </cfRule>
    <cfRule type="expression" dxfId="1235" priority="252">
      <formula>$J65="GP3_IFP_CATEGORY"</formula>
    </cfRule>
    <cfRule type="expression" dxfId="1234" priority="253">
      <formula>$J65="GP1_CATEGORY"</formula>
    </cfRule>
    <cfRule type="expression" dxfId="1233" priority="254">
      <formula>$J65="GP1_IFP_CATEGORY"</formula>
    </cfRule>
  </conditionalFormatting>
  <conditionalFormatting sqref="AH65">
    <cfRule type="expression" dxfId="1232" priority="233">
      <formula>AND(AH65=0, AH65&lt;&gt;"")</formula>
    </cfRule>
    <cfRule type="expression" dxfId="1231" priority="234">
      <formula>AND(AH65&gt;0, AH65&lt;10000000000)</formula>
    </cfRule>
    <cfRule type="cellIs" dxfId="1230" priority="235" operator="equal">
      <formula>"yes"</formula>
    </cfRule>
    <cfRule type="cellIs" dxfId="1229" priority="236" operator="equal">
      <formula>"no"</formula>
    </cfRule>
    <cfRule type="cellIs" dxfId="1228" priority="237" operator="equal">
      <formula>"remove"</formula>
    </cfRule>
  </conditionalFormatting>
  <conditionalFormatting sqref="AH65">
    <cfRule type="expression" dxfId="1227" priority="238">
      <formula>$J65="SoftStrap"</formula>
    </cfRule>
    <cfRule type="expression" dxfId="1226" priority="239">
      <formula>$J65="GP2_CATEGORY"</formula>
    </cfRule>
    <cfRule type="expression" dxfId="1225" priority="240">
      <formula>$J65="GP3_CATEGORY"</formula>
    </cfRule>
    <cfRule type="expression" dxfId="1224" priority="241">
      <formula>$J65="GP3_IFP_CATEGORY"</formula>
    </cfRule>
    <cfRule type="expression" dxfId="1223" priority="242">
      <formula>$J65="GP1_CATEGORY"</formula>
    </cfRule>
    <cfRule type="expression" dxfId="1222" priority="243">
      <formula>$J65="GP1_IFP_CATEGORY"</formula>
    </cfRule>
  </conditionalFormatting>
  <conditionalFormatting sqref="AI65">
    <cfRule type="expression" dxfId="1221" priority="222">
      <formula>AND(AI65=0, AI65&lt;&gt;"")</formula>
    </cfRule>
    <cfRule type="expression" dxfId="1220" priority="223">
      <formula>AND(AI65&gt;0, AI65&lt;10000000000)</formula>
    </cfRule>
    <cfRule type="cellIs" dxfId="1219" priority="224" operator="equal">
      <formula>"yes"</formula>
    </cfRule>
    <cfRule type="cellIs" dxfId="1218" priority="225" operator="equal">
      <formula>"no"</formula>
    </cfRule>
    <cfRule type="cellIs" dxfId="1217" priority="226" operator="equal">
      <formula>"remove"</formula>
    </cfRule>
  </conditionalFormatting>
  <conditionalFormatting sqref="AI65">
    <cfRule type="expression" dxfId="1216" priority="227">
      <formula>$J65="SoftStrap"</formula>
    </cfRule>
    <cfRule type="expression" dxfId="1215" priority="228">
      <formula>$J65="GP2_CATEGORY"</formula>
    </cfRule>
    <cfRule type="expression" dxfId="1214" priority="229">
      <formula>$J65="GP3_CATEGORY"</formula>
    </cfRule>
    <cfRule type="expression" dxfId="1213" priority="230">
      <formula>$J65="GP3_IFP_CATEGORY"</formula>
    </cfRule>
    <cfRule type="expression" dxfId="1212" priority="231">
      <formula>$J65="GP1_CATEGORY"</formula>
    </cfRule>
    <cfRule type="expression" dxfId="1211" priority="232">
      <formula>$J65="GP1_IFP_CATEGORY"</formula>
    </cfRule>
  </conditionalFormatting>
  <conditionalFormatting sqref="AJ65">
    <cfRule type="expression" dxfId="1210" priority="211">
      <formula>AND(AJ65=0, AJ65&lt;&gt;"")</formula>
    </cfRule>
    <cfRule type="expression" dxfId="1209" priority="212">
      <formula>AND(AJ65&gt;0, AJ65&lt;10000000000)</formula>
    </cfRule>
    <cfRule type="cellIs" dxfId="1208" priority="213" operator="equal">
      <formula>"yes"</formula>
    </cfRule>
    <cfRule type="cellIs" dxfId="1207" priority="214" operator="equal">
      <formula>"no"</formula>
    </cfRule>
    <cfRule type="cellIs" dxfId="1206" priority="215" operator="equal">
      <formula>"remove"</formula>
    </cfRule>
  </conditionalFormatting>
  <conditionalFormatting sqref="AJ65">
    <cfRule type="expression" dxfId="1205" priority="216">
      <formula>$J65="SoftStrap"</formula>
    </cfRule>
    <cfRule type="expression" dxfId="1204" priority="217">
      <formula>$J65="GP2_CATEGORY"</formula>
    </cfRule>
    <cfRule type="expression" dxfId="1203" priority="218">
      <formula>$J65="GP3_CATEGORY"</formula>
    </cfRule>
    <cfRule type="expression" dxfId="1202" priority="219">
      <formula>$J65="GP3_IFP_CATEGORY"</formula>
    </cfRule>
    <cfRule type="expression" dxfId="1201" priority="220">
      <formula>$J65="GP1_CATEGORY"</formula>
    </cfRule>
    <cfRule type="expression" dxfId="1200" priority="221">
      <formula>$J65="GP1_IFP_CATEGORY"</formula>
    </cfRule>
  </conditionalFormatting>
  <conditionalFormatting sqref="AD66:AD67">
    <cfRule type="expression" dxfId="209" priority="200">
      <formula>AND(AD66=0, AD66&lt;&gt;"")</formula>
    </cfRule>
    <cfRule type="expression" dxfId="208" priority="201">
      <formula>AND(AD66&gt;0, AD66&lt;10000000000)</formula>
    </cfRule>
    <cfRule type="cellIs" dxfId="207" priority="202" operator="equal">
      <formula>"yes"</formula>
    </cfRule>
    <cfRule type="cellIs" dxfId="206" priority="203" operator="equal">
      <formula>"no"</formula>
    </cfRule>
    <cfRule type="cellIs" dxfId="205" priority="204" operator="equal">
      <formula>"remove"</formula>
    </cfRule>
  </conditionalFormatting>
  <conditionalFormatting sqref="AD66:AD67">
    <cfRule type="expression" dxfId="204" priority="205">
      <formula>$J66="SoftStrap"</formula>
    </cfRule>
    <cfRule type="expression" dxfId="203" priority="206">
      <formula>$J66="GP2_CATEGORY"</formula>
    </cfRule>
    <cfRule type="expression" dxfId="202" priority="207">
      <formula>$J66="GP3_CATEGORY"</formula>
    </cfRule>
    <cfRule type="expression" dxfId="201" priority="208">
      <formula>$J66="GP3_IFP_CATEGORY"</formula>
    </cfRule>
    <cfRule type="expression" dxfId="200" priority="209">
      <formula>$J66="GP1_CATEGORY"</formula>
    </cfRule>
    <cfRule type="expression" dxfId="199" priority="210">
      <formula>$J66="GP1_IFP_CATEGORY"</formula>
    </cfRule>
  </conditionalFormatting>
  <conditionalFormatting sqref="AD65">
    <cfRule type="expression" dxfId="198" priority="189">
      <formula>AND(AD65=0, AD65&lt;&gt;"")</formula>
    </cfRule>
    <cfRule type="expression" dxfId="197" priority="190">
      <formula>AND(AD65&gt;0, AD65&lt;10000000000)</formula>
    </cfRule>
    <cfRule type="cellIs" dxfId="196" priority="191" operator="equal">
      <formula>"yes"</formula>
    </cfRule>
    <cfRule type="cellIs" dxfId="195" priority="192" operator="equal">
      <formula>"no"</formula>
    </cfRule>
    <cfRule type="cellIs" dxfId="194" priority="193" operator="equal">
      <formula>"remove"</formula>
    </cfRule>
  </conditionalFormatting>
  <conditionalFormatting sqref="AD65">
    <cfRule type="expression" dxfId="193" priority="194">
      <formula>$J65="SoftStrap"</formula>
    </cfRule>
    <cfRule type="expression" dxfId="192" priority="195">
      <formula>$J65="GP2_CATEGORY"</formula>
    </cfRule>
    <cfRule type="expression" dxfId="191" priority="196">
      <formula>$J65="GP3_CATEGORY"</formula>
    </cfRule>
    <cfRule type="expression" dxfId="190" priority="197">
      <formula>$J65="GP3_IFP_CATEGORY"</formula>
    </cfRule>
    <cfRule type="expression" dxfId="189" priority="198">
      <formula>$J65="GP1_CATEGORY"</formula>
    </cfRule>
    <cfRule type="expression" dxfId="188" priority="199">
      <formula>$J65="GP1_IFP_CATEGORY"</formula>
    </cfRule>
  </conditionalFormatting>
  <conditionalFormatting sqref="AD201:AD202">
    <cfRule type="expression" dxfId="187" priority="178">
      <formula>AND(AD201=0, AD201&lt;&gt;"")</formula>
    </cfRule>
    <cfRule type="expression" dxfId="186" priority="179">
      <formula>AND(AD201&gt;0, AD201&lt;10000000000)</formula>
    </cfRule>
    <cfRule type="cellIs" dxfId="185" priority="180" operator="equal">
      <formula>"yes"</formula>
    </cfRule>
    <cfRule type="cellIs" dxfId="184" priority="181" operator="equal">
      <formula>"no"</formula>
    </cfRule>
    <cfRule type="cellIs" dxfId="183" priority="182" operator="equal">
      <formula>"remove"</formula>
    </cfRule>
  </conditionalFormatting>
  <conditionalFormatting sqref="AD201:AD202">
    <cfRule type="expression" dxfId="182" priority="183">
      <formula>$J201="SoftStrap"</formula>
    </cfRule>
    <cfRule type="expression" dxfId="181" priority="184">
      <formula>$J201="GP2_CATEGORY"</formula>
    </cfRule>
    <cfRule type="expression" dxfId="180" priority="185">
      <formula>$J201="GP3_CATEGORY"</formula>
    </cfRule>
    <cfRule type="expression" dxfId="179" priority="186">
      <formula>$J201="GP3_IFP_CATEGORY"</formula>
    </cfRule>
    <cfRule type="expression" dxfId="178" priority="187">
      <formula>$J201="GP1_CATEGORY"</formula>
    </cfRule>
    <cfRule type="expression" dxfId="177" priority="188">
      <formula>$J201="GP1_IFP_CATEGORY"</formula>
    </cfRule>
  </conditionalFormatting>
  <conditionalFormatting sqref="AD199:AD200">
    <cfRule type="expression" dxfId="176" priority="167">
      <formula>AND(AD199=0, AD199&lt;&gt;"")</formula>
    </cfRule>
    <cfRule type="expression" dxfId="175" priority="168">
      <formula>AND(AD199&gt;0, AD199&lt;10000000000)</formula>
    </cfRule>
    <cfRule type="cellIs" dxfId="174" priority="169" operator="equal">
      <formula>"yes"</formula>
    </cfRule>
    <cfRule type="cellIs" dxfId="173" priority="170" operator="equal">
      <formula>"no"</formula>
    </cfRule>
    <cfRule type="cellIs" dxfId="172" priority="171" operator="equal">
      <formula>"remove"</formula>
    </cfRule>
  </conditionalFormatting>
  <conditionalFormatting sqref="AD199:AD200">
    <cfRule type="expression" dxfId="171" priority="172">
      <formula>$J199="SoftStrap"</formula>
    </cfRule>
    <cfRule type="expression" dxfId="170" priority="173">
      <formula>$J199="GP2_CATEGORY"</formula>
    </cfRule>
    <cfRule type="expression" dxfId="169" priority="174">
      <formula>$J199="GP3_CATEGORY"</formula>
    </cfRule>
    <cfRule type="expression" dxfId="168" priority="175">
      <formula>$J199="GP3_IFP_CATEGORY"</formula>
    </cfRule>
    <cfRule type="expression" dxfId="167" priority="176">
      <formula>$J199="GP1_CATEGORY"</formula>
    </cfRule>
    <cfRule type="expression" dxfId="166" priority="177">
      <formula>$J199="GP1_IFP_CATEGORY"</formula>
    </cfRule>
  </conditionalFormatting>
  <conditionalFormatting sqref="AD229:AD231">
    <cfRule type="expression" dxfId="165" priority="156">
      <formula>AND(AD229=0, AD229&lt;&gt;"")</formula>
    </cfRule>
    <cfRule type="expression" dxfId="164" priority="157">
      <formula>AND(AD229&gt;0, AD229&lt;10000000000)</formula>
    </cfRule>
    <cfRule type="cellIs" dxfId="163" priority="158" operator="equal">
      <formula>"yes"</formula>
    </cfRule>
    <cfRule type="cellIs" dxfId="162" priority="159" operator="equal">
      <formula>"no"</formula>
    </cfRule>
    <cfRule type="cellIs" dxfId="161" priority="160" operator="equal">
      <formula>"remove"</formula>
    </cfRule>
  </conditionalFormatting>
  <conditionalFormatting sqref="AD229:AD231">
    <cfRule type="expression" dxfId="160" priority="161">
      <formula>$J229="SoftStrap"</formula>
    </cfRule>
    <cfRule type="expression" dxfId="159" priority="162">
      <formula>$J229="GP2_CATEGORY"</formula>
    </cfRule>
    <cfRule type="expression" dxfId="158" priority="163">
      <formula>$J229="GP3_CATEGORY"</formula>
    </cfRule>
    <cfRule type="expression" dxfId="157" priority="164">
      <formula>$J229="GP3_IFP_CATEGORY"</formula>
    </cfRule>
    <cfRule type="expression" dxfId="156" priority="165">
      <formula>$J229="GP1_CATEGORY"</formula>
    </cfRule>
    <cfRule type="expression" dxfId="155" priority="166">
      <formula>$J229="GP1_IFP_CATEGORY"</formula>
    </cfRule>
  </conditionalFormatting>
  <conditionalFormatting sqref="AD240:AD243 AD245:AD267 AD271:AD307">
    <cfRule type="expression" dxfId="154" priority="145">
      <formula>AND(AD240=0, AD240&lt;&gt;"")</formula>
    </cfRule>
    <cfRule type="expression" dxfId="153" priority="146">
      <formula>AND(AD240&gt;0, AD240&lt;10000000000)</formula>
    </cfRule>
    <cfRule type="cellIs" dxfId="152" priority="147" operator="equal">
      <formula>"yes"</formula>
    </cfRule>
    <cfRule type="cellIs" dxfId="151" priority="148" operator="equal">
      <formula>"no"</formula>
    </cfRule>
    <cfRule type="cellIs" dxfId="150" priority="149" operator="equal">
      <formula>"remove"</formula>
    </cfRule>
  </conditionalFormatting>
  <conditionalFormatting sqref="AD240:AD243 AD245:AD267 AD271:AD307">
    <cfRule type="expression" dxfId="149" priority="150">
      <formula>$J240="SoftStrap"</formula>
    </cfRule>
    <cfRule type="expression" dxfId="148" priority="151">
      <formula>$J240="GP2_CATEGORY"</formula>
    </cfRule>
    <cfRule type="expression" dxfId="147" priority="152">
      <formula>$J240="GP3_CATEGORY"</formula>
    </cfRule>
    <cfRule type="expression" dxfId="146" priority="153">
      <formula>$J240="GP3_IFP_CATEGORY"</formula>
    </cfRule>
    <cfRule type="expression" dxfId="145" priority="154">
      <formula>$J240="GP1_CATEGORY"</formula>
    </cfRule>
    <cfRule type="expression" dxfId="144" priority="155">
      <formula>$J240="GP1_IFP_CATEGORY"</formula>
    </cfRule>
  </conditionalFormatting>
  <conditionalFormatting sqref="AD244">
    <cfRule type="expression" dxfId="143" priority="139">
      <formula>$J244="SoftStrap"</formula>
    </cfRule>
    <cfRule type="expression" dxfId="142" priority="140">
      <formula>$J244="GP2_CATEGORY"</formula>
    </cfRule>
    <cfRule type="expression" dxfId="141" priority="141">
      <formula>$J244="GP3_CATEGORY"</formula>
    </cfRule>
    <cfRule type="expression" dxfId="140" priority="142">
      <formula>$J244="GP3_IFP_CATEGORY"</formula>
    </cfRule>
    <cfRule type="expression" dxfId="139" priority="143">
      <formula>$J244="GP1_CATEGORY"</formula>
    </cfRule>
    <cfRule type="expression" dxfId="138" priority="144">
      <formula>$J244="GP1_IFP_CATEGORY"</formula>
    </cfRule>
  </conditionalFormatting>
  <conditionalFormatting sqref="AD244">
    <cfRule type="expression" dxfId="137" priority="134">
      <formula>AND(AD244=0, AD244&lt;&gt;"")</formula>
    </cfRule>
    <cfRule type="expression" dxfId="136" priority="135">
      <formula>AND(AD244&gt;0, AD244&lt;10000000000)</formula>
    </cfRule>
    <cfRule type="cellIs" dxfId="135" priority="136" operator="equal">
      <formula>"yes"</formula>
    </cfRule>
    <cfRule type="cellIs" dxfId="134" priority="137" operator="equal">
      <formula>"no"</formula>
    </cfRule>
    <cfRule type="cellIs" dxfId="133" priority="138" operator="equal">
      <formula>"remove"</formula>
    </cfRule>
  </conditionalFormatting>
  <conditionalFormatting sqref="AD244">
    <cfRule type="expression" dxfId="132" priority="129">
      <formula>AND(AD244=0, AD244&lt;&gt;"")</formula>
    </cfRule>
    <cfRule type="expression" dxfId="131" priority="130">
      <formula>AND(AD244&gt;0, AD244&lt;10000000000)</formula>
    </cfRule>
    <cfRule type="cellIs" dxfId="130" priority="131" operator="equal">
      <formula>"yes"</formula>
    </cfRule>
    <cfRule type="cellIs" dxfId="129" priority="132" operator="equal">
      <formula>"no"</formula>
    </cfRule>
    <cfRule type="cellIs" dxfId="128" priority="133" operator="equal">
      <formula>"remove"</formula>
    </cfRule>
  </conditionalFormatting>
  <conditionalFormatting sqref="AD244">
    <cfRule type="expression" dxfId="127" priority="124">
      <formula>AND(AD244=0, AD244&lt;&gt;"")</formula>
    </cfRule>
    <cfRule type="expression" dxfId="126" priority="125">
      <formula>AND(AD244&gt;0, AD244&lt;10000000000)</formula>
    </cfRule>
    <cfRule type="cellIs" dxfId="125" priority="126" operator="equal">
      <formula>"yes"</formula>
    </cfRule>
    <cfRule type="cellIs" dxfId="124" priority="127" operator="equal">
      <formula>"no"</formula>
    </cfRule>
    <cfRule type="cellIs" dxfId="123" priority="128" operator="equal">
      <formula>"remove"</formula>
    </cfRule>
  </conditionalFormatting>
  <conditionalFormatting sqref="AD244">
    <cfRule type="expression" dxfId="122" priority="119">
      <formula>AND(AD244=0, AD244&lt;&gt;"")</formula>
    </cfRule>
    <cfRule type="expression" dxfId="121" priority="120">
      <formula>AND(AD244&gt;0, AD244&lt;10000000000)</formula>
    </cfRule>
    <cfRule type="cellIs" dxfId="120" priority="121" operator="equal">
      <formula>"yes"</formula>
    </cfRule>
    <cfRule type="cellIs" dxfId="119" priority="122" operator="equal">
      <formula>"no"</formula>
    </cfRule>
    <cfRule type="cellIs" dxfId="118" priority="123" operator="equal">
      <formula>"remove"</formula>
    </cfRule>
  </conditionalFormatting>
  <conditionalFormatting sqref="AD244">
    <cfRule type="expression" dxfId="117" priority="114">
      <formula>AND(AD244=0, AD244&lt;&gt;"")</formula>
    </cfRule>
    <cfRule type="expression" dxfId="116" priority="115">
      <formula>AND(AD244&gt;0, AD244&lt;10000000000)</formula>
    </cfRule>
    <cfRule type="cellIs" dxfId="115" priority="116" operator="equal">
      <formula>"yes"</formula>
    </cfRule>
    <cfRule type="cellIs" dxfId="114" priority="117" operator="equal">
      <formula>"no"</formula>
    </cfRule>
    <cfRule type="cellIs" dxfId="113" priority="118" operator="equal">
      <formula>"remove"</formula>
    </cfRule>
  </conditionalFormatting>
  <conditionalFormatting sqref="AD244">
    <cfRule type="expression" dxfId="112" priority="109">
      <formula>AND(AD244=0, AD244&lt;&gt;"")</formula>
    </cfRule>
    <cfRule type="expression" dxfId="111" priority="110">
      <formula>AND(AD244&gt;0, AD244&lt;10000000000)</formula>
    </cfRule>
    <cfRule type="cellIs" dxfId="110" priority="111" operator="equal">
      <formula>"yes"</formula>
    </cfRule>
    <cfRule type="cellIs" dxfId="109" priority="112" operator="equal">
      <formula>"no"</formula>
    </cfRule>
    <cfRule type="cellIs" dxfId="108" priority="113" operator="equal">
      <formula>"remove"</formula>
    </cfRule>
  </conditionalFormatting>
  <conditionalFormatting sqref="AD268">
    <cfRule type="expression" dxfId="107" priority="103">
      <formula>$J268="SoftStrap"</formula>
    </cfRule>
    <cfRule type="expression" dxfId="106" priority="104">
      <formula>$J268="GP2_CATEGORY"</formula>
    </cfRule>
    <cfRule type="expression" dxfId="105" priority="105">
      <formula>$J268="GP3_CATEGORY"</formula>
    </cfRule>
    <cfRule type="expression" dxfId="104" priority="106">
      <formula>$J268="GP3_IFP_CATEGORY"</formula>
    </cfRule>
    <cfRule type="expression" dxfId="103" priority="107">
      <formula>$J268="GP1_CATEGORY"</formula>
    </cfRule>
    <cfRule type="expression" dxfId="102" priority="108">
      <formula>$J268="GP1_IFP_CATEGORY"</formula>
    </cfRule>
  </conditionalFormatting>
  <conditionalFormatting sqref="AD268">
    <cfRule type="expression" dxfId="101" priority="98">
      <formula>AND(AD268=0, AD268&lt;&gt;"")</formula>
    </cfRule>
    <cfRule type="expression" dxfId="100" priority="99">
      <formula>AND(AD268&gt;0, AD268&lt;10000000000)</formula>
    </cfRule>
    <cfRule type="cellIs" dxfId="99" priority="100" operator="equal">
      <formula>"yes"</formula>
    </cfRule>
    <cfRule type="cellIs" dxfId="98" priority="101" operator="equal">
      <formula>"no"</formula>
    </cfRule>
    <cfRule type="cellIs" dxfId="97" priority="102" operator="equal">
      <formula>"remove"</formula>
    </cfRule>
  </conditionalFormatting>
  <conditionalFormatting sqref="AD268">
    <cfRule type="expression" dxfId="96" priority="93">
      <formula>AND(AD268=0, AD268&lt;&gt;"")</formula>
    </cfRule>
    <cfRule type="expression" dxfId="95" priority="94">
      <formula>AND(AD268&gt;0, AD268&lt;10000000000)</formula>
    </cfRule>
    <cfRule type="cellIs" dxfId="94" priority="95" operator="equal">
      <formula>"yes"</formula>
    </cfRule>
    <cfRule type="cellIs" dxfId="93" priority="96" operator="equal">
      <formula>"no"</formula>
    </cfRule>
    <cfRule type="cellIs" dxfId="92" priority="97" operator="equal">
      <formula>"remove"</formula>
    </cfRule>
  </conditionalFormatting>
  <conditionalFormatting sqref="AD268">
    <cfRule type="expression" dxfId="91" priority="88">
      <formula>AND(AD268=0, AD268&lt;&gt;"")</formula>
    </cfRule>
    <cfRule type="expression" dxfId="90" priority="89">
      <formula>AND(AD268&gt;0, AD268&lt;10000000000)</formula>
    </cfRule>
    <cfRule type="cellIs" dxfId="89" priority="90" operator="equal">
      <formula>"yes"</formula>
    </cfRule>
    <cfRule type="cellIs" dxfId="88" priority="91" operator="equal">
      <formula>"no"</formula>
    </cfRule>
    <cfRule type="cellIs" dxfId="87" priority="92" operator="equal">
      <formula>"remove"</formula>
    </cfRule>
  </conditionalFormatting>
  <conditionalFormatting sqref="AD268">
    <cfRule type="expression" dxfId="86" priority="83">
      <formula>AND(AD268=0, AD268&lt;&gt;"")</formula>
    </cfRule>
    <cfRule type="expression" dxfId="85" priority="84">
      <formula>AND(AD268&gt;0, AD268&lt;10000000000)</formula>
    </cfRule>
    <cfRule type="cellIs" dxfId="84" priority="85" operator="equal">
      <formula>"yes"</formula>
    </cfRule>
    <cfRule type="cellIs" dxfId="83" priority="86" operator="equal">
      <formula>"no"</formula>
    </cfRule>
    <cfRule type="cellIs" dxfId="82" priority="87" operator="equal">
      <formula>"remove"</formula>
    </cfRule>
  </conditionalFormatting>
  <conditionalFormatting sqref="AD268">
    <cfRule type="expression" dxfId="81" priority="78">
      <formula>AND(AD268=0, AD268&lt;&gt;"")</formula>
    </cfRule>
    <cfRule type="expression" dxfId="80" priority="79">
      <formula>AND(AD268&gt;0, AD268&lt;10000000000)</formula>
    </cfRule>
    <cfRule type="cellIs" dxfId="79" priority="80" operator="equal">
      <formula>"yes"</formula>
    </cfRule>
    <cfRule type="cellIs" dxfId="78" priority="81" operator="equal">
      <formula>"no"</formula>
    </cfRule>
    <cfRule type="cellIs" dxfId="77" priority="82" operator="equal">
      <formula>"remove"</formula>
    </cfRule>
  </conditionalFormatting>
  <conditionalFormatting sqref="AD268">
    <cfRule type="expression" dxfId="76" priority="73">
      <formula>AND(AD268=0, AD268&lt;&gt;"")</formula>
    </cfRule>
    <cfRule type="expression" dxfId="75" priority="74">
      <formula>AND(AD268&gt;0, AD268&lt;10000000000)</formula>
    </cfRule>
    <cfRule type="cellIs" dxfId="74" priority="75" operator="equal">
      <formula>"yes"</formula>
    </cfRule>
    <cfRule type="cellIs" dxfId="73" priority="76" operator="equal">
      <formula>"no"</formula>
    </cfRule>
    <cfRule type="cellIs" dxfId="72" priority="77" operator="equal">
      <formula>"remove"</formula>
    </cfRule>
  </conditionalFormatting>
  <conditionalFormatting sqref="AD269">
    <cfRule type="expression" dxfId="71" priority="67">
      <formula>$J269="SoftStrap"</formula>
    </cfRule>
    <cfRule type="expression" dxfId="70" priority="68">
      <formula>$J269="GP2_CATEGORY"</formula>
    </cfRule>
    <cfRule type="expression" dxfId="69" priority="69">
      <formula>$J269="GP3_CATEGORY"</formula>
    </cfRule>
    <cfRule type="expression" dxfId="68" priority="70">
      <formula>$J269="GP3_IFP_CATEGORY"</formula>
    </cfRule>
    <cfRule type="expression" dxfId="67" priority="71">
      <formula>$J269="GP1_CATEGORY"</formula>
    </cfRule>
    <cfRule type="expression" dxfId="66" priority="72">
      <formula>$J269="GP1_IFP_CATEGORY"</formula>
    </cfRule>
  </conditionalFormatting>
  <conditionalFormatting sqref="AD269">
    <cfRule type="expression" dxfId="65" priority="62">
      <formula>AND(AD269=0, AD269&lt;&gt;"")</formula>
    </cfRule>
    <cfRule type="expression" dxfId="64" priority="63">
      <formula>AND(AD269&gt;0, AD269&lt;10000000000)</formula>
    </cfRule>
    <cfRule type="cellIs" dxfId="63" priority="64" operator="equal">
      <formula>"yes"</formula>
    </cfRule>
    <cfRule type="cellIs" dxfId="62" priority="65" operator="equal">
      <formula>"no"</formula>
    </cfRule>
    <cfRule type="cellIs" dxfId="61" priority="66" operator="equal">
      <formula>"remove"</formula>
    </cfRule>
  </conditionalFormatting>
  <conditionalFormatting sqref="AD269">
    <cfRule type="expression" dxfId="60" priority="57">
      <formula>AND(AD269=0, AD269&lt;&gt;"")</formula>
    </cfRule>
    <cfRule type="expression" dxfId="59" priority="58">
      <formula>AND(AD269&gt;0, AD269&lt;10000000000)</formula>
    </cfRule>
    <cfRule type="cellIs" dxfId="58" priority="59" operator="equal">
      <formula>"yes"</formula>
    </cfRule>
    <cfRule type="cellIs" dxfId="57" priority="60" operator="equal">
      <formula>"no"</formula>
    </cfRule>
    <cfRule type="cellIs" dxfId="56" priority="61" operator="equal">
      <formula>"remove"</formula>
    </cfRule>
  </conditionalFormatting>
  <conditionalFormatting sqref="AD269">
    <cfRule type="expression" dxfId="55" priority="52">
      <formula>AND(AD269=0, AD269&lt;&gt;"")</formula>
    </cfRule>
    <cfRule type="expression" dxfId="54" priority="53">
      <formula>AND(AD269&gt;0, AD269&lt;10000000000)</formula>
    </cfRule>
    <cfRule type="cellIs" dxfId="53" priority="54" operator="equal">
      <formula>"yes"</formula>
    </cfRule>
    <cfRule type="cellIs" dxfId="52" priority="55" operator="equal">
      <formula>"no"</formula>
    </cfRule>
    <cfRule type="cellIs" dxfId="51" priority="56" operator="equal">
      <formula>"remove"</formula>
    </cfRule>
  </conditionalFormatting>
  <conditionalFormatting sqref="AD269">
    <cfRule type="expression" dxfId="50" priority="47">
      <formula>AND(AD269=0, AD269&lt;&gt;"")</formula>
    </cfRule>
    <cfRule type="expression" dxfId="49" priority="48">
      <formula>AND(AD269&gt;0, AD269&lt;10000000000)</formula>
    </cfRule>
    <cfRule type="cellIs" dxfId="48" priority="49" operator="equal">
      <formula>"yes"</formula>
    </cfRule>
    <cfRule type="cellIs" dxfId="47" priority="50" operator="equal">
      <formula>"no"</formula>
    </cfRule>
    <cfRule type="cellIs" dxfId="46" priority="51" operator="equal">
      <formula>"remove"</formula>
    </cfRule>
  </conditionalFormatting>
  <conditionalFormatting sqref="AD269">
    <cfRule type="expression" dxfId="45" priority="42">
      <formula>AND(AD269=0, AD269&lt;&gt;"")</formula>
    </cfRule>
    <cfRule type="expression" dxfId="44" priority="43">
      <formula>AND(AD269&gt;0, AD269&lt;10000000000)</formula>
    </cfRule>
    <cfRule type="cellIs" dxfId="43" priority="44" operator="equal">
      <formula>"yes"</formula>
    </cfRule>
    <cfRule type="cellIs" dxfId="42" priority="45" operator="equal">
      <formula>"no"</formula>
    </cfRule>
    <cfRule type="cellIs" dxfId="41" priority="46" operator="equal">
      <formula>"remove"</formula>
    </cfRule>
  </conditionalFormatting>
  <conditionalFormatting sqref="AD269">
    <cfRule type="expression" dxfId="40" priority="37">
      <formula>AND(AD269=0, AD269&lt;&gt;"")</formula>
    </cfRule>
    <cfRule type="expression" dxfId="39" priority="38">
      <formula>AND(AD269&gt;0, AD269&lt;10000000000)</formula>
    </cfRule>
    <cfRule type="cellIs" dxfId="38" priority="39" operator="equal">
      <formula>"yes"</formula>
    </cfRule>
    <cfRule type="cellIs" dxfId="37" priority="40" operator="equal">
      <formula>"no"</formula>
    </cfRule>
    <cfRule type="cellIs" dxfId="36" priority="41" operator="equal">
      <formula>"remove"</formula>
    </cfRule>
  </conditionalFormatting>
  <conditionalFormatting sqref="AD270">
    <cfRule type="expression" dxfId="35" priority="31">
      <formula>$J270="SoftStrap"</formula>
    </cfRule>
    <cfRule type="expression" dxfId="34" priority="32">
      <formula>$J270="GP2_CATEGORY"</formula>
    </cfRule>
    <cfRule type="expression" dxfId="33" priority="33">
      <formula>$J270="GP3_CATEGORY"</formula>
    </cfRule>
    <cfRule type="expression" dxfId="32" priority="34">
      <formula>$J270="GP3_IFP_CATEGORY"</formula>
    </cfRule>
    <cfRule type="expression" dxfId="31" priority="35">
      <formula>$J270="GP1_CATEGORY"</formula>
    </cfRule>
    <cfRule type="expression" dxfId="30" priority="36">
      <formula>$J270="GP1_IFP_CATEGORY"</formula>
    </cfRule>
  </conditionalFormatting>
  <conditionalFormatting sqref="AD270">
    <cfRule type="expression" dxfId="29" priority="26">
      <formula>AND(AD270=0, AD270&lt;&gt;"")</formula>
    </cfRule>
    <cfRule type="expression" dxfId="28" priority="27">
      <formula>AND(AD270&gt;0, AD270&lt;10000000000)</formula>
    </cfRule>
    <cfRule type="cellIs" dxfId="27" priority="28" operator="equal">
      <formula>"yes"</formula>
    </cfRule>
    <cfRule type="cellIs" dxfId="26" priority="29" operator="equal">
      <formula>"no"</formula>
    </cfRule>
    <cfRule type="cellIs" dxfId="25" priority="30" operator="equal">
      <formula>"remove"</formula>
    </cfRule>
  </conditionalFormatting>
  <conditionalFormatting sqref="AD270">
    <cfRule type="expression" dxfId="24" priority="21">
      <formula>AND(AD270=0, AD270&lt;&gt;"")</formula>
    </cfRule>
    <cfRule type="expression" dxfId="23" priority="22">
      <formula>AND(AD270&gt;0, AD270&lt;10000000000)</formula>
    </cfRule>
    <cfRule type="cellIs" dxfId="22" priority="23" operator="equal">
      <formula>"yes"</formula>
    </cfRule>
    <cfRule type="cellIs" dxfId="21" priority="24" operator="equal">
      <formula>"no"</formula>
    </cfRule>
    <cfRule type="cellIs" dxfId="20" priority="25" operator="equal">
      <formula>"remove"</formula>
    </cfRule>
  </conditionalFormatting>
  <conditionalFormatting sqref="AD270">
    <cfRule type="expression" dxfId="19" priority="16">
      <formula>AND(AD270=0, AD270&lt;&gt;"")</formula>
    </cfRule>
    <cfRule type="expression" dxfId="18" priority="17">
      <formula>AND(AD270&gt;0, AD270&lt;10000000000)</formula>
    </cfRule>
    <cfRule type="cellIs" dxfId="17" priority="18" operator="equal">
      <formula>"yes"</formula>
    </cfRule>
    <cfRule type="cellIs" dxfId="16" priority="19" operator="equal">
      <formula>"no"</formula>
    </cfRule>
    <cfRule type="cellIs" dxfId="15" priority="20" operator="equal">
      <formula>"remove"</formula>
    </cfRule>
  </conditionalFormatting>
  <conditionalFormatting sqref="AD270">
    <cfRule type="expression" dxfId="14" priority="11">
      <formula>AND(AD270=0, AD270&lt;&gt;"")</formula>
    </cfRule>
    <cfRule type="expression" dxfId="13" priority="12">
      <formula>AND(AD270&gt;0, AD270&lt;10000000000)</formula>
    </cfRule>
    <cfRule type="cellIs" dxfId="12" priority="13" operator="equal">
      <formula>"yes"</formula>
    </cfRule>
    <cfRule type="cellIs" dxfId="11" priority="14" operator="equal">
      <formula>"no"</formula>
    </cfRule>
    <cfRule type="cellIs" dxfId="10" priority="15" operator="equal">
      <formula>"remove"</formula>
    </cfRule>
  </conditionalFormatting>
  <conditionalFormatting sqref="AD270">
    <cfRule type="expression" dxfId="9" priority="6">
      <formula>AND(AD270=0, AD270&lt;&gt;"")</formula>
    </cfRule>
    <cfRule type="expression" dxfId="8" priority="7">
      <formula>AND(AD270&gt;0, AD270&lt;10000000000)</formula>
    </cfRule>
    <cfRule type="cellIs" dxfId="7" priority="8" operator="equal">
      <formula>"yes"</formula>
    </cfRule>
    <cfRule type="cellIs" dxfId="6" priority="9" operator="equal">
      <formula>"no"</formula>
    </cfRule>
    <cfRule type="cellIs" dxfId="5" priority="10" operator="equal">
      <formula>"remove"</formula>
    </cfRule>
  </conditionalFormatting>
  <conditionalFormatting sqref="AD270">
    <cfRule type="expression" dxfId="4" priority="1">
      <formula>AND(AD270=0, AD270&lt;&gt;"")</formula>
    </cfRule>
    <cfRule type="expression" dxfId="3" priority="2">
      <formula>AND(AD270&gt;0, AD270&lt;10000000000)</formula>
    </cfRule>
    <cfRule type="cellIs" dxfId="2" priority="3" operator="equal">
      <formula>"yes"</formula>
    </cfRule>
    <cfRule type="cellIs" dxfId="1" priority="4" operator="equal">
      <formula>"no"</formula>
    </cfRule>
    <cfRule type="cellIs" dxfId="0" priority="5" operator="equal">
      <formula>"remove"</formula>
    </cfRule>
  </conditionalFormatting>
  <pageMargins left="0.7" right="0.7" top="0.75" bottom="0.75" header="0.3" footer="0.3"/>
  <pageSetup orientation="portrait" r:id="rId1"/>
  <ignoredErrors>
    <ignoredError sqref="I239:I270 I66:I81 I83:I94 I141:I154 I214:I226 I29:I30 I233:I235 I183:I205 I229:I231 I159:I180 I96:I99 I24:I27 I101:I117"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507" t="s">
        <v>634</v>
      </c>
      <c r="D2" s="508"/>
      <c r="E2" s="509" t="s">
        <v>392</v>
      </c>
      <c r="F2" s="510"/>
      <c r="G2" s="511"/>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199" priority="10" operator="equal">
      <formula>0</formula>
    </cfRule>
  </conditionalFormatting>
  <conditionalFormatting sqref="A57">
    <cfRule type="cellIs" dxfId="1198" priority="9" operator="equal">
      <formula>0</formula>
    </cfRule>
  </conditionalFormatting>
  <conditionalFormatting sqref="A58">
    <cfRule type="cellIs" dxfId="1197" priority="8" operator="equal">
      <formula>0</formula>
    </cfRule>
  </conditionalFormatting>
  <conditionalFormatting sqref="A60">
    <cfRule type="cellIs" dxfId="1196" priority="7" operator="equal">
      <formula>0</formula>
    </cfRule>
  </conditionalFormatting>
  <conditionalFormatting sqref="A62 A67">
    <cfRule type="cellIs" priority="6" operator="equal">
      <formula>0</formula>
    </cfRule>
  </conditionalFormatting>
  <conditionalFormatting sqref="A63">
    <cfRule type="cellIs" dxfId="1195" priority="5" operator="equal">
      <formula>0</formula>
    </cfRule>
  </conditionalFormatting>
  <conditionalFormatting sqref="A64">
    <cfRule type="cellIs" dxfId="1194" priority="3" operator="equal">
      <formula>0</formula>
    </cfRule>
    <cfRule type="cellIs" dxfId="1193" priority="4" operator="equal">
      <formula>0</formula>
    </cfRule>
  </conditionalFormatting>
  <conditionalFormatting sqref="A59">
    <cfRule type="cellIs" dxfId="1192"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8" topLeftCell="A71" activePane="bottomLeft"/>
      <selection activeCell="AC3" sqref="AC3"/>
      <selection pane="bottomLeft" activeCell="AC80" sqref="AC80"/>
    </sheetView>
  </sheetViews>
  <sheetFormatPr defaultColWidth="8.88671875" defaultRowHeight="30.75" customHeight="1" x14ac:dyDescent="0.3"/>
  <cols>
    <col min="1" max="1" width="3.44140625" style="434" bestFit="1" customWidth="1"/>
    <col min="2" max="2" width="18.88671875" style="352" bestFit="1" customWidth="1"/>
    <col min="3" max="3" width="13.88671875" style="352" bestFit="1" customWidth="1"/>
    <col min="4" max="4" width="6.5546875" style="352" customWidth="1"/>
    <col min="5" max="5" width="34.5546875" style="352" customWidth="1"/>
    <col min="6" max="6" width="4.6640625" style="352" customWidth="1"/>
    <col min="7" max="7" width="44" style="352" bestFit="1" customWidth="1"/>
    <col min="8" max="8" width="7.33203125" style="352" customWidth="1"/>
    <col min="9" max="9" width="25" style="352" customWidth="1"/>
    <col min="10" max="10" width="6.33203125" style="352" customWidth="1"/>
    <col min="11" max="11" width="13.109375" style="352" customWidth="1"/>
    <col min="12" max="13" width="6.5546875" style="352" customWidth="1"/>
    <col min="14" max="14" width="6.33203125" style="352" customWidth="1"/>
    <col min="15" max="15" width="8.109375" style="352" customWidth="1"/>
    <col min="16" max="16" width="13.5546875" style="352" customWidth="1"/>
    <col min="17" max="20" width="6.33203125" style="352" customWidth="1"/>
    <col min="21" max="23" width="5" style="352" customWidth="1"/>
    <col min="24" max="24" width="5" style="390" customWidth="1"/>
    <col min="25" max="26" width="5" style="352" customWidth="1"/>
    <col min="27" max="27" width="5" style="352" bestFit="1" customWidth="1"/>
    <col min="28" max="28" width="6.6640625" style="352" customWidth="1"/>
    <col min="29" max="29" width="12.6640625" style="425" customWidth="1"/>
    <col min="30" max="30" width="6.6640625" style="352" customWidth="1"/>
    <col min="31" max="31" width="12.6640625" style="352" customWidth="1"/>
    <col min="32" max="32" width="6.6640625" style="352" customWidth="1"/>
    <col min="33" max="33" width="12.6640625" style="352" customWidth="1"/>
    <col min="34" max="34" width="29.44140625" style="352" customWidth="1"/>
    <col min="35" max="35" width="4.44140625" style="352" bestFit="1" customWidth="1"/>
    <col min="36" max="36" width="33.44140625" style="352" bestFit="1" customWidth="1"/>
    <col min="37" max="37" width="32.88671875" style="352" bestFit="1" customWidth="1"/>
    <col min="38" max="38" width="72.109375" style="352" bestFit="1" customWidth="1"/>
    <col min="39" max="16384" width="8.88671875" style="352"/>
  </cols>
  <sheetData>
    <row r="1" spans="1:38" ht="30.75" customHeight="1" x14ac:dyDescent="0.3">
      <c r="C1" s="405" t="s">
        <v>1168</v>
      </c>
      <c r="D1" s="405"/>
      <c r="K1" s="407" t="s">
        <v>2139</v>
      </c>
      <c r="M1" s="431"/>
      <c r="AC1" s="431"/>
      <c r="AE1" s="403"/>
      <c r="AG1" s="403"/>
    </row>
    <row r="2" spans="1:38" ht="30.75" customHeight="1" x14ac:dyDescent="0.3">
      <c r="C2" s="391" t="s">
        <v>1431</v>
      </c>
      <c r="D2" s="391"/>
      <c r="AC2" s="403"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03"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403"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3">
      <c r="AC3" s="431"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31"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31"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6" customFormat="1" ht="65.25" customHeight="1" x14ac:dyDescent="0.3">
      <c r="A4" s="435" t="s">
        <v>1380</v>
      </c>
      <c r="B4" s="389" t="s">
        <v>1729</v>
      </c>
      <c r="C4" s="387" t="s">
        <v>1413</v>
      </c>
      <c r="D4" s="387" t="s">
        <v>2450</v>
      </c>
      <c r="E4" s="387" t="s">
        <v>1651</v>
      </c>
      <c r="F4" s="387" t="s">
        <v>1743</v>
      </c>
      <c r="G4" s="387" t="s">
        <v>371</v>
      </c>
      <c r="H4" s="387" t="s">
        <v>1742</v>
      </c>
      <c r="I4" s="415" t="s">
        <v>2164</v>
      </c>
      <c r="J4" s="387" t="s">
        <v>386</v>
      </c>
      <c r="K4" s="387" t="s">
        <v>1412</v>
      </c>
      <c r="L4" s="387" t="s">
        <v>602</v>
      </c>
      <c r="M4" s="387" t="s">
        <v>661</v>
      </c>
      <c r="N4" s="387" t="s">
        <v>1933</v>
      </c>
      <c r="O4" s="387" t="s">
        <v>2173</v>
      </c>
      <c r="P4" s="387" t="s">
        <v>1411</v>
      </c>
      <c r="Q4" s="387" t="s">
        <v>1410</v>
      </c>
      <c r="R4" s="387" t="s">
        <v>1409</v>
      </c>
      <c r="S4" s="387" t="s">
        <v>1408</v>
      </c>
      <c r="T4" s="387" t="s">
        <v>1170</v>
      </c>
      <c r="U4" s="387" t="s">
        <v>1171</v>
      </c>
      <c r="V4" s="387" t="s">
        <v>1844</v>
      </c>
      <c r="W4" s="387" t="s">
        <v>1845</v>
      </c>
      <c r="X4" s="387" t="s">
        <v>1172</v>
      </c>
      <c r="Y4" s="387" t="s">
        <v>1520</v>
      </c>
      <c r="Z4" s="387" t="s">
        <v>1521</v>
      </c>
      <c r="AA4" s="387" t="s">
        <v>1541</v>
      </c>
      <c r="AB4" s="387" t="s">
        <v>2360</v>
      </c>
      <c r="AC4" s="426" t="s">
        <v>1551</v>
      </c>
      <c r="AD4" s="387" t="s">
        <v>2363</v>
      </c>
      <c r="AE4" s="387" t="s">
        <v>1552</v>
      </c>
      <c r="AF4" s="387" t="s">
        <v>2364</v>
      </c>
      <c r="AG4" s="387" t="s">
        <v>2054</v>
      </c>
      <c r="AH4" s="387" t="s">
        <v>1407</v>
      </c>
      <c r="AI4" s="387" t="s">
        <v>1759</v>
      </c>
      <c r="AJ4" s="387" t="s">
        <v>1406</v>
      </c>
      <c r="AK4" s="387" t="s">
        <v>1405</v>
      </c>
      <c r="AL4" s="387" t="s">
        <v>1404</v>
      </c>
    </row>
    <row r="5" spans="1:38" ht="30.75" customHeight="1" x14ac:dyDescent="0.3">
      <c r="A5" s="436">
        <v>1</v>
      </c>
      <c r="B5" s="382" t="s">
        <v>48</v>
      </c>
      <c r="C5" s="382" t="s">
        <v>1403</v>
      </c>
      <c r="D5" s="382"/>
      <c r="E5" s="382" t="s">
        <v>547</v>
      </c>
      <c r="F5" s="382" t="s">
        <v>66</v>
      </c>
      <c r="G5" s="382" t="s">
        <v>1401</v>
      </c>
      <c r="H5" s="382" t="s">
        <v>1752</v>
      </c>
      <c r="I5" s="416" t="s">
        <v>2165</v>
      </c>
      <c r="J5" s="386">
        <v>0</v>
      </c>
      <c r="K5" s="382" t="s">
        <v>2057</v>
      </c>
      <c r="L5" s="382">
        <v>1</v>
      </c>
      <c r="M5" s="382">
        <v>1</v>
      </c>
      <c r="N5" s="382" t="s">
        <v>1934</v>
      </c>
      <c r="O5" s="382" t="s">
        <v>2174</v>
      </c>
      <c r="P5" s="382" t="s">
        <v>1402</v>
      </c>
      <c r="Q5" s="382" t="s">
        <v>547</v>
      </c>
      <c r="R5" s="382" t="s">
        <v>547</v>
      </c>
      <c r="S5" s="382" t="s">
        <v>547</v>
      </c>
      <c r="T5" s="382" t="s">
        <v>1254</v>
      </c>
      <c r="U5" s="382" t="s">
        <v>1254</v>
      </c>
      <c r="V5" s="382" t="s">
        <v>1254</v>
      </c>
      <c r="W5" s="382" t="s">
        <v>1254</v>
      </c>
      <c r="X5" s="382" t="s">
        <v>1254</v>
      </c>
      <c r="Y5" s="382" t="s">
        <v>1254</v>
      </c>
      <c r="Z5" s="382" t="s">
        <v>1254</v>
      </c>
      <c r="AA5" s="382" t="s">
        <v>1254</v>
      </c>
      <c r="AB5" s="382" t="s">
        <v>1254</v>
      </c>
      <c r="AC5" s="427"/>
      <c r="AD5" s="382" t="s">
        <v>1254</v>
      </c>
      <c r="AE5" s="427"/>
      <c r="AF5" s="382" t="s">
        <v>1254</v>
      </c>
      <c r="AG5" s="427"/>
      <c r="AH5" s="382" t="s">
        <v>1399</v>
      </c>
      <c r="AI5" s="382" t="s">
        <v>1760</v>
      </c>
      <c r="AJ5" s="382"/>
      <c r="AK5" s="382"/>
      <c r="AL5" s="382"/>
    </row>
    <row r="6" spans="1:38" ht="30.75" customHeight="1" x14ac:dyDescent="0.3">
      <c r="A6" s="436">
        <v>2</v>
      </c>
      <c r="B6" s="382"/>
      <c r="C6" s="382"/>
      <c r="D6" s="382"/>
      <c r="E6" s="382" t="s">
        <v>548</v>
      </c>
      <c r="F6" s="382" t="s">
        <v>66</v>
      </c>
      <c r="G6" s="382" t="s">
        <v>1401</v>
      </c>
      <c r="H6" s="382" t="s">
        <v>1752</v>
      </c>
      <c r="I6" s="416" t="s">
        <v>2165</v>
      </c>
      <c r="J6" s="386">
        <v>0</v>
      </c>
      <c r="K6" s="382" t="s">
        <v>2057</v>
      </c>
      <c r="L6" s="382">
        <v>1</v>
      </c>
      <c r="M6" s="382">
        <v>1</v>
      </c>
      <c r="N6" s="382" t="s">
        <v>2021</v>
      </c>
      <c r="O6" s="382" t="s">
        <v>2175</v>
      </c>
      <c r="P6" s="382" t="s">
        <v>535</v>
      </c>
      <c r="Q6" s="382" t="s">
        <v>548</v>
      </c>
      <c r="R6" s="382" t="s">
        <v>548</v>
      </c>
      <c r="S6" s="382" t="s">
        <v>548</v>
      </c>
      <c r="T6" s="382" t="s">
        <v>1254</v>
      </c>
      <c r="U6" s="382" t="s">
        <v>1254</v>
      </c>
      <c r="V6" s="382" t="s">
        <v>1254</v>
      </c>
      <c r="W6" s="382" t="s">
        <v>1254</v>
      </c>
      <c r="X6" s="382" t="s">
        <v>1254</v>
      </c>
      <c r="Y6" s="382" t="s">
        <v>1254</v>
      </c>
      <c r="Z6" s="382" t="s">
        <v>1254</v>
      </c>
      <c r="AA6" s="382" t="s">
        <v>1254</v>
      </c>
      <c r="AB6" s="382" t="s">
        <v>1254</v>
      </c>
      <c r="AC6" s="427"/>
      <c r="AD6" s="382" t="s">
        <v>1254</v>
      </c>
      <c r="AE6" s="427"/>
      <c r="AF6" s="382" t="s">
        <v>1254</v>
      </c>
      <c r="AG6" s="427"/>
      <c r="AH6" s="382" t="s">
        <v>1399</v>
      </c>
      <c r="AI6" s="382" t="s">
        <v>1760</v>
      </c>
      <c r="AJ6" s="382"/>
      <c r="AK6" s="382"/>
      <c r="AL6" s="382"/>
    </row>
    <row r="7" spans="1:38" ht="30.75" customHeight="1" x14ac:dyDescent="0.3">
      <c r="A7" s="436">
        <v>3</v>
      </c>
      <c r="B7" s="382"/>
      <c r="C7" s="382"/>
      <c r="D7" s="382"/>
      <c r="E7" s="382" t="s">
        <v>2166</v>
      </c>
      <c r="F7" s="382" t="s">
        <v>66</v>
      </c>
      <c r="G7" s="382" t="s">
        <v>1401</v>
      </c>
      <c r="H7" s="382" t="s">
        <v>1752</v>
      </c>
      <c r="I7" s="416" t="s">
        <v>2165</v>
      </c>
      <c r="J7" s="386">
        <v>0</v>
      </c>
      <c r="K7" s="382" t="s">
        <v>2057</v>
      </c>
      <c r="L7" s="382">
        <v>1</v>
      </c>
      <c r="M7" s="382">
        <v>30</v>
      </c>
      <c r="N7" s="382" t="s">
        <v>2021</v>
      </c>
      <c r="O7" s="382" t="s">
        <v>2176</v>
      </c>
      <c r="P7" s="382"/>
      <c r="Q7" s="382" t="s">
        <v>1400</v>
      </c>
      <c r="R7" s="382" t="s">
        <v>1400</v>
      </c>
      <c r="S7" s="382" t="s">
        <v>1400</v>
      </c>
      <c r="T7" s="382" t="s">
        <v>1254</v>
      </c>
      <c r="U7" s="382" t="s">
        <v>1254</v>
      </c>
      <c r="V7" s="382" t="s">
        <v>1254</v>
      </c>
      <c r="W7" s="382" t="s">
        <v>1254</v>
      </c>
      <c r="X7" s="382" t="s">
        <v>1254</v>
      </c>
      <c r="Y7" s="382" t="s">
        <v>1254</v>
      </c>
      <c r="Z7" s="382" t="s">
        <v>1254</v>
      </c>
      <c r="AA7" s="382" t="s">
        <v>1254</v>
      </c>
      <c r="AB7" s="382" t="s">
        <v>1254</v>
      </c>
      <c r="AC7" s="427"/>
      <c r="AD7" s="382" t="s">
        <v>1254</v>
      </c>
      <c r="AE7" s="427"/>
      <c r="AF7" s="382" t="s">
        <v>1254</v>
      </c>
      <c r="AG7" s="427"/>
      <c r="AH7" s="382" t="s">
        <v>1399</v>
      </c>
      <c r="AI7" s="382" t="s">
        <v>1760</v>
      </c>
      <c r="AJ7" s="382"/>
      <c r="AK7" s="382"/>
      <c r="AL7" s="382"/>
    </row>
    <row r="8" spans="1:38" ht="30.75" customHeight="1" x14ac:dyDescent="0.3">
      <c r="A8" s="436">
        <v>4</v>
      </c>
      <c r="B8" s="382"/>
      <c r="C8" s="382"/>
      <c r="D8" s="382"/>
      <c r="E8" s="382" t="s">
        <v>1398</v>
      </c>
      <c r="F8" s="382" t="s">
        <v>66</v>
      </c>
      <c r="G8" s="382" t="s">
        <v>253</v>
      </c>
      <c r="H8" s="382"/>
      <c r="I8" s="416" t="s">
        <v>2165</v>
      </c>
      <c r="J8" s="386">
        <v>0</v>
      </c>
      <c r="K8" s="382" t="s">
        <v>2057</v>
      </c>
      <c r="L8" s="382">
        <v>1</v>
      </c>
      <c r="M8" s="382">
        <v>1</v>
      </c>
      <c r="N8" s="382" t="s">
        <v>2016</v>
      </c>
      <c r="O8" s="382" t="s">
        <v>2177</v>
      </c>
      <c r="P8" s="382" t="s">
        <v>546</v>
      </c>
      <c r="Q8" s="382" t="s">
        <v>549</v>
      </c>
      <c r="R8" s="382" t="s">
        <v>549</v>
      </c>
      <c r="S8" s="382" t="s">
        <v>549</v>
      </c>
      <c r="T8" s="382" t="s">
        <v>1184</v>
      </c>
      <c r="U8" s="382" t="s">
        <v>1184</v>
      </c>
      <c r="V8" s="382" t="s">
        <v>1184</v>
      </c>
      <c r="W8" s="382" t="s">
        <v>1184</v>
      </c>
      <c r="X8" s="382" t="s">
        <v>1184</v>
      </c>
      <c r="Y8" s="382" t="s">
        <v>1380</v>
      </c>
      <c r="Z8" s="382" t="s">
        <v>1380</v>
      </c>
      <c r="AA8" s="382" t="s">
        <v>1380</v>
      </c>
      <c r="AB8" s="382" t="s">
        <v>1207</v>
      </c>
      <c r="AC8" s="427"/>
      <c r="AD8" s="382" t="s">
        <v>1207</v>
      </c>
      <c r="AE8" s="427"/>
      <c r="AF8" s="382" t="s">
        <v>1207</v>
      </c>
      <c r="AG8" s="427"/>
      <c r="AH8" s="382" t="s">
        <v>1397</v>
      </c>
      <c r="AI8" s="382" t="s">
        <v>1760</v>
      </c>
      <c r="AJ8" s="382"/>
      <c r="AK8" s="382"/>
      <c r="AL8" s="382"/>
    </row>
    <row r="9" spans="1:38" ht="30.75" customHeight="1" x14ac:dyDescent="0.3">
      <c r="A9" s="436">
        <v>5</v>
      </c>
      <c r="B9" s="382"/>
      <c r="C9" s="382"/>
      <c r="D9" s="382"/>
      <c r="E9" s="382" t="s">
        <v>2167</v>
      </c>
      <c r="F9" s="382" t="s">
        <v>66</v>
      </c>
      <c r="G9" s="382" t="s">
        <v>253</v>
      </c>
      <c r="H9" s="382"/>
      <c r="I9" s="416" t="s">
        <v>2165</v>
      </c>
      <c r="J9" s="386">
        <v>0</v>
      </c>
      <c r="K9" s="382" t="s">
        <v>2057</v>
      </c>
      <c r="L9" s="382">
        <v>1</v>
      </c>
      <c r="M9" s="382">
        <v>31</v>
      </c>
      <c r="N9" s="382" t="s">
        <v>2016</v>
      </c>
      <c r="O9" s="382" t="s">
        <v>2178</v>
      </c>
      <c r="P9" s="382"/>
      <c r="Q9" s="382" t="s">
        <v>1396</v>
      </c>
      <c r="R9" s="382" t="s">
        <v>1396</v>
      </c>
      <c r="S9" s="382" t="s">
        <v>1396</v>
      </c>
      <c r="T9" s="382" t="s">
        <v>1184</v>
      </c>
      <c r="U9" s="382" t="s">
        <v>1184</v>
      </c>
      <c r="V9" s="382" t="s">
        <v>1184</v>
      </c>
      <c r="W9" s="382" t="s">
        <v>1184</v>
      </c>
      <c r="X9" s="382" t="s">
        <v>1184</v>
      </c>
      <c r="Y9" s="382" t="s">
        <v>1380</v>
      </c>
      <c r="Z9" s="382" t="s">
        <v>1380</v>
      </c>
      <c r="AA9" s="382" t="s">
        <v>1380</v>
      </c>
      <c r="AB9" s="382" t="s">
        <v>1207</v>
      </c>
      <c r="AC9" s="427"/>
      <c r="AD9" s="382" t="s">
        <v>1207</v>
      </c>
      <c r="AE9" s="427"/>
      <c r="AF9" s="382" t="s">
        <v>1207</v>
      </c>
      <c r="AG9" s="427"/>
      <c r="AH9" s="382"/>
      <c r="AI9" s="382" t="s">
        <v>1760</v>
      </c>
      <c r="AJ9" s="382"/>
      <c r="AK9" s="382"/>
      <c r="AL9" s="382"/>
    </row>
    <row r="10" spans="1:38" ht="30.75" customHeight="1" x14ac:dyDescent="0.3">
      <c r="A10" s="436">
        <v>6</v>
      </c>
      <c r="B10" s="382" t="s">
        <v>48</v>
      </c>
      <c r="C10" s="382" t="s">
        <v>1395</v>
      </c>
      <c r="D10" s="382"/>
      <c r="E10" s="382" t="s">
        <v>1394</v>
      </c>
      <c r="F10" s="382" t="s">
        <v>66</v>
      </c>
      <c r="G10" s="382" t="s">
        <v>1386</v>
      </c>
      <c r="H10" s="382" t="s">
        <v>1752</v>
      </c>
      <c r="I10" s="416" t="s">
        <v>2165</v>
      </c>
      <c r="J10" s="386">
        <v>0</v>
      </c>
      <c r="K10" s="382" t="s">
        <v>2057</v>
      </c>
      <c r="L10" s="382">
        <v>1</v>
      </c>
      <c r="M10" s="382">
        <v>1</v>
      </c>
      <c r="N10" s="382" t="s">
        <v>2017</v>
      </c>
      <c r="O10" s="382" t="s">
        <v>2179</v>
      </c>
      <c r="P10" s="382" t="s">
        <v>534</v>
      </c>
      <c r="Q10" s="382" t="s">
        <v>1393</v>
      </c>
      <c r="R10" s="382" t="s">
        <v>1393</v>
      </c>
      <c r="S10" s="382" t="s">
        <v>1393</v>
      </c>
      <c r="T10" s="382" t="s">
        <v>1254</v>
      </c>
      <c r="U10" s="382" t="s">
        <v>1254</v>
      </c>
      <c r="V10" s="382" t="s">
        <v>1254</v>
      </c>
      <c r="W10" s="382" t="s">
        <v>1254</v>
      </c>
      <c r="X10" s="382" t="s">
        <v>1254</v>
      </c>
      <c r="Y10" s="382" t="s">
        <v>1254</v>
      </c>
      <c r="Z10" s="382" t="s">
        <v>1254</v>
      </c>
      <c r="AA10" s="382" t="s">
        <v>1254</v>
      </c>
      <c r="AB10" s="382" t="s">
        <v>1254</v>
      </c>
      <c r="AC10" s="427"/>
      <c r="AD10" s="382" t="s">
        <v>1254</v>
      </c>
      <c r="AE10" s="427"/>
      <c r="AF10" s="382" t="s">
        <v>1254</v>
      </c>
      <c r="AG10" s="427"/>
      <c r="AH10" s="382"/>
      <c r="AI10" s="382" t="s">
        <v>1760</v>
      </c>
      <c r="AJ10" s="382"/>
      <c r="AK10" s="382"/>
      <c r="AL10" s="382"/>
    </row>
    <row r="11" spans="1:38" ht="30.75" customHeight="1" x14ac:dyDescent="0.3">
      <c r="A11" s="436">
        <v>7</v>
      </c>
      <c r="B11" s="382"/>
      <c r="C11" s="382"/>
      <c r="D11" s="382"/>
      <c r="E11" s="382" t="s">
        <v>1392</v>
      </c>
      <c r="F11" s="382" t="s">
        <v>66</v>
      </c>
      <c r="G11" s="382" t="s">
        <v>1386</v>
      </c>
      <c r="H11" s="382" t="s">
        <v>1752</v>
      </c>
      <c r="I11" s="416" t="s">
        <v>2165</v>
      </c>
      <c r="J11" s="386">
        <v>0</v>
      </c>
      <c r="K11" s="382" t="s">
        <v>2057</v>
      </c>
      <c r="L11" s="382">
        <v>1</v>
      </c>
      <c r="M11" s="382">
        <v>1</v>
      </c>
      <c r="N11" s="382" t="s">
        <v>2017</v>
      </c>
      <c r="O11" s="382" t="s">
        <v>2180</v>
      </c>
      <c r="P11" s="382" t="s">
        <v>535</v>
      </c>
      <c r="Q11" s="382" t="s">
        <v>1392</v>
      </c>
      <c r="R11" s="382" t="s">
        <v>1380</v>
      </c>
      <c r="S11" s="382" t="s">
        <v>1380</v>
      </c>
      <c r="T11" s="382" t="s">
        <v>1254</v>
      </c>
      <c r="U11" s="382" t="s">
        <v>1254</v>
      </c>
      <c r="V11" s="382" t="s">
        <v>1254</v>
      </c>
      <c r="W11" s="382" t="s">
        <v>1254</v>
      </c>
      <c r="X11" s="382" t="s">
        <v>1254</v>
      </c>
      <c r="Y11" s="382" t="s">
        <v>1254</v>
      </c>
      <c r="Z11" s="382" t="s">
        <v>1254</v>
      </c>
      <c r="AA11" s="382" t="s">
        <v>1254</v>
      </c>
      <c r="AB11" s="382" t="s">
        <v>1254</v>
      </c>
      <c r="AC11" s="427"/>
      <c r="AD11" s="382" t="s">
        <v>1254</v>
      </c>
      <c r="AE11" s="427"/>
      <c r="AF11" s="382" t="s">
        <v>1254</v>
      </c>
      <c r="AG11" s="427"/>
      <c r="AH11" s="382"/>
      <c r="AI11" s="382" t="s">
        <v>1760</v>
      </c>
      <c r="AJ11" s="382"/>
      <c r="AK11" s="382"/>
      <c r="AL11" s="382"/>
    </row>
    <row r="12" spans="1:38" ht="30.75" customHeight="1" x14ac:dyDescent="0.3">
      <c r="A12" s="436">
        <v>8</v>
      </c>
      <c r="B12" s="382"/>
      <c r="C12" s="382"/>
      <c r="D12" s="382"/>
      <c r="E12" s="382" t="s">
        <v>2168</v>
      </c>
      <c r="F12" s="382" t="s">
        <v>66</v>
      </c>
      <c r="G12" s="382" t="s">
        <v>1386</v>
      </c>
      <c r="H12" s="382" t="s">
        <v>1752</v>
      </c>
      <c r="I12" s="416" t="s">
        <v>2165</v>
      </c>
      <c r="J12" s="386">
        <v>0</v>
      </c>
      <c r="K12" s="382" t="s">
        <v>2057</v>
      </c>
      <c r="L12" s="382">
        <v>1</v>
      </c>
      <c r="M12" s="382">
        <v>30</v>
      </c>
      <c r="N12" s="382" t="s">
        <v>2017</v>
      </c>
      <c r="O12" s="382" t="s">
        <v>2181</v>
      </c>
      <c r="P12" s="382"/>
      <c r="Q12" s="382" t="s">
        <v>1391</v>
      </c>
      <c r="R12" s="382" t="s">
        <v>1380</v>
      </c>
      <c r="S12" s="382" t="s">
        <v>1380</v>
      </c>
      <c r="T12" s="382" t="s">
        <v>1254</v>
      </c>
      <c r="U12" s="382" t="s">
        <v>1254</v>
      </c>
      <c r="V12" s="382" t="s">
        <v>1254</v>
      </c>
      <c r="W12" s="382" t="s">
        <v>1254</v>
      </c>
      <c r="X12" s="382" t="s">
        <v>1254</v>
      </c>
      <c r="Y12" s="382" t="s">
        <v>1254</v>
      </c>
      <c r="Z12" s="382" t="s">
        <v>1254</v>
      </c>
      <c r="AA12" s="382" t="s">
        <v>1254</v>
      </c>
      <c r="AB12" s="382" t="s">
        <v>1254</v>
      </c>
      <c r="AC12" s="427"/>
      <c r="AD12" s="382" t="s">
        <v>1254</v>
      </c>
      <c r="AE12" s="427"/>
      <c r="AF12" s="382" t="s">
        <v>1254</v>
      </c>
      <c r="AG12" s="427"/>
      <c r="AH12" s="382"/>
      <c r="AI12" s="382" t="s">
        <v>1760</v>
      </c>
      <c r="AJ12" s="382"/>
      <c r="AK12" s="382"/>
      <c r="AL12" s="382"/>
    </row>
    <row r="13" spans="1:38" ht="30.75" customHeight="1" x14ac:dyDescent="0.3">
      <c r="A13" s="436">
        <v>9</v>
      </c>
      <c r="B13" s="382"/>
      <c r="C13" s="382"/>
      <c r="D13" s="382"/>
      <c r="E13" s="382" t="s">
        <v>1383</v>
      </c>
      <c r="F13" s="382" t="s">
        <v>66</v>
      </c>
      <c r="G13" s="382" t="s">
        <v>1382</v>
      </c>
      <c r="H13" s="382"/>
      <c r="I13" s="416" t="s">
        <v>2165</v>
      </c>
      <c r="J13" s="386">
        <v>0</v>
      </c>
      <c r="K13" s="382" t="s">
        <v>2057</v>
      </c>
      <c r="L13" s="382">
        <v>1</v>
      </c>
      <c r="M13" s="382">
        <v>1</v>
      </c>
      <c r="N13" s="382" t="s">
        <v>2018</v>
      </c>
      <c r="O13" s="382" t="s">
        <v>2182</v>
      </c>
      <c r="P13" s="382" t="s">
        <v>546</v>
      </c>
      <c r="Q13" s="382" t="s">
        <v>1383</v>
      </c>
      <c r="R13" s="382" t="s">
        <v>1380</v>
      </c>
      <c r="S13" s="382" t="s">
        <v>1380</v>
      </c>
      <c r="T13" s="382" t="s">
        <v>1380</v>
      </c>
      <c r="U13" s="382" t="s">
        <v>1380</v>
      </c>
      <c r="V13" s="382" t="s">
        <v>1380</v>
      </c>
      <c r="W13" s="382" t="s">
        <v>1380</v>
      </c>
      <c r="X13" s="382" t="s">
        <v>1380</v>
      </c>
      <c r="Y13" s="382" t="s">
        <v>1380</v>
      </c>
      <c r="Z13" s="382" t="s">
        <v>1380</v>
      </c>
      <c r="AA13" s="382" t="s">
        <v>1380</v>
      </c>
      <c r="AB13" s="382" t="s">
        <v>1254</v>
      </c>
      <c r="AC13" s="427"/>
      <c r="AD13" s="382" t="s">
        <v>1254</v>
      </c>
      <c r="AE13" s="427"/>
      <c r="AF13" s="382" t="s">
        <v>1254</v>
      </c>
      <c r="AG13" s="427"/>
      <c r="AH13" s="388"/>
      <c r="AI13" s="382" t="s">
        <v>1760</v>
      </c>
      <c r="AJ13" s="382"/>
      <c r="AK13" s="382"/>
      <c r="AL13" s="382"/>
    </row>
    <row r="14" spans="1:38" ht="30.75" customHeight="1" x14ac:dyDescent="0.3">
      <c r="A14" s="436">
        <v>10</v>
      </c>
      <c r="B14" s="382"/>
      <c r="C14" s="382"/>
      <c r="D14" s="382"/>
      <c r="E14" s="382" t="s">
        <v>2169</v>
      </c>
      <c r="F14" s="382" t="s">
        <v>66</v>
      </c>
      <c r="G14" s="382" t="s">
        <v>1382</v>
      </c>
      <c r="H14" s="382"/>
      <c r="I14" s="416" t="s">
        <v>2165</v>
      </c>
      <c r="J14" s="386">
        <v>0</v>
      </c>
      <c r="K14" s="382" t="s">
        <v>2057</v>
      </c>
      <c r="L14" s="382">
        <v>1</v>
      </c>
      <c r="M14" s="382">
        <v>31</v>
      </c>
      <c r="N14" s="382" t="s">
        <v>2018</v>
      </c>
      <c r="O14" s="382" t="s">
        <v>2183</v>
      </c>
      <c r="P14" s="382"/>
      <c r="Q14" s="382" t="s">
        <v>1390</v>
      </c>
      <c r="R14" s="382" t="s">
        <v>1380</v>
      </c>
      <c r="S14" s="382" t="s">
        <v>1380</v>
      </c>
      <c r="T14" s="382" t="s">
        <v>1380</v>
      </c>
      <c r="U14" s="382" t="s">
        <v>1380</v>
      </c>
      <c r="V14" s="382" t="s">
        <v>1380</v>
      </c>
      <c r="W14" s="382" t="s">
        <v>1380</v>
      </c>
      <c r="X14" s="382" t="s">
        <v>1380</v>
      </c>
      <c r="Y14" s="382" t="s">
        <v>1380</v>
      </c>
      <c r="Z14" s="382" t="s">
        <v>1380</v>
      </c>
      <c r="AA14" s="382" t="s">
        <v>1380</v>
      </c>
      <c r="AB14" s="382" t="s">
        <v>1254</v>
      </c>
      <c r="AC14" s="427"/>
      <c r="AD14" s="382" t="s">
        <v>1254</v>
      </c>
      <c r="AE14" s="427"/>
      <c r="AF14" s="382" t="s">
        <v>1254</v>
      </c>
      <c r="AG14" s="427"/>
      <c r="AH14" s="388"/>
      <c r="AI14" s="382" t="s">
        <v>1760</v>
      </c>
      <c r="AJ14" s="382"/>
      <c r="AK14" s="382"/>
      <c r="AL14" s="382"/>
    </row>
    <row r="15" spans="1:38" ht="30.75" customHeight="1" x14ac:dyDescent="0.3">
      <c r="A15" s="436">
        <v>11</v>
      </c>
      <c r="B15" s="382" t="s">
        <v>48</v>
      </c>
      <c r="C15" s="382" t="s">
        <v>1389</v>
      </c>
      <c r="D15" s="382"/>
      <c r="E15" s="382" t="s">
        <v>1388</v>
      </c>
      <c r="F15" s="382" t="s">
        <v>66</v>
      </c>
      <c r="G15" s="382" t="s">
        <v>1386</v>
      </c>
      <c r="H15" s="382" t="s">
        <v>1752</v>
      </c>
      <c r="I15" s="416" t="s">
        <v>2165</v>
      </c>
      <c r="J15" s="386">
        <v>0</v>
      </c>
      <c r="K15" s="382" t="s">
        <v>2057</v>
      </c>
      <c r="L15" s="382">
        <v>1</v>
      </c>
      <c r="M15" s="382">
        <v>1</v>
      </c>
      <c r="N15" s="382" t="s">
        <v>2019</v>
      </c>
      <c r="O15" s="382" t="s">
        <v>2184</v>
      </c>
      <c r="P15" s="382" t="s">
        <v>534</v>
      </c>
      <c r="Q15" s="382" t="s">
        <v>1388</v>
      </c>
      <c r="R15" s="382" t="s">
        <v>1380</v>
      </c>
      <c r="S15" s="382" t="s">
        <v>1380</v>
      </c>
      <c r="T15" s="382" t="s">
        <v>1254</v>
      </c>
      <c r="U15" s="382" t="s">
        <v>1254</v>
      </c>
      <c r="V15" s="382" t="s">
        <v>1254</v>
      </c>
      <c r="W15" s="382" t="s">
        <v>1254</v>
      </c>
      <c r="X15" s="382" t="s">
        <v>1254</v>
      </c>
      <c r="Y15" s="382" t="s">
        <v>1254</v>
      </c>
      <c r="Z15" s="382" t="s">
        <v>1254</v>
      </c>
      <c r="AA15" s="382" t="s">
        <v>1254</v>
      </c>
      <c r="AB15" s="382" t="s">
        <v>1254</v>
      </c>
      <c r="AC15" s="427"/>
      <c r="AD15" s="382" t="s">
        <v>1254</v>
      </c>
      <c r="AE15" s="427"/>
      <c r="AF15" s="382" t="s">
        <v>1254</v>
      </c>
      <c r="AG15" s="427"/>
      <c r="AH15" s="382"/>
      <c r="AI15" s="382" t="s">
        <v>1760</v>
      </c>
      <c r="AJ15" s="382"/>
      <c r="AK15" s="382"/>
      <c r="AL15" s="382"/>
    </row>
    <row r="16" spans="1:38" ht="30.75" customHeight="1" x14ac:dyDescent="0.3">
      <c r="A16" s="436">
        <v>12</v>
      </c>
      <c r="B16" s="382"/>
      <c r="C16" s="382"/>
      <c r="D16" s="382"/>
      <c r="E16" s="382" t="s">
        <v>1387</v>
      </c>
      <c r="F16" s="382" t="s">
        <v>66</v>
      </c>
      <c r="G16" s="382" t="s">
        <v>1386</v>
      </c>
      <c r="H16" s="382" t="s">
        <v>1752</v>
      </c>
      <c r="I16" s="416" t="s">
        <v>2165</v>
      </c>
      <c r="J16" s="386">
        <v>0</v>
      </c>
      <c r="K16" s="382" t="s">
        <v>2057</v>
      </c>
      <c r="L16" s="382">
        <v>1</v>
      </c>
      <c r="M16" s="382">
        <v>1</v>
      </c>
      <c r="N16" s="382" t="s">
        <v>2019</v>
      </c>
      <c r="O16" s="382" t="s">
        <v>2185</v>
      </c>
      <c r="P16" s="382" t="s">
        <v>535</v>
      </c>
      <c r="Q16" s="382" t="s">
        <v>1387</v>
      </c>
      <c r="R16" s="382" t="s">
        <v>1380</v>
      </c>
      <c r="S16" s="382" t="s">
        <v>1380</v>
      </c>
      <c r="T16" s="382" t="s">
        <v>1254</v>
      </c>
      <c r="U16" s="382" t="s">
        <v>1254</v>
      </c>
      <c r="V16" s="382" t="s">
        <v>1254</v>
      </c>
      <c r="W16" s="382" t="s">
        <v>1254</v>
      </c>
      <c r="X16" s="382" t="s">
        <v>1254</v>
      </c>
      <c r="Y16" s="382" t="s">
        <v>1254</v>
      </c>
      <c r="Z16" s="382" t="s">
        <v>1254</v>
      </c>
      <c r="AA16" s="382" t="s">
        <v>1254</v>
      </c>
      <c r="AB16" s="382" t="s">
        <v>1254</v>
      </c>
      <c r="AC16" s="427"/>
      <c r="AD16" s="382" t="s">
        <v>1254</v>
      </c>
      <c r="AE16" s="427"/>
      <c r="AF16" s="382" t="s">
        <v>1254</v>
      </c>
      <c r="AG16" s="427"/>
      <c r="AH16" s="382"/>
      <c r="AI16" s="382" t="s">
        <v>1760</v>
      </c>
      <c r="AJ16" s="382"/>
      <c r="AK16" s="382"/>
      <c r="AL16" s="382"/>
    </row>
    <row r="17" spans="1:38" ht="30.75" customHeight="1" x14ac:dyDescent="0.3">
      <c r="A17" s="436">
        <v>13</v>
      </c>
      <c r="B17" s="382"/>
      <c r="C17" s="382"/>
      <c r="D17" s="382"/>
      <c r="E17" s="382" t="s">
        <v>2170</v>
      </c>
      <c r="F17" s="382" t="s">
        <v>66</v>
      </c>
      <c r="G17" s="382" t="s">
        <v>1386</v>
      </c>
      <c r="H17" s="382" t="s">
        <v>1752</v>
      </c>
      <c r="I17" s="416" t="s">
        <v>2165</v>
      </c>
      <c r="J17" s="386">
        <v>0</v>
      </c>
      <c r="K17" s="382" t="s">
        <v>2057</v>
      </c>
      <c r="L17" s="382">
        <v>1</v>
      </c>
      <c r="M17" s="382">
        <v>30</v>
      </c>
      <c r="N17" s="382" t="s">
        <v>2019</v>
      </c>
      <c r="O17" s="382" t="s">
        <v>2186</v>
      </c>
      <c r="P17" s="382"/>
      <c r="Q17" s="382" t="s">
        <v>1385</v>
      </c>
      <c r="R17" s="382" t="s">
        <v>1380</v>
      </c>
      <c r="S17" s="382" t="s">
        <v>1380</v>
      </c>
      <c r="T17" s="382" t="s">
        <v>1254</v>
      </c>
      <c r="U17" s="382" t="s">
        <v>1254</v>
      </c>
      <c r="V17" s="382" t="s">
        <v>1254</v>
      </c>
      <c r="W17" s="382" t="s">
        <v>1254</v>
      </c>
      <c r="X17" s="382" t="s">
        <v>1254</v>
      </c>
      <c r="Y17" s="382" t="s">
        <v>1254</v>
      </c>
      <c r="Z17" s="382" t="s">
        <v>1254</v>
      </c>
      <c r="AA17" s="382" t="s">
        <v>1254</v>
      </c>
      <c r="AB17" s="382" t="s">
        <v>1254</v>
      </c>
      <c r="AC17" s="427"/>
      <c r="AD17" s="382" t="s">
        <v>1254</v>
      </c>
      <c r="AE17" s="427"/>
      <c r="AF17" s="382" t="s">
        <v>1254</v>
      </c>
      <c r="AG17" s="427"/>
      <c r="AH17" s="382"/>
      <c r="AI17" s="382" t="s">
        <v>1760</v>
      </c>
      <c r="AJ17" s="382"/>
      <c r="AK17" s="382"/>
      <c r="AL17" s="382"/>
    </row>
    <row r="18" spans="1:38" ht="30.75" customHeight="1" x14ac:dyDescent="0.3">
      <c r="A18" s="436">
        <v>14</v>
      </c>
      <c r="B18" s="382"/>
      <c r="C18" s="382"/>
      <c r="D18" s="382"/>
      <c r="E18" s="382" t="s">
        <v>1384</v>
      </c>
      <c r="F18" s="382" t="s">
        <v>66</v>
      </c>
      <c r="G18" s="382" t="s">
        <v>1382</v>
      </c>
      <c r="H18" s="382"/>
      <c r="I18" s="416" t="s">
        <v>2165</v>
      </c>
      <c r="J18" s="386">
        <v>0</v>
      </c>
      <c r="K18" s="382" t="s">
        <v>2057</v>
      </c>
      <c r="L18" s="382">
        <v>1</v>
      </c>
      <c r="M18" s="382">
        <v>1</v>
      </c>
      <c r="N18" s="382" t="s">
        <v>2020</v>
      </c>
      <c r="O18" s="382" t="s">
        <v>2187</v>
      </c>
      <c r="P18" s="382" t="s">
        <v>546</v>
      </c>
      <c r="Q18" s="382" t="s">
        <v>1383</v>
      </c>
      <c r="R18" s="382" t="s">
        <v>1380</v>
      </c>
      <c r="S18" s="382" t="s">
        <v>1380</v>
      </c>
      <c r="T18" s="382" t="s">
        <v>1380</v>
      </c>
      <c r="U18" s="382" t="s">
        <v>1380</v>
      </c>
      <c r="V18" s="382" t="s">
        <v>1380</v>
      </c>
      <c r="W18" s="382" t="s">
        <v>1380</v>
      </c>
      <c r="X18" s="382" t="s">
        <v>1380</v>
      </c>
      <c r="Y18" s="382" t="s">
        <v>1380</v>
      </c>
      <c r="Z18" s="382" t="s">
        <v>1380</v>
      </c>
      <c r="AA18" s="382" t="s">
        <v>1380</v>
      </c>
      <c r="AB18" s="382" t="s">
        <v>1254</v>
      </c>
      <c r="AC18" s="427"/>
      <c r="AD18" s="382" t="s">
        <v>1254</v>
      </c>
      <c r="AE18" s="427"/>
      <c r="AF18" s="382" t="s">
        <v>1254</v>
      </c>
      <c r="AG18" s="427"/>
      <c r="AH18" s="382"/>
      <c r="AI18" s="382" t="s">
        <v>1760</v>
      </c>
      <c r="AJ18" s="382"/>
      <c r="AK18" s="382"/>
      <c r="AL18" s="382"/>
    </row>
    <row r="19" spans="1:38" ht="30.75" customHeight="1" x14ac:dyDescent="0.3">
      <c r="A19" s="436">
        <v>15</v>
      </c>
      <c r="B19" s="382"/>
      <c r="C19" s="382"/>
      <c r="D19" s="382"/>
      <c r="E19" s="382" t="s">
        <v>2171</v>
      </c>
      <c r="F19" s="382" t="s">
        <v>66</v>
      </c>
      <c r="G19" s="382" t="s">
        <v>1382</v>
      </c>
      <c r="H19" s="382"/>
      <c r="I19" s="416" t="s">
        <v>2165</v>
      </c>
      <c r="J19" s="386">
        <v>0</v>
      </c>
      <c r="K19" s="382" t="s">
        <v>2057</v>
      </c>
      <c r="L19" s="382">
        <v>1</v>
      </c>
      <c r="M19" s="382">
        <v>31</v>
      </c>
      <c r="N19" s="382" t="s">
        <v>2020</v>
      </c>
      <c r="O19" s="382" t="s">
        <v>2188</v>
      </c>
      <c r="P19" s="382"/>
      <c r="Q19" s="382" t="s">
        <v>1381</v>
      </c>
      <c r="R19" s="382" t="s">
        <v>1380</v>
      </c>
      <c r="S19" s="382" t="s">
        <v>1380</v>
      </c>
      <c r="T19" s="382" t="s">
        <v>1380</v>
      </c>
      <c r="U19" s="382" t="s">
        <v>1380</v>
      </c>
      <c r="V19" s="382" t="s">
        <v>1380</v>
      </c>
      <c r="W19" s="382" t="s">
        <v>1380</v>
      </c>
      <c r="X19" s="382" t="s">
        <v>1380</v>
      </c>
      <c r="Y19" s="382" t="s">
        <v>1380</v>
      </c>
      <c r="Z19" s="382" t="s">
        <v>1380</v>
      </c>
      <c r="AA19" s="382" t="s">
        <v>1380</v>
      </c>
      <c r="AB19" s="382" t="s">
        <v>1254</v>
      </c>
      <c r="AC19" s="427"/>
      <c r="AD19" s="382" t="s">
        <v>1254</v>
      </c>
      <c r="AE19" s="427"/>
      <c r="AF19" s="382" t="s">
        <v>1254</v>
      </c>
      <c r="AG19" s="427"/>
      <c r="AH19" s="382"/>
      <c r="AI19" s="382" t="s">
        <v>1760</v>
      </c>
      <c r="AJ19" s="382"/>
      <c r="AK19" s="382"/>
      <c r="AL19" s="382"/>
    </row>
    <row r="20" spans="1:38" ht="30.75" customHeight="1" x14ac:dyDescent="0.3">
      <c r="A20" s="436">
        <v>16</v>
      </c>
      <c r="B20" s="382" t="s">
        <v>1694</v>
      </c>
      <c r="C20" s="382" t="s">
        <v>63</v>
      </c>
      <c r="D20" s="382" t="s">
        <v>2451</v>
      </c>
      <c r="E20" s="382" t="s">
        <v>64</v>
      </c>
      <c r="F20" s="384" t="s">
        <v>66</v>
      </c>
      <c r="G20" s="382" t="s">
        <v>613</v>
      </c>
      <c r="H20" s="382"/>
      <c r="I20" s="382" t="s">
        <v>2464</v>
      </c>
      <c r="J20" s="383">
        <v>1</v>
      </c>
      <c r="K20" s="382" t="s">
        <v>2058</v>
      </c>
      <c r="L20" s="382">
        <v>1</v>
      </c>
      <c r="M20" s="382">
        <v>1</v>
      </c>
      <c r="N20" s="382" t="s">
        <v>1935</v>
      </c>
      <c r="O20" s="382" t="s">
        <v>2189</v>
      </c>
      <c r="P20" s="382" t="s">
        <v>425</v>
      </c>
      <c r="Q20" s="382" t="s">
        <v>1378</v>
      </c>
      <c r="R20" s="382" t="s">
        <v>64</v>
      </c>
      <c r="S20" s="382" t="s">
        <v>64</v>
      </c>
      <c r="T20" s="382" t="s">
        <v>1184</v>
      </c>
      <c r="U20" s="382" t="s">
        <v>1184</v>
      </c>
      <c r="V20" s="382" t="s">
        <v>1184</v>
      </c>
      <c r="W20" s="382" t="s">
        <v>1184</v>
      </c>
      <c r="X20" s="382" t="s">
        <v>1184</v>
      </c>
      <c r="Y20" s="382" t="s">
        <v>1184</v>
      </c>
      <c r="Z20" s="384" t="s">
        <v>1184</v>
      </c>
      <c r="AA20" s="384" t="s">
        <v>1184</v>
      </c>
      <c r="AB20" s="384" t="s">
        <v>1207</v>
      </c>
      <c r="AC20" s="428">
        <f>Table1332[[#This Row],[Default]]</f>
        <v>1</v>
      </c>
      <c r="AD20" s="384" t="s">
        <v>1207</v>
      </c>
      <c r="AE20" s="428">
        <f>Table1332[[#This Row],[Default]]</f>
        <v>1</v>
      </c>
      <c r="AF20" s="384" t="s">
        <v>1207</v>
      </c>
      <c r="AG20" s="428">
        <f>Table1332[[#This Row],[Default]]</f>
        <v>1</v>
      </c>
      <c r="AH20" s="382" t="s">
        <v>1376</v>
      </c>
      <c r="AI20" s="382" t="s">
        <v>66</v>
      </c>
      <c r="AJ20" s="382"/>
      <c r="AK20" s="382"/>
      <c r="AL20" s="382"/>
    </row>
    <row r="21" spans="1:38" ht="30.75" customHeight="1" x14ac:dyDescent="0.3">
      <c r="A21" s="436">
        <v>17</v>
      </c>
      <c r="B21" s="382"/>
      <c r="C21" s="382"/>
      <c r="D21" s="382"/>
      <c r="E21" s="382" t="s">
        <v>67</v>
      </c>
      <c r="F21" s="384" t="s">
        <v>69</v>
      </c>
      <c r="G21" s="382" t="s">
        <v>613</v>
      </c>
      <c r="H21" s="382"/>
      <c r="I21" s="382" t="s">
        <v>2464</v>
      </c>
      <c r="J21" s="383">
        <v>1</v>
      </c>
      <c r="K21" s="382" t="s">
        <v>2058</v>
      </c>
      <c r="L21" s="382">
        <v>1</v>
      </c>
      <c r="M21" s="382">
        <v>1</v>
      </c>
      <c r="N21" s="382" t="s">
        <v>1935</v>
      </c>
      <c r="O21" s="382" t="s">
        <v>2190</v>
      </c>
      <c r="P21" s="382" t="s">
        <v>426</v>
      </c>
      <c r="Q21" s="382" t="s">
        <v>1377</v>
      </c>
      <c r="R21" s="382" t="s">
        <v>67</v>
      </c>
      <c r="S21" s="382" t="s">
        <v>67</v>
      </c>
      <c r="T21" s="382" t="s">
        <v>1184</v>
      </c>
      <c r="U21" s="382" t="s">
        <v>1184</v>
      </c>
      <c r="V21" s="382" t="s">
        <v>1184</v>
      </c>
      <c r="W21" s="382" t="s">
        <v>1184</v>
      </c>
      <c r="X21" s="382" t="s">
        <v>1184</v>
      </c>
      <c r="Y21" s="382" t="s">
        <v>1184</v>
      </c>
      <c r="Z21" s="384" t="s">
        <v>1184</v>
      </c>
      <c r="AA21" s="384" t="s">
        <v>1184</v>
      </c>
      <c r="AB21" s="384" t="s">
        <v>1207</v>
      </c>
      <c r="AC21" s="428">
        <f>Table1332[[#This Row],[Default]]</f>
        <v>1</v>
      </c>
      <c r="AD21" s="384" t="s">
        <v>1207</v>
      </c>
      <c r="AE21" s="428">
        <f>Table1332[[#This Row],[Default]]</f>
        <v>1</v>
      </c>
      <c r="AF21" s="384" t="s">
        <v>1207</v>
      </c>
      <c r="AG21" s="428">
        <f>Table1332[[#This Row],[Default]]</f>
        <v>1</v>
      </c>
      <c r="AH21" s="382" t="s">
        <v>1376</v>
      </c>
      <c r="AI21" s="382" t="s">
        <v>1268</v>
      </c>
      <c r="AJ21" s="382"/>
      <c r="AK21" s="382"/>
      <c r="AL21" s="382"/>
    </row>
    <row r="22" spans="1:38" ht="30.75" customHeight="1" x14ac:dyDescent="0.3">
      <c r="A22" s="436">
        <v>18</v>
      </c>
      <c r="B22" s="382"/>
      <c r="C22" s="382"/>
      <c r="D22" s="382"/>
      <c r="E22" s="382" t="s">
        <v>71</v>
      </c>
      <c r="F22" s="384" t="s">
        <v>66</v>
      </c>
      <c r="G22" s="382" t="s">
        <v>1443</v>
      </c>
      <c r="H22" s="382"/>
      <c r="I22" s="382" t="s">
        <v>2464</v>
      </c>
      <c r="J22" s="383">
        <v>0</v>
      </c>
      <c r="K22" s="382" t="s">
        <v>2058</v>
      </c>
      <c r="L22" s="382">
        <v>1</v>
      </c>
      <c r="M22" s="382">
        <v>1</v>
      </c>
      <c r="N22" s="382" t="s">
        <v>1935</v>
      </c>
      <c r="O22" s="382" t="s">
        <v>2191</v>
      </c>
      <c r="P22" s="382" t="s">
        <v>427</v>
      </c>
      <c r="Q22" s="382" t="s">
        <v>71</v>
      </c>
      <c r="R22" s="382" t="s">
        <v>71</v>
      </c>
      <c r="S22" s="382" t="s">
        <v>72</v>
      </c>
      <c r="T22" s="382" t="s">
        <v>1184</v>
      </c>
      <c r="U22" s="382" t="s">
        <v>1185</v>
      </c>
      <c r="V22" s="382" t="s">
        <v>1184</v>
      </c>
      <c r="W22" s="382" t="s">
        <v>1185</v>
      </c>
      <c r="X22" s="382" t="s">
        <v>1184</v>
      </c>
      <c r="Y22" s="382" t="s">
        <v>1184</v>
      </c>
      <c r="Z22" s="384" t="s">
        <v>1184</v>
      </c>
      <c r="AA22" s="384" t="s">
        <v>1184</v>
      </c>
      <c r="AB22" s="384" t="s">
        <v>1380</v>
      </c>
      <c r="AC22" s="428">
        <f>Table1332[[#This Row],[Default]]</f>
        <v>0</v>
      </c>
      <c r="AD22" s="384" t="s">
        <v>1380</v>
      </c>
      <c r="AE22" s="428">
        <f>Table1332[[#This Row],[Default]]</f>
        <v>0</v>
      </c>
      <c r="AF22" s="384" t="s">
        <v>1380</v>
      </c>
      <c r="AG22" s="428">
        <f>Table1332[[#This Row],[Default]]</f>
        <v>0</v>
      </c>
      <c r="AH22" s="382" t="s">
        <v>1371</v>
      </c>
      <c r="AI22" s="382" t="s">
        <v>66</v>
      </c>
      <c r="AJ22" s="382"/>
      <c r="AK22" s="382"/>
      <c r="AL22" s="382" t="s">
        <v>1375</v>
      </c>
    </row>
    <row r="23" spans="1:38" ht="30.75" customHeight="1" x14ac:dyDescent="0.3">
      <c r="A23" s="436">
        <v>19</v>
      </c>
      <c r="B23" s="382"/>
      <c r="C23" s="382"/>
      <c r="D23" s="382"/>
      <c r="E23" s="382" t="s">
        <v>73</v>
      </c>
      <c r="F23" s="384" t="s">
        <v>66</v>
      </c>
      <c r="G23" s="382" t="s">
        <v>613</v>
      </c>
      <c r="H23" s="382"/>
      <c r="I23" s="382" t="s">
        <v>2464</v>
      </c>
      <c r="J23" s="386">
        <v>0</v>
      </c>
      <c r="K23" s="382" t="s">
        <v>2058</v>
      </c>
      <c r="L23" s="382">
        <v>1</v>
      </c>
      <c r="M23" s="382">
        <v>1</v>
      </c>
      <c r="N23" s="382" t="s">
        <v>1935</v>
      </c>
      <c r="O23" s="382" t="s">
        <v>2192</v>
      </c>
      <c r="P23" s="382" t="s">
        <v>428</v>
      </c>
      <c r="Q23" s="382" t="s">
        <v>1374</v>
      </c>
      <c r="R23" s="382" t="s">
        <v>73</v>
      </c>
      <c r="S23" s="382" t="s">
        <v>73</v>
      </c>
      <c r="T23" s="382" t="s">
        <v>1184</v>
      </c>
      <c r="U23" s="382" t="s">
        <v>1184</v>
      </c>
      <c r="V23" s="382" t="s">
        <v>1184</v>
      </c>
      <c r="W23" s="382" t="s">
        <v>1184</v>
      </c>
      <c r="X23" s="382" t="s">
        <v>1184</v>
      </c>
      <c r="Y23" s="382" t="s">
        <v>1184</v>
      </c>
      <c r="Z23" s="384" t="s">
        <v>1184</v>
      </c>
      <c r="AA23" s="384" t="s">
        <v>1184</v>
      </c>
      <c r="AB23" s="384" t="s">
        <v>1207</v>
      </c>
      <c r="AC23" s="428">
        <f>Table1332[[#This Row],[Default]]</f>
        <v>0</v>
      </c>
      <c r="AD23" s="384" t="s">
        <v>1207</v>
      </c>
      <c r="AE23" s="428">
        <f>Table1332[[#This Row],[Default]]</f>
        <v>0</v>
      </c>
      <c r="AF23" s="384" t="s">
        <v>1207</v>
      </c>
      <c r="AG23" s="428">
        <f>Table1332[[#This Row],[Default]]</f>
        <v>0</v>
      </c>
      <c r="AH23" s="382"/>
      <c r="AI23" s="382" t="s">
        <v>66</v>
      </c>
      <c r="AJ23" s="382"/>
      <c r="AK23" s="382"/>
      <c r="AL23" s="382"/>
    </row>
    <row r="24" spans="1:38" ht="30.75" customHeight="1" x14ac:dyDescent="0.3">
      <c r="A24" s="436">
        <v>20</v>
      </c>
      <c r="B24" s="382"/>
      <c r="C24" s="382"/>
      <c r="D24" s="382"/>
      <c r="E24" s="382" t="s">
        <v>76</v>
      </c>
      <c r="F24" s="384" t="s">
        <v>87</v>
      </c>
      <c r="G24" s="382" t="s">
        <v>75</v>
      </c>
      <c r="H24" s="382" t="s">
        <v>1752</v>
      </c>
      <c r="I24" s="382" t="s">
        <v>2464</v>
      </c>
      <c r="J24" s="386">
        <v>0</v>
      </c>
      <c r="K24" s="382" t="s">
        <v>2058</v>
      </c>
      <c r="L24" s="382">
        <v>1</v>
      </c>
      <c r="M24" s="382">
        <v>1</v>
      </c>
      <c r="N24" s="382" t="s">
        <v>1935</v>
      </c>
      <c r="O24" s="382" t="s">
        <v>2193</v>
      </c>
      <c r="P24" s="382" t="s">
        <v>429</v>
      </c>
      <c r="Q24" s="382" t="s">
        <v>76</v>
      </c>
      <c r="R24" s="382" t="s">
        <v>76</v>
      </c>
      <c r="S24" s="382" t="s">
        <v>77</v>
      </c>
      <c r="T24" s="382" t="s">
        <v>1254</v>
      </c>
      <c r="U24" s="382" t="s">
        <v>1254</v>
      </c>
      <c r="V24" s="382" t="s">
        <v>1254</v>
      </c>
      <c r="W24" s="382" t="s">
        <v>1254</v>
      </c>
      <c r="X24" s="382" t="s">
        <v>1254</v>
      </c>
      <c r="Y24" s="382" t="s">
        <v>1254</v>
      </c>
      <c r="Z24" s="384" t="s">
        <v>1254</v>
      </c>
      <c r="AA24" s="384" t="s">
        <v>1254</v>
      </c>
      <c r="AB24" s="384" t="s">
        <v>1254</v>
      </c>
      <c r="AC24" s="428">
        <f>Table1332[[#This Row],[Default]]</f>
        <v>0</v>
      </c>
      <c r="AD24" s="384" t="s">
        <v>1254</v>
      </c>
      <c r="AE24" s="428">
        <f>Table1332[[#This Row],[Default]]</f>
        <v>0</v>
      </c>
      <c r="AF24" s="384" t="s">
        <v>1254</v>
      </c>
      <c r="AG24" s="428">
        <f>Table1332[[#This Row],[Default]]</f>
        <v>0</v>
      </c>
      <c r="AH24" s="382" t="s">
        <v>1373</v>
      </c>
      <c r="AI24" s="382" t="s">
        <v>1761</v>
      </c>
      <c r="AJ24" s="382" t="s">
        <v>1340</v>
      </c>
      <c r="AK24" s="382" t="s">
        <v>1267</v>
      </c>
      <c r="AL24" s="382" t="s">
        <v>1372</v>
      </c>
    </row>
    <row r="25" spans="1:38" ht="30.75" customHeight="1" x14ac:dyDescent="0.3">
      <c r="A25" s="436">
        <v>21</v>
      </c>
      <c r="B25" s="382"/>
      <c r="C25" s="382"/>
      <c r="D25" s="382"/>
      <c r="E25" s="382" t="s">
        <v>79</v>
      </c>
      <c r="F25" s="384" t="s">
        <v>87</v>
      </c>
      <c r="G25" s="382" t="s">
        <v>75</v>
      </c>
      <c r="H25" s="382" t="s">
        <v>1752</v>
      </c>
      <c r="I25" s="382" t="s">
        <v>2464</v>
      </c>
      <c r="J25" s="386">
        <v>0</v>
      </c>
      <c r="K25" s="382" t="s">
        <v>2058</v>
      </c>
      <c r="L25" s="382">
        <v>1</v>
      </c>
      <c r="M25" s="382">
        <v>1</v>
      </c>
      <c r="N25" s="382" t="s">
        <v>1935</v>
      </c>
      <c r="O25" s="382" t="s">
        <v>2194</v>
      </c>
      <c r="P25" s="382" t="s">
        <v>430</v>
      </c>
      <c r="Q25" s="382" t="s">
        <v>79</v>
      </c>
      <c r="R25" s="382" t="s">
        <v>79</v>
      </c>
      <c r="S25" s="382" t="s">
        <v>80</v>
      </c>
      <c r="T25" s="382" t="s">
        <v>1254</v>
      </c>
      <c r="U25" s="382" t="s">
        <v>1254</v>
      </c>
      <c r="V25" s="382" t="s">
        <v>1254</v>
      </c>
      <c r="W25" s="382" t="s">
        <v>1254</v>
      </c>
      <c r="X25" s="382" t="s">
        <v>1254</v>
      </c>
      <c r="Y25" s="382" t="s">
        <v>1254</v>
      </c>
      <c r="Z25" s="382" t="s">
        <v>1254</v>
      </c>
      <c r="AA25" s="384" t="s">
        <v>1254</v>
      </c>
      <c r="AB25" s="384" t="s">
        <v>1254</v>
      </c>
      <c r="AC25" s="428">
        <f>Table1332[[#This Row],[Default]]</f>
        <v>0</v>
      </c>
      <c r="AD25" s="384" t="s">
        <v>1254</v>
      </c>
      <c r="AE25" s="428">
        <f>Table1332[[#This Row],[Default]]</f>
        <v>0</v>
      </c>
      <c r="AF25" s="384" t="s">
        <v>1254</v>
      </c>
      <c r="AG25" s="428">
        <f>Table1332[[#This Row],[Default]]</f>
        <v>0</v>
      </c>
      <c r="AH25" s="382" t="s">
        <v>1373</v>
      </c>
      <c r="AI25" s="382" t="s">
        <v>1761</v>
      </c>
      <c r="AJ25" s="382" t="s">
        <v>1340</v>
      </c>
      <c r="AK25" s="382" t="s">
        <v>1267</v>
      </c>
      <c r="AL25" s="382" t="s">
        <v>1372</v>
      </c>
    </row>
    <row r="26" spans="1:38" ht="30.75" customHeight="1" x14ac:dyDescent="0.3">
      <c r="A26" s="436">
        <v>22</v>
      </c>
      <c r="B26" s="382"/>
      <c r="C26" s="382"/>
      <c r="D26" s="382"/>
      <c r="E26" s="382" t="s">
        <v>81</v>
      </c>
      <c r="F26" s="384" t="s">
        <v>66</v>
      </c>
      <c r="G26" s="382" t="s">
        <v>1444</v>
      </c>
      <c r="H26" s="382"/>
      <c r="I26" s="382" t="s">
        <v>2464</v>
      </c>
      <c r="J26" s="386">
        <v>0</v>
      </c>
      <c r="K26" s="382" t="s">
        <v>2058</v>
      </c>
      <c r="L26" s="382">
        <v>1</v>
      </c>
      <c r="M26" s="382">
        <v>1</v>
      </c>
      <c r="N26" s="382" t="s">
        <v>1935</v>
      </c>
      <c r="O26" s="382" t="s">
        <v>2195</v>
      </c>
      <c r="P26" s="382" t="s">
        <v>431</v>
      </c>
      <c r="Q26" s="382" t="s">
        <v>81</v>
      </c>
      <c r="R26" s="382" t="s">
        <v>81</v>
      </c>
      <c r="S26" s="382" t="s">
        <v>81</v>
      </c>
      <c r="T26" s="382" t="s">
        <v>1207</v>
      </c>
      <c r="U26" s="382" t="s">
        <v>1185</v>
      </c>
      <c r="V26" s="382" t="s">
        <v>1184</v>
      </c>
      <c r="W26" s="382" t="s">
        <v>1185</v>
      </c>
      <c r="X26" s="382" t="s">
        <v>1207</v>
      </c>
      <c r="Y26" s="382" t="s">
        <v>1184</v>
      </c>
      <c r="Z26" s="384" t="s">
        <v>1207</v>
      </c>
      <c r="AA26" s="384" t="s">
        <v>1207</v>
      </c>
      <c r="AB26" s="384" t="s">
        <v>1380</v>
      </c>
      <c r="AC26" s="428">
        <f>Table1332[[#This Row],[Default]]</f>
        <v>0</v>
      </c>
      <c r="AD26" s="384" t="s">
        <v>1380</v>
      </c>
      <c r="AE26" s="428">
        <f>Table1332[[#This Row],[Default]]</f>
        <v>0</v>
      </c>
      <c r="AF26" s="384" t="s">
        <v>1207</v>
      </c>
      <c r="AG26" s="428">
        <f>Table1332[[#This Row],[Default]]</f>
        <v>0</v>
      </c>
      <c r="AH26" s="382" t="s">
        <v>1371</v>
      </c>
      <c r="AI26" s="382" t="s">
        <v>66</v>
      </c>
      <c r="AJ26" s="382"/>
      <c r="AK26" s="382"/>
      <c r="AL26" s="382" t="s">
        <v>1370</v>
      </c>
    </row>
    <row r="27" spans="1:38" ht="30.75" customHeight="1" x14ac:dyDescent="0.3">
      <c r="A27" s="436">
        <v>23</v>
      </c>
      <c r="B27" s="382"/>
      <c r="C27" s="382"/>
      <c r="D27" s="382"/>
      <c r="E27" s="382" t="s">
        <v>83</v>
      </c>
      <c r="F27" s="384" t="s">
        <v>66</v>
      </c>
      <c r="G27" s="382" t="s">
        <v>1448</v>
      </c>
      <c r="H27" s="382" t="s">
        <v>1752</v>
      </c>
      <c r="I27" s="382" t="s">
        <v>2464</v>
      </c>
      <c r="J27" s="386">
        <v>0</v>
      </c>
      <c r="K27" s="382" t="s">
        <v>2058</v>
      </c>
      <c r="L27" s="382">
        <v>1</v>
      </c>
      <c r="M27" s="382">
        <v>1</v>
      </c>
      <c r="N27" s="382" t="s">
        <v>1935</v>
      </c>
      <c r="O27" s="382" t="s">
        <v>2196</v>
      </c>
      <c r="P27" s="382" t="s">
        <v>432</v>
      </c>
      <c r="Q27" s="382" t="s">
        <v>1369</v>
      </c>
      <c r="R27" s="382" t="s">
        <v>83</v>
      </c>
      <c r="S27" s="382" t="s">
        <v>83</v>
      </c>
      <c r="T27" s="382" t="s">
        <v>1254</v>
      </c>
      <c r="U27" s="382" t="s">
        <v>1254</v>
      </c>
      <c r="V27" s="382" t="s">
        <v>1254</v>
      </c>
      <c r="W27" s="382" t="s">
        <v>1254</v>
      </c>
      <c r="X27" s="382" t="s">
        <v>1254</v>
      </c>
      <c r="Y27" s="382" t="s">
        <v>1254</v>
      </c>
      <c r="Z27" s="384" t="s">
        <v>1254</v>
      </c>
      <c r="AA27" s="384" t="s">
        <v>1254</v>
      </c>
      <c r="AB27" s="384" t="s">
        <v>1254</v>
      </c>
      <c r="AC27" s="428">
        <f>Table1332[[#This Row],[Default]]</f>
        <v>0</v>
      </c>
      <c r="AD27" s="384" t="s">
        <v>1254</v>
      </c>
      <c r="AE27" s="428">
        <f>Table1332[[#This Row],[Default]]</f>
        <v>0</v>
      </c>
      <c r="AF27" s="384" t="s">
        <v>1254</v>
      </c>
      <c r="AG27" s="428">
        <f>Table1332[[#This Row],[Default]]</f>
        <v>0</v>
      </c>
      <c r="AH27" s="382" t="s">
        <v>1368</v>
      </c>
      <c r="AI27" s="382" t="s">
        <v>1762</v>
      </c>
      <c r="AJ27" s="382" t="s">
        <v>1367</v>
      </c>
      <c r="AK27" s="382"/>
      <c r="AL27" s="382" t="s">
        <v>1366</v>
      </c>
    </row>
    <row r="28" spans="1:38" ht="30.75" customHeight="1" x14ac:dyDescent="0.3">
      <c r="A28" s="436">
        <v>24</v>
      </c>
      <c r="B28" s="382"/>
      <c r="C28" s="382"/>
      <c r="D28" s="382"/>
      <c r="E28" s="382" t="s">
        <v>85</v>
      </c>
      <c r="F28" s="384" t="s">
        <v>87</v>
      </c>
      <c r="G28" s="382" t="s">
        <v>613</v>
      </c>
      <c r="H28" s="382"/>
      <c r="I28" s="382" t="s">
        <v>2464</v>
      </c>
      <c r="J28" s="386">
        <v>0</v>
      </c>
      <c r="K28" s="382" t="s">
        <v>2058</v>
      </c>
      <c r="L28" s="382">
        <v>1</v>
      </c>
      <c r="M28" s="382">
        <v>1</v>
      </c>
      <c r="N28" s="382" t="s">
        <v>1936</v>
      </c>
      <c r="O28" s="382" t="s">
        <v>2197</v>
      </c>
      <c r="P28" s="382" t="s">
        <v>433</v>
      </c>
      <c r="Q28" s="382" t="s">
        <v>85</v>
      </c>
      <c r="R28" s="382" t="s">
        <v>85</v>
      </c>
      <c r="S28" s="382" t="s">
        <v>85</v>
      </c>
      <c r="T28" s="382" t="s">
        <v>1184</v>
      </c>
      <c r="U28" s="382" t="s">
        <v>1184</v>
      </c>
      <c r="V28" s="382" t="s">
        <v>1184</v>
      </c>
      <c r="W28" s="382" t="s">
        <v>1184</v>
      </c>
      <c r="X28" s="382" t="s">
        <v>1184</v>
      </c>
      <c r="Y28" s="382" t="s">
        <v>1184</v>
      </c>
      <c r="Z28" s="384" t="s">
        <v>1184</v>
      </c>
      <c r="AA28" s="384" t="s">
        <v>1184</v>
      </c>
      <c r="AB28" s="384" t="s">
        <v>1184</v>
      </c>
      <c r="AC28" s="428">
        <f>Table1332[[#This Row],[Default]]</f>
        <v>0</v>
      </c>
      <c r="AD28" s="384" t="s">
        <v>1184</v>
      </c>
      <c r="AE28" s="428">
        <f>Table1332[[#This Row],[Default]]</f>
        <v>0</v>
      </c>
      <c r="AF28" s="384" t="s">
        <v>1184</v>
      </c>
      <c r="AG28" s="428">
        <f>Table1332[[#This Row],[Default]]</f>
        <v>0</v>
      </c>
      <c r="AH28" s="382" t="s">
        <v>1362</v>
      </c>
      <c r="AI28" s="382" t="s">
        <v>1763</v>
      </c>
      <c r="AJ28" s="382"/>
      <c r="AK28" s="382"/>
      <c r="AL28" s="382"/>
    </row>
    <row r="29" spans="1:38" ht="30.75" customHeight="1" x14ac:dyDescent="0.3">
      <c r="A29" s="436">
        <v>25</v>
      </c>
      <c r="B29" s="382"/>
      <c r="C29" s="382"/>
      <c r="D29" s="382"/>
      <c r="E29" s="382" t="s">
        <v>811</v>
      </c>
      <c r="F29" s="384" t="s">
        <v>87</v>
      </c>
      <c r="G29" s="382" t="s">
        <v>809</v>
      </c>
      <c r="H29" s="382"/>
      <c r="I29" s="382" t="s">
        <v>2464</v>
      </c>
      <c r="J29" s="386">
        <v>0</v>
      </c>
      <c r="K29" s="382" t="s">
        <v>2058</v>
      </c>
      <c r="L29" s="382">
        <v>1</v>
      </c>
      <c r="M29" s="382">
        <v>1</v>
      </c>
      <c r="N29" s="382" t="s">
        <v>1936</v>
      </c>
      <c r="O29" s="382" t="s">
        <v>2198</v>
      </c>
      <c r="P29" s="382" t="s">
        <v>812</v>
      </c>
      <c r="Q29" s="382" t="s">
        <v>1365</v>
      </c>
      <c r="R29" s="382" t="s">
        <v>811</v>
      </c>
      <c r="S29" s="382" t="s">
        <v>811</v>
      </c>
      <c r="T29" s="382" t="s">
        <v>1184</v>
      </c>
      <c r="U29" s="382" t="s">
        <v>1184</v>
      </c>
      <c r="V29" s="382" t="s">
        <v>1184</v>
      </c>
      <c r="W29" s="382" t="s">
        <v>1184</v>
      </c>
      <c r="X29" s="382" t="s">
        <v>1184</v>
      </c>
      <c r="Y29" s="382" t="s">
        <v>1184</v>
      </c>
      <c r="Z29" s="384" t="s">
        <v>1207</v>
      </c>
      <c r="AA29" s="384" t="s">
        <v>1184</v>
      </c>
      <c r="AB29" s="384" t="s">
        <v>1184</v>
      </c>
      <c r="AC29" s="428">
        <f>Table1332[[#This Row],[Default]]</f>
        <v>0</v>
      </c>
      <c r="AD29" s="384" t="s">
        <v>1184</v>
      </c>
      <c r="AE29" s="428">
        <f>Table1332[[#This Row],[Default]]</f>
        <v>0</v>
      </c>
      <c r="AF29" s="384" t="s">
        <v>1184</v>
      </c>
      <c r="AG29" s="428">
        <f>Table1332[[#This Row],[Default]]</f>
        <v>0</v>
      </c>
      <c r="AH29" s="382" t="s">
        <v>1362</v>
      </c>
      <c r="AI29" s="382" t="s">
        <v>1268</v>
      </c>
      <c r="AJ29" s="382"/>
      <c r="AK29" s="382" t="s">
        <v>1364</v>
      </c>
      <c r="AL29" s="382"/>
    </row>
    <row r="30" spans="1:38" ht="30.75" customHeight="1" x14ac:dyDescent="0.3">
      <c r="A30" s="436">
        <v>26</v>
      </c>
      <c r="B30" s="382"/>
      <c r="C30" s="382"/>
      <c r="D30" s="382"/>
      <c r="E30" s="382" t="s">
        <v>89</v>
      </c>
      <c r="F30" s="384" t="s">
        <v>87</v>
      </c>
      <c r="G30" s="382" t="s">
        <v>647</v>
      </c>
      <c r="H30" s="382"/>
      <c r="I30" s="382" t="s">
        <v>2464</v>
      </c>
      <c r="J30" s="383">
        <v>1</v>
      </c>
      <c r="K30" s="382" t="s">
        <v>2058</v>
      </c>
      <c r="L30" s="382">
        <v>1</v>
      </c>
      <c r="M30" s="382">
        <v>1</v>
      </c>
      <c r="N30" s="382" t="s">
        <v>1936</v>
      </c>
      <c r="O30" s="382" t="s">
        <v>2199</v>
      </c>
      <c r="P30" s="382" t="s">
        <v>434</v>
      </c>
      <c r="Q30" s="382" t="s">
        <v>1363</v>
      </c>
      <c r="R30" s="382" t="s">
        <v>89</v>
      </c>
      <c r="S30" s="382" t="s">
        <v>90</v>
      </c>
      <c r="T30" s="382" t="s">
        <v>1184</v>
      </c>
      <c r="U30" s="382" t="s">
        <v>1184</v>
      </c>
      <c r="V30" s="382" t="s">
        <v>1184</v>
      </c>
      <c r="W30" s="382" t="s">
        <v>1184</v>
      </c>
      <c r="X30" s="382" t="s">
        <v>1184</v>
      </c>
      <c r="Y30" s="382" t="s">
        <v>1185</v>
      </c>
      <c r="Z30" s="384" t="s">
        <v>1185</v>
      </c>
      <c r="AA30" s="384" t="s">
        <v>1184</v>
      </c>
      <c r="AB30" s="384" t="s">
        <v>1184</v>
      </c>
      <c r="AC30" s="428">
        <f>Table1332[[#This Row],[Default]]</f>
        <v>1</v>
      </c>
      <c r="AD30" s="384" t="s">
        <v>1184</v>
      </c>
      <c r="AE30" s="428">
        <f>Table1332[[#This Row],[Default]]</f>
        <v>1</v>
      </c>
      <c r="AF30" s="384" t="s">
        <v>1184</v>
      </c>
      <c r="AG30" s="428">
        <f>Table1332[[#This Row],[Default]]</f>
        <v>1</v>
      </c>
      <c r="AH30" s="382" t="s">
        <v>1362</v>
      </c>
      <c r="AI30" s="382" t="s">
        <v>1268</v>
      </c>
      <c r="AJ30" s="382" t="s">
        <v>1361</v>
      </c>
      <c r="AK30" s="382" t="s">
        <v>1360</v>
      </c>
      <c r="AL30" s="382" t="s">
        <v>1354</v>
      </c>
    </row>
    <row r="31" spans="1:38" ht="30.75" customHeight="1" x14ac:dyDescent="0.3">
      <c r="A31" s="436">
        <v>27</v>
      </c>
      <c r="B31" s="382"/>
      <c r="C31" s="382"/>
      <c r="D31" s="382"/>
      <c r="E31" s="382" t="s">
        <v>2034</v>
      </c>
      <c r="F31" s="384" t="s">
        <v>87</v>
      </c>
      <c r="G31" s="382" t="s">
        <v>613</v>
      </c>
      <c r="H31" s="382" t="s">
        <v>1757</v>
      </c>
      <c r="I31" s="382" t="s">
        <v>2464</v>
      </c>
      <c r="J31" s="386">
        <v>0</v>
      </c>
      <c r="K31" s="382" t="s">
        <v>2058</v>
      </c>
      <c r="L31" s="382">
        <v>1</v>
      </c>
      <c r="M31" s="382">
        <v>1</v>
      </c>
      <c r="N31" s="382" t="s">
        <v>1936</v>
      </c>
      <c r="O31" s="382" t="s">
        <v>2200</v>
      </c>
      <c r="P31" s="382" t="s">
        <v>2172</v>
      </c>
      <c r="Q31" s="382" t="s">
        <v>1254</v>
      </c>
      <c r="R31" s="382" t="s">
        <v>1254</v>
      </c>
      <c r="S31" s="382" t="s">
        <v>1254</v>
      </c>
      <c r="T31" s="382" t="s">
        <v>1184</v>
      </c>
      <c r="U31" s="382" t="s">
        <v>1184</v>
      </c>
      <c r="V31" s="382" t="s">
        <v>1184</v>
      </c>
      <c r="W31" s="382" t="s">
        <v>1184</v>
      </c>
      <c r="X31" s="382" t="s">
        <v>1184</v>
      </c>
      <c r="Y31" s="382" t="s">
        <v>1184</v>
      </c>
      <c r="Z31" s="382" t="s">
        <v>1184</v>
      </c>
      <c r="AA31" s="382" t="s">
        <v>1184</v>
      </c>
      <c r="AB31" s="382" t="s">
        <v>1184</v>
      </c>
      <c r="AC31" s="427">
        <f>Table1332[[#This Row],[Default]]</f>
        <v>0</v>
      </c>
      <c r="AD31" s="382" t="s">
        <v>1184</v>
      </c>
      <c r="AE31" s="427">
        <f>Table1332[[#This Row],[Default]]</f>
        <v>0</v>
      </c>
      <c r="AF31" s="382" t="s">
        <v>1184</v>
      </c>
      <c r="AG31" s="427">
        <f>Table1332[[#This Row],[Default]]</f>
        <v>0</v>
      </c>
      <c r="AH31" s="382" t="s">
        <v>2036</v>
      </c>
      <c r="AI31" s="382"/>
      <c r="AJ31" s="382"/>
      <c r="AK31" s="382"/>
      <c r="AL31" s="382"/>
    </row>
    <row r="32" spans="1:38" ht="30.75" customHeight="1" x14ac:dyDescent="0.3">
      <c r="A32" s="436">
        <v>28</v>
      </c>
      <c r="B32" s="382"/>
      <c r="C32" s="382"/>
      <c r="D32" s="382"/>
      <c r="E32" s="382" t="s">
        <v>92</v>
      </c>
      <c r="F32" s="384" t="s">
        <v>87</v>
      </c>
      <c r="G32" s="382" t="s">
        <v>91</v>
      </c>
      <c r="H32" s="382" t="s">
        <v>1752</v>
      </c>
      <c r="I32" s="382" t="s">
        <v>2464</v>
      </c>
      <c r="J32" s="386">
        <v>0</v>
      </c>
      <c r="K32" s="382"/>
      <c r="L32" s="382">
        <v>1</v>
      </c>
      <c r="M32" s="382">
        <v>1</v>
      </c>
      <c r="N32" s="382" t="s">
        <v>1936</v>
      </c>
      <c r="O32" s="382" t="s">
        <v>2200</v>
      </c>
      <c r="P32" s="382" t="s">
        <v>435</v>
      </c>
      <c r="Q32" s="382" t="s">
        <v>1359</v>
      </c>
      <c r="R32" s="382" t="s">
        <v>1176</v>
      </c>
      <c r="S32" s="382" t="s">
        <v>93</v>
      </c>
      <c r="T32" s="382" t="s">
        <v>1254</v>
      </c>
      <c r="U32" s="382" t="s">
        <v>1254</v>
      </c>
      <c r="V32" s="382" t="s">
        <v>1254</v>
      </c>
      <c r="W32" s="382" t="s">
        <v>1254</v>
      </c>
      <c r="X32" s="382" t="s">
        <v>1254</v>
      </c>
      <c r="Y32" s="382" t="s">
        <v>1254</v>
      </c>
      <c r="Z32" s="384" t="s">
        <v>1254</v>
      </c>
      <c r="AA32" s="384" t="s">
        <v>1254</v>
      </c>
      <c r="AB32" s="384" t="s">
        <v>1254</v>
      </c>
      <c r="AC32" s="428"/>
      <c r="AD32" s="384" t="s">
        <v>1254</v>
      </c>
      <c r="AE32" s="428"/>
      <c r="AF32" s="384" t="s">
        <v>1254</v>
      </c>
      <c r="AG32" s="428"/>
      <c r="AH32" s="382" t="s">
        <v>1358</v>
      </c>
      <c r="AI32" s="382" t="s">
        <v>1764</v>
      </c>
      <c r="AJ32" s="382"/>
      <c r="AK32" s="382" t="s">
        <v>1357</v>
      </c>
      <c r="AL32" s="382"/>
    </row>
    <row r="33" spans="1:38" ht="30.75" customHeight="1" x14ac:dyDescent="0.3">
      <c r="A33" s="436">
        <v>29</v>
      </c>
      <c r="B33" s="382"/>
      <c r="C33" s="382"/>
      <c r="D33" s="382"/>
      <c r="E33" s="382" t="s">
        <v>94</v>
      </c>
      <c r="F33" s="384" t="s">
        <v>87</v>
      </c>
      <c r="G33" s="382" t="s">
        <v>649</v>
      </c>
      <c r="H33" s="382" t="s">
        <v>1752</v>
      </c>
      <c r="I33" s="382" t="s">
        <v>2464</v>
      </c>
      <c r="J33" s="386">
        <v>0</v>
      </c>
      <c r="K33" s="382" t="s">
        <v>2058</v>
      </c>
      <c r="L33" s="382">
        <v>1</v>
      </c>
      <c r="M33" s="382">
        <v>1</v>
      </c>
      <c r="N33" s="382" t="s">
        <v>1936</v>
      </c>
      <c r="O33" s="382" t="s">
        <v>2201</v>
      </c>
      <c r="P33" s="382" t="s">
        <v>436</v>
      </c>
      <c r="Q33" s="382" t="s">
        <v>94</v>
      </c>
      <c r="R33" s="382" t="s">
        <v>94</v>
      </c>
      <c r="S33" s="382" t="s">
        <v>95</v>
      </c>
      <c r="T33" s="382" t="s">
        <v>1254</v>
      </c>
      <c r="U33" s="382" t="s">
        <v>1254</v>
      </c>
      <c r="V33" s="382" t="s">
        <v>1254</v>
      </c>
      <c r="W33" s="382" t="s">
        <v>1254</v>
      </c>
      <c r="X33" s="382" t="s">
        <v>1254</v>
      </c>
      <c r="Y33" s="382" t="s">
        <v>1254</v>
      </c>
      <c r="Z33" s="384" t="s">
        <v>1254</v>
      </c>
      <c r="AA33" s="384" t="s">
        <v>1254</v>
      </c>
      <c r="AB33" s="384" t="s">
        <v>1254</v>
      </c>
      <c r="AC33" s="428">
        <f>Table1332[[#This Row],[Default]]</f>
        <v>0</v>
      </c>
      <c r="AD33" s="384" t="s">
        <v>1254</v>
      </c>
      <c r="AE33" s="428">
        <f>Table1332[[#This Row],[Default]]</f>
        <v>0</v>
      </c>
      <c r="AF33" s="384" t="s">
        <v>1254</v>
      </c>
      <c r="AG33" s="428">
        <f>Table1332[[#This Row],[Default]]</f>
        <v>0</v>
      </c>
      <c r="AH33" s="382"/>
      <c r="AI33" s="382" t="s">
        <v>1765</v>
      </c>
      <c r="AJ33" s="382" t="s">
        <v>1356</v>
      </c>
      <c r="AK33" s="382" t="s">
        <v>1355</v>
      </c>
      <c r="AL33" s="382" t="s">
        <v>1354</v>
      </c>
    </row>
    <row r="34" spans="1:38" ht="30.75" customHeight="1" x14ac:dyDescent="0.3">
      <c r="A34" s="436">
        <v>30</v>
      </c>
      <c r="B34" s="382"/>
      <c r="C34" s="382"/>
      <c r="D34" s="382"/>
      <c r="E34" s="382" t="s">
        <v>96</v>
      </c>
      <c r="F34" s="384" t="s">
        <v>87</v>
      </c>
      <c r="G34" s="382" t="s">
        <v>172</v>
      </c>
      <c r="H34" s="382" t="s">
        <v>1752</v>
      </c>
      <c r="I34" s="382" t="s">
        <v>2464</v>
      </c>
      <c r="J34" s="386">
        <v>0</v>
      </c>
      <c r="K34" s="382" t="s">
        <v>2058</v>
      </c>
      <c r="L34" s="382">
        <v>1</v>
      </c>
      <c r="M34" s="382">
        <v>1</v>
      </c>
      <c r="N34" s="382" t="s">
        <v>1936</v>
      </c>
      <c r="O34" s="382" t="s">
        <v>2202</v>
      </c>
      <c r="P34" s="382" t="s">
        <v>437</v>
      </c>
      <c r="Q34" s="382" t="s">
        <v>96</v>
      </c>
      <c r="R34" s="382" t="s">
        <v>96</v>
      </c>
      <c r="S34" s="382" t="s">
        <v>97</v>
      </c>
      <c r="T34" s="382" t="s">
        <v>1254</v>
      </c>
      <c r="U34" s="382" t="s">
        <v>1254</v>
      </c>
      <c r="V34" s="382" t="s">
        <v>1254</v>
      </c>
      <c r="W34" s="382" t="s">
        <v>1254</v>
      </c>
      <c r="X34" s="382" t="s">
        <v>1254</v>
      </c>
      <c r="Y34" s="382" t="s">
        <v>1254</v>
      </c>
      <c r="Z34" s="384" t="s">
        <v>1254</v>
      </c>
      <c r="AA34" s="384" t="s">
        <v>1254</v>
      </c>
      <c r="AB34" s="384" t="s">
        <v>1254</v>
      </c>
      <c r="AC34" s="428">
        <f>Table1332[[#This Row],[Default]]</f>
        <v>0</v>
      </c>
      <c r="AD34" s="384" t="s">
        <v>1254</v>
      </c>
      <c r="AE34" s="428">
        <f>Table1332[[#This Row],[Default]]</f>
        <v>0</v>
      </c>
      <c r="AF34" s="384" t="s">
        <v>1254</v>
      </c>
      <c r="AG34" s="428">
        <f>Table1332[[#This Row],[Default]]</f>
        <v>0</v>
      </c>
      <c r="AH34" s="382" t="s">
        <v>1353</v>
      </c>
      <c r="AI34" s="382" t="s">
        <v>1766</v>
      </c>
      <c r="AJ34" s="382" t="s">
        <v>1340</v>
      </c>
      <c r="AK34" s="382" t="s">
        <v>1267</v>
      </c>
      <c r="AL34" s="382" t="s">
        <v>1352</v>
      </c>
    </row>
    <row r="35" spans="1:38" ht="30.75" customHeight="1" x14ac:dyDescent="0.3">
      <c r="A35" s="436">
        <v>31</v>
      </c>
      <c r="B35" s="382"/>
      <c r="C35" s="382"/>
      <c r="D35" s="382"/>
      <c r="E35" s="382" t="s">
        <v>98</v>
      </c>
      <c r="F35" s="384" t="s">
        <v>87</v>
      </c>
      <c r="G35" s="382" t="s">
        <v>613</v>
      </c>
      <c r="H35" s="382"/>
      <c r="I35" s="382" t="s">
        <v>2464</v>
      </c>
      <c r="J35" s="386" t="s">
        <v>2366</v>
      </c>
      <c r="K35" s="382" t="s">
        <v>2058</v>
      </c>
      <c r="L35" s="382">
        <v>1</v>
      </c>
      <c r="M35" s="382">
        <v>1</v>
      </c>
      <c r="N35" s="382" t="s">
        <v>1936</v>
      </c>
      <c r="O35" s="382" t="s">
        <v>2203</v>
      </c>
      <c r="P35" s="382" t="s">
        <v>2380</v>
      </c>
      <c r="Q35" s="382" t="s">
        <v>1351</v>
      </c>
      <c r="R35" s="382" t="s">
        <v>98</v>
      </c>
      <c r="S35" s="382" t="s">
        <v>1350</v>
      </c>
      <c r="T35" s="382" t="s">
        <v>1184</v>
      </c>
      <c r="U35" s="382" t="s">
        <v>1184</v>
      </c>
      <c r="V35" s="382" t="s">
        <v>1184</v>
      </c>
      <c r="W35" s="382" t="s">
        <v>1184</v>
      </c>
      <c r="X35" s="382" t="s">
        <v>1184</v>
      </c>
      <c r="Y35" s="382" t="s">
        <v>1184</v>
      </c>
      <c r="Z35" s="384" t="s">
        <v>1184</v>
      </c>
      <c r="AA35" s="384" t="s">
        <v>1184</v>
      </c>
      <c r="AB35" s="384" t="s">
        <v>1207</v>
      </c>
      <c r="AC35" s="428">
        <f>AND(MOD(INDEX(ConfigNew!$A$5:$CZ$219,MATCH("OCS_FOUNDRY_PUF_ENABLE",ConfigNew!$A$5:$A$219,0),MATCH(AC$4,ConfigNew!$A$5:$CZ$5,0))-1,2),MOD(INDEX(ConfigNew!$A$5:$CZ$219,MATCH("OCS_IID_PUF_ENABLE",ConfigNew!$A$5:$A$219,0),MATCH(AC$4,ConfigNew!$A$5:$CZ$5,0))-1,2)) + N("Note: If both OCS_FOUNDRY_PUF_ENABLE=0 and OCS_IID_PUF_ENABLE=0 then 1, else 0")</f>
        <v>1</v>
      </c>
      <c r="AD35" s="384" t="s">
        <v>1207</v>
      </c>
      <c r="AE35" s="428">
        <f>AND(MOD(INDEX(ConfigNew!$A$5:$CZ$219,MATCH("OCS_FOUNDRY_PUF_ENABLE",ConfigNew!$A$5:$A$219,0),MATCH(AE$4,ConfigNew!$A$5:$CZ$5,0))-1,2),MOD(INDEX(ConfigNew!$A$5:$CZ$219,MATCH("OCS_IID_PUF_ENABLE",ConfigNew!$A$5:$A$219,0),MATCH(AE$4,ConfigNew!$A$5:$CZ$5,0))-1,2)) + N("Note: If both OCS_FOUNDRY_PUF_ENABLE=0 and OCS_IID_PUF_ENABLE=0 then 1, else 0")</f>
        <v>0</v>
      </c>
      <c r="AF35" s="384" t="s">
        <v>1207</v>
      </c>
      <c r="AG35" s="428">
        <f>AND(MOD(INDEX(ConfigNew!$A$5:$CZ$219,MATCH("OCS_FOUNDRY_PUF_ENABLE",ConfigNew!$A$5:$A$219,0),MATCH(AG$4,ConfigNew!$A$5:$CZ$5,0))-1,2),MOD(INDEX(ConfigNew!$A$5:$CZ$219,MATCH("OCS_IID_PUF_ENABLE",ConfigNew!$A$5:$A$219,0),MATCH(AG$4,ConfigNew!$A$5:$CZ$5,0))-1,2)) + N("Note: If both OCS_FOUNDRY_PUF_ENABLE=0 and OCS_IID_PUF_ENABLE=0 then 1, else 0")</f>
        <v>1</v>
      </c>
      <c r="AH35" s="382" t="s">
        <v>1349</v>
      </c>
      <c r="AI35" s="382" t="s">
        <v>1268</v>
      </c>
      <c r="AJ35" s="382"/>
      <c r="AK35" s="382"/>
      <c r="AL35" s="382" t="s">
        <v>1348</v>
      </c>
    </row>
    <row r="36" spans="1:38" ht="30.75" customHeight="1" x14ac:dyDescent="0.3">
      <c r="A36" s="436">
        <v>32</v>
      </c>
      <c r="B36" s="382"/>
      <c r="C36" s="382"/>
      <c r="D36" s="382"/>
      <c r="E36" s="382" t="s">
        <v>101</v>
      </c>
      <c r="F36" s="384" t="s">
        <v>66</v>
      </c>
      <c r="G36" s="382" t="s">
        <v>1488</v>
      </c>
      <c r="H36" s="382"/>
      <c r="I36" s="382" t="s">
        <v>2465</v>
      </c>
      <c r="J36" s="386" t="s">
        <v>1874</v>
      </c>
      <c r="K36" s="382" t="s">
        <v>2058</v>
      </c>
      <c r="L36" s="382">
        <v>1</v>
      </c>
      <c r="M36" s="382">
        <v>1</v>
      </c>
      <c r="N36" s="382" t="s">
        <v>1936</v>
      </c>
      <c r="O36" s="382" t="s">
        <v>2204</v>
      </c>
      <c r="P36" s="382" t="s">
        <v>2079</v>
      </c>
      <c r="Q36" s="382" t="s">
        <v>1347</v>
      </c>
      <c r="R36" s="382" t="s">
        <v>102</v>
      </c>
      <c r="S36" s="382" t="s">
        <v>102</v>
      </c>
      <c r="T36" s="382" t="s">
        <v>1207</v>
      </c>
      <c r="U36" s="382" t="s">
        <v>1185</v>
      </c>
      <c r="V36" s="382" t="s">
        <v>1185</v>
      </c>
      <c r="W36" s="382" t="s">
        <v>1185</v>
      </c>
      <c r="X36" s="382" t="s">
        <v>1185</v>
      </c>
      <c r="Y36" s="382" t="s">
        <v>1185</v>
      </c>
      <c r="Z36" s="384" t="s">
        <v>1185</v>
      </c>
      <c r="AA36" s="384" t="s">
        <v>1185</v>
      </c>
      <c r="AB36" s="384" t="s">
        <v>1380</v>
      </c>
      <c r="AC36" s="428" t="str">
        <f>Table1332[[#This Row],[Default]]</f>
        <v>0</v>
      </c>
      <c r="AD36" s="384" t="s">
        <v>1380</v>
      </c>
      <c r="AE36" s="428" t="str">
        <f>Table1332[[#This Row],[Default]]</f>
        <v>0</v>
      </c>
      <c r="AF36" s="384" t="s">
        <v>1380</v>
      </c>
      <c r="AG36" s="428" t="str">
        <f>Table1332[[#This Row],[Default]]</f>
        <v>0</v>
      </c>
      <c r="AH36" s="382"/>
      <c r="AI36" s="382" t="s">
        <v>66</v>
      </c>
      <c r="AJ36" s="382"/>
      <c r="AK36" s="382"/>
      <c r="AL36" s="382"/>
    </row>
    <row r="37" spans="1:38" ht="30.75" customHeight="1" x14ac:dyDescent="0.3">
      <c r="A37" s="436">
        <v>33</v>
      </c>
      <c r="B37" s="382"/>
      <c r="C37" s="382"/>
      <c r="D37" s="382"/>
      <c r="E37" s="382" t="s">
        <v>103</v>
      </c>
      <c r="F37" s="384" t="s">
        <v>87</v>
      </c>
      <c r="G37" s="382" t="s">
        <v>613</v>
      </c>
      <c r="H37" s="382"/>
      <c r="I37" s="382" t="s">
        <v>2465</v>
      </c>
      <c r="J37" s="386" t="s">
        <v>1873</v>
      </c>
      <c r="K37" s="382" t="s">
        <v>2058</v>
      </c>
      <c r="L37" s="382">
        <v>1</v>
      </c>
      <c r="M37" s="382">
        <v>1</v>
      </c>
      <c r="N37" s="382" t="s">
        <v>1937</v>
      </c>
      <c r="O37" s="382" t="s">
        <v>2205</v>
      </c>
      <c r="P37" s="382" t="s">
        <v>440</v>
      </c>
      <c r="Q37" s="382" t="s">
        <v>1346</v>
      </c>
      <c r="R37" s="382" t="s">
        <v>103</v>
      </c>
      <c r="S37" s="382" t="s">
        <v>103</v>
      </c>
      <c r="T37" s="382" t="s">
        <v>1184</v>
      </c>
      <c r="U37" s="382" t="s">
        <v>1184</v>
      </c>
      <c r="V37" s="382" t="s">
        <v>1184</v>
      </c>
      <c r="W37" s="382" t="s">
        <v>1184</v>
      </c>
      <c r="X37" s="382" t="s">
        <v>1184</v>
      </c>
      <c r="Y37" s="382" t="s">
        <v>1184</v>
      </c>
      <c r="Z37" s="384" t="s">
        <v>1184</v>
      </c>
      <c r="AA37" s="384" t="s">
        <v>1184</v>
      </c>
      <c r="AB37" s="384" t="s">
        <v>1207</v>
      </c>
      <c r="AC37" s="428" t="str">
        <f>Table1332[[#This Row],[Default]]</f>
        <v>1</v>
      </c>
      <c r="AD37" s="384" t="s">
        <v>1207</v>
      </c>
      <c r="AE37" s="428" t="str">
        <f>Table1332[[#This Row],[Default]]</f>
        <v>1</v>
      </c>
      <c r="AF37" s="384" t="s">
        <v>1207</v>
      </c>
      <c r="AG37" s="428" t="str">
        <f>Table1332[[#This Row],[Default]]</f>
        <v>1</v>
      </c>
      <c r="AH37" s="382"/>
      <c r="AI37" s="382" t="s">
        <v>1268</v>
      </c>
      <c r="AJ37" s="382"/>
      <c r="AK37" s="382"/>
      <c r="AL37" s="382"/>
    </row>
    <row r="38" spans="1:38" ht="30.75" customHeight="1" x14ac:dyDescent="0.3">
      <c r="A38" s="436">
        <v>34</v>
      </c>
      <c r="B38" s="382"/>
      <c r="C38" s="382"/>
      <c r="D38" s="382"/>
      <c r="E38" s="382" t="s">
        <v>105</v>
      </c>
      <c r="F38" s="384" t="s">
        <v>87</v>
      </c>
      <c r="G38" s="382" t="s">
        <v>613</v>
      </c>
      <c r="H38" s="382"/>
      <c r="I38" s="382" t="s">
        <v>2465</v>
      </c>
      <c r="J38" s="386" t="s">
        <v>1873</v>
      </c>
      <c r="K38" s="382" t="s">
        <v>2058</v>
      </c>
      <c r="L38" s="382">
        <v>1</v>
      </c>
      <c r="M38" s="382">
        <v>1</v>
      </c>
      <c r="N38" s="382" t="s">
        <v>1937</v>
      </c>
      <c r="O38" s="382" t="s">
        <v>2206</v>
      </c>
      <c r="P38" s="382" t="s">
        <v>441</v>
      </c>
      <c r="Q38" s="382" t="s">
        <v>1345</v>
      </c>
      <c r="R38" s="382" t="s">
        <v>105</v>
      </c>
      <c r="S38" s="382" t="s">
        <v>105</v>
      </c>
      <c r="T38" s="382" t="s">
        <v>1184</v>
      </c>
      <c r="U38" s="382" t="s">
        <v>1184</v>
      </c>
      <c r="V38" s="382" t="s">
        <v>1184</v>
      </c>
      <c r="W38" s="382" t="s">
        <v>1184</v>
      </c>
      <c r="X38" s="382" t="s">
        <v>1184</v>
      </c>
      <c r="Y38" s="382" t="s">
        <v>1184</v>
      </c>
      <c r="Z38" s="384" t="s">
        <v>1184</v>
      </c>
      <c r="AA38" s="384" t="s">
        <v>1184</v>
      </c>
      <c r="AB38" s="384" t="s">
        <v>1207</v>
      </c>
      <c r="AC38" s="428" t="str">
        <f>Table1332[[#This Row],[Default]]</f>
        <v>1</v>
      </c>
      <c r="AD38" s="384" t="s">
        <v>1207</v>
      </c>
      <c r="AE38" s="428" t="str">
        <f>Table1332[[#This Row],[Default]]</f>
        <v>1</v>
      </c>
      <c r="AF38" s="384" t="s">
        <v>1207</v>
      </c>
      <c r="AG38" s="428" t="str">
        <f>Table1332[[#This Row],[Default]]</f>
        <v>1</v>
      </c>
      <c r="AH38" s="382"/>
      <c r="AI38" s="382" t="s">
        <v>1268</v>
      </c>
      <c r="AJ38" s="382"/>
      <c r="AK38" s="382"/>
      <c r="AL38" s="382"/>
    </row>
    <row r="39" spans="1:38" ht="30.75" customHeight="1" x14ac:dyDescent="0.3">
      <c r="A39" s="436">
        <v>35</v>
      </c>
      <c r="B39" s="382"/>
      <c r="C39" s="382"/>
      <c r="D39" s="382"/>
      <c r="E39" s="382" t="s">
        <v>107</v>
      </c>
      <c r="F39" s="384" t="s">
        <v>66</v>
      </c>
      <c r="G39" s="382" t="s">
        <v>1488</v>
      </c>
      <c r="H39" s="382"/>
      <c r="I39" s="382" t="s">
        <v>2465</v>
      </c>
      <c r="J39" s="386" t="s">
        <v>1863</v>
      </c>
      <c r="K39" s="382" t="s">
        <v>2058</v>
      </c>
      <c r="L39" s="382">
        <v>1</v>
      </c>
      <c r="M39" s="382">
        <v>5</v>
      </c>
      <c r="N39" s="382" t="s">
        <v>1937</v>
      </c>
      <c r="O39" s="382" t="s">
        <v>2207</v>
      </c>
      <c r="P39" s="382" t="s">
        <v>442</v>
      </c>
      <c r="Q39" s="382" t="s">
        <v>107</v>
      </c>
      <c r="R39" s="382" t="s">
        <v>1344</v>
      </c>
      <c r="S39" s="382" t="s">
        <v>1176</v>
      </c>
      <c r="T39" s="382" t="s">
        <v>1184</v>
      </c>
      <c r="U39" s="382" t="s">
        <v>1185</v>
      </c>
      <c r="V39" s="382" t="s">
        <v>1185</v>
      </c>
      <c r="W39" s="382" t="s">
        <v>1185</v>
      </c>
      <c r="X39" s="382" t="s">
        <v>1185</v>
      </c>
      <c r="Y39" s="382" t="s">
        <v>1185</v>
      </c>
      <c r="Z39" s="384" t="s">
        <v>1185</v>
      </c>
      <c r="AA39" s="384" t="s">
        <v>1185</v>
      </c>
      <c r="AB39" s="384" t="s">
        <v>1380</v>
      </c>
      <c r="AC39" s="428" t="str">
        <f>Table1332[[#This Row],[Default]]</f>
        <v>00000</v>
      </c>
      <c r="AD39" s="384" t="s">
        <v>1380</v>
      </c>
      <c r="AE39" s="428" t="str">
        <f>Table1332[[#This Row],[Default]]</f>
        <v>00000</v>
      </c>
      <c r="AF39" s="384" t="s">
        <v>1380</v>
      </c>
      <c r="AG39" s="428" t="str">
        <f>Table1332[[#This Row],[Default]]</f>
        <v>00000</v>
      </c>
      <c r="AH39" s="382"/>
      <c r="AI39" s="382" t="s">
        <v>66</v>
      </c>
      <c r="AJ39" s="382"/>
      <c r="AK39" s="382"/>
      <c r="AL39" s="382"/>
    </row>
    <row r="40" spans="1:38" ht="30.75" customHeight="1" x14ac:dyDescent="0.3">
      <c r="A40" s="436">
        <v>36</v>
      </c>
      <c r="B40" s="382"/>
      <c r="C40" s="382"/>
      <c r="D40" s="382"/>
      <c r="E40" s="382" t="s">
        <v>109</v>
      </c>
      <c r="F40" s="384" t="s">
        <v>1747</v>
      </c>
      <c r="G40" s="382" t="s">
        <v>1528</v>
      </c>
      <c r="H40" s="392" t="s">
        <v>1852</v>
      </c>
      <c r="I40" s="388" t="s">
        <v>2465</v>
      </c>
      <c r="J40" s="385">
        <v>0</v>
      </c>
      <c r="K40" s="388" t="s">
        <v>1250</v>
      </c>
      <c r="L40" s="388">
        <v>1</v>
      </c>
      <c r="M40" s="388">
        <v>1</v>
      </c>
      <c r="N40" s="388"/>
      <c r="O40" s="388" t="s">
        <v>1343</v>
      </c>
      <c r="P40" s="388" t="s">
        <v>521</v>
      </c>
      <c r="Q40" s="388" t="s">
        <v>1185</v>
      </c>
      <c r="R40" s="388" t="s">
        <v>1185</v>
      </c>
      <c r="S40" s="388" t="s">
        <v>1185</v>
      </c>
      <c r="T40" s="382" t="s">
        <v>1254</v>
      </c>
      <c r="U40" s="382" t="s">
        <v>1254</v>
      </c>
      <c r="V40" s="382" t="s">
        <v>1254</v>
      </c>
      <c r="W40" s="382" t="s">
        <v>1254</v>
      </c>
      <c r="X40" s="382" t="s">
        <v>1254</v>
      </c>
      <c r="Y40" s="382" t="s">
        <v>1254</v>
      </c>
      <c r="Z40" s="382" t="s">
        <v>1254</v>
      </c>
      <c r="AA40" s="382" t="s">
        <v>1254</v>
      </c>
      <c r="AB40" s="382" t="s">
        <v>1254</v>
      </c>
      <c r="AC40" s="427"/>
      <c r="AD40" s="382" t="s">
        <v>1254</v>
      </c>
      <c r="AE40" s="427"/>
      <c r="AF40" s="382" t="s">
        <v>1254</v>
      </c>
      <c r="AG40" s="427"/>
      <c r="AH40" s="382"/>
      <c r="AI40" s="392" t="s">
        <v>1767</v>
      </c>
      <c r="AJ40" s="382" t="s">
        <v>1229</v>
      </c>
      <c r="AK40" s="382"/>
      <c r="AL40" s="382"/>
    </row>
    <row r="41" spans="1:38" ht="30.75" customHeight="1" x14ac:dyDescent="0.3">
      <c r="A41" s="436">
        <v>37</v>
      </c>
      <c r="B41" s="382"/>
      <c r="C41" s="382"/>
      <c r="D41" s="382"/>
      <c r="E41" s="382" t="s">
        <v>111</v>
      </c>
      <c r="F41" s="384" t="s">
        <v>1747</v>
      </c>
      <c r="G41" s="382" t="s">
        <v>1528</v>
      </c>
      <c r="H41" s="392" t="s">
        <v>1852</v>
      </c>
      <c r="I41" s="388" t="s">
        <v>2465</v>
      </c>
      <c r="J41" s="385">
        <v>0</v>
      </c>
      <c r="K41" s="388" t="s">
        <v>1250</v>
      </c>
      <c r="L41" s="388">
        <v>1</v>
      </c>
      <c r="M41" s="388">
        <v>1</v>
      </c>
      <c r="N41" s="388"/>
      <c r="O41" s="388" t="s">
        <v>1343</v>
      </c>
      <c r="P41" s="388" t="s">
        <v>521</v>
      </c>
      <c r="Q41" s="388" t="s">
        <v>1185</v>
      </c>
      <c r="R41" s="388" t="s">
        <v>1185</v>
      </c>
      <c r="S41" s="388" t="s">
        <v>1185</v>
      </c>
      <c r="T41" s="382" t="s">
        <v>1254</v>
      </c>
      <c r="U41" s="382" t="s">
        <v>1254</v>
      </c>
      <c r="V41" s="382" t="s">
        <v>1254</v>
      </c>
      <c r="W41" s="382" t="s">
        <v>1254</v>
      </c>
      <c r="X41" s="382" t="s">
        <v>1254</v>
      </c>
      <c r="Y41" s="382" t="s">
        <v>1254</v>
      </c>
      <c r="Z41" s="382" t="s">
        <v>1254</v>
      </c>
      <c r="AA41" s="382" t="s">
        <v>1254</v>
      </c>
      <c r="AB41" s="382" t="s">
        <v>1254</v>
      </c>
      <c r="AC41" s="427"/>
      <c r="AD41" s="382" t="s">
        <v>1254</v>
      </c>
      <c r="AE41" s="427"/>
      <c r="AF41" s="382" t="s">
        <v>1254</v>
      </c>
      <c r="AG41" s="427"/>
      <c r="AH41" s="382"/>
      <c r="AI41" s="392" t="s">
        <v>1767</v>
      </c>
      <c r="AJ41" s="382" t="s">
        <v>1229</v>
      </c>
      <c r="AK41" s="382"/>
      <c r="AL41" s="382"/>
    </row>
    <row r="42" spans="1:38" ht="30.75" customHeight="1" x14ac:dyDescent="0.3">
      <c r="A42" s="436">
        <v>38</v>
      </c>
      <c r="B42" s="382"/>
      <c r="C42" s="382"/>
      <c r="D42" s="382"/>
      <c r="E42" s="382" t="s">
        <v>113</v>
      </c>
      <c r="F42" s="384" t="s">
        <v>1747</v>
      </c>
      <c r="G42" s="382" t="s">
        <v>1528</v>
      </c>
      <c r="H42" s="392" t="s">
        <v>1852</v>
      </c>
      <c r="I42" s="388" t="s">
        <v>2465</v>
      </c>
      <c r="J42" s="385">
        <v>0</v>
      </c>
      <c r="K42" s="388" t="s">
        <v>1250</v>
      </c>
      <c r="L42" s="388">
        <v>1</v>
      </c>
      <c r="M42" s="388">
        <v>1</v>
      </c>
      <c r="N42" s="388"/>
      <c r="O42" s="388" t="s">
        <v>1343</v>
      </c>
      <c r="P42" s="388" t="s">
        <v>521</v>
      </c>
      <c r="Q42" s="388" t="s">
        <v>1185</v>
      </c>
      <c r="R42" s="388" t="s">
        <v>1185</v>
      </c>
      <c r="S42" s="388" t="s">
        <v>1185</v>
      </c>
      <c r="T42" s="382" t="s">
        <v>1254</v>
      </c>
      <c r="U42" s="382" t="s">
        <v>1254</v>
      </c>
      <c r="V42" s="382" t="s">
        <v>1254</v>
      </c>
      <c r="W42" s="382" t="s">
        <v>1254</v>
      </c>
      <c r="X42" s="382" t="s">
        <v>1254</v>
      </c>
      <c r="Y42" s="382" t="s">
        <v>1254</v>
      </c>
      <c r="Z42" s="382" t="s">
        <v>1254</v>
      </c>
      <c r="AA42" s="382" t="s">
        <v>1254</v>
      </c>
      <c r="AB42" s="382" t="s">
        <v>1254</v>
      </c>
      <c r="AC42" s="427"/>
      <c r="AD42" s="382" t="s">
        <v>1254</v>
      </c>
      <c r="AE42" s="427"/>
      <c r="AF42" s="382" t="s">
        <v>1254</v>
      </c>
      <c r="AG42" s="427"/>
      <c r="AH42" s="382"/>
      <c r="AI42" s="392" t="s">
        <v>1767</v>
      </c>
      <c r="AJ42" s="382" t="s">
        <v>1229</v>
      </c>
      <c r="AK42" s="382"/>
      <c r="AL42" s="382"/>
    </row>
    <row r="43" spans="1:38" ht="30.75" customHeight="1" x14ac:dyDescent="0.3">
      <c r="A43" s="436">
        <v>39</v>
      </c>
      <c r="B43" s="382"/>
      <c r="C43" s="382"/>
      <c r="D43" s="382"/>
      <c r="E43" s="382" t="s">
        <v>115</v>
      </c>
      <c r="F43" s="384" t="s">
        <v>1747</v>
      </c>
      <c r="G43" s="382" t="s">
        <v>1528</v>
      </c>
      <c r="H43" s="392" t="s">
        <v>1852</v>
      </c>
      <c r="I43" s="388" t="s">
        <v>2465</v>
      </c>
      <c r="J43" s="385">
        <v>0</v>
      </c>
      <c r="K43" s="388" t="s">
        <v>1250</v>
      </c>
      <c r="L43" s="388">
        <v>1</v>
      </c>
      <c r="M43" s="388">
        <v>1</v>
      </c>
      <c r="N43" s="388"/>
      <c r="O43" s="388" t="s">
        <v>1343</v>
      </c>
      <c r="P43" s="388" t="s">
        <v>521</v>
      </c>
      <c r="Q43" s="388" t="s">
        <v>1185</v>
      </c>
      <c r="R43" s="388" t="s">
        <v>1185</v>
      </c>
      <c r="S43" s="388" t="s">
        <v>1185</v>
      </c>
      <c r="T43" s="382" t="s">
        <v>1254</v>
      </c>
      <c r="U43" s="382" t="s">
        <v>1254</v>
      </c>
      <c r="V43" s="382" t="s">
        <v>1254</v>
      </c>
      <c r="W43" s="382" t="s">
        <v>1254</v>
      </c>
      <c r="X43" s="382" t="s">
        <v>1254</v>
      </c>
      <c r="Y43" s="382" t="s">
        <v>1254</v>
      </c>
      <c r="Z43" s="382" t="s">
        <v>1254</v>
      </c>
      <c r="AA43" s="382" t="s">
        <v>1254</v>
      </c>
      <c r="AB43" s="382" t="s">
        <v>1254</v>
      </c>
      <c r="AC43" s="427"/>
      <c r="AD43" s="382" t="s">
        <v>1254</v>
      </c>
      <c r="AE43" s="427"/>
      <c r="AF43" s="382" t="s">
        <v>1254</v>
      </c>
      <c r="AG43" s="427"/>
      <c r="AH43" s="382"/>
      <c r="AI43" s="392" t="s">
        <v>1767</v>
      </c>
      <c r="AJ43" s="382" t="s">
        <v>1229</v>
      </c>
      <c r="AK43" s="382"/>
      <c r="AL43" s="382"/>
    </row>
    <row r="44" spans="1:38" ht="30.75" customHeight="1" x14ac:dyDescent="0.3">
      <c r="A44" s="436">
        <v>40</v>
      </c>
      <c r="B44" s="382"/>
      <c r="C44" s="382"/>
      <c r="D44" s="382"/>
      <c r="E44" s="382" t="s">
        <v>117</v>
      </c>
      <c r="F44" s="384" t="s">
        <v>1747</v>
      </c>
      <c r="G44" s="382" t="s">
        <v>1528</v>
      </c>
      <c r="H44" s="392" t="s">
        <v>1852</v>
      </c>
      <c r="I44" s="388" t="s">
        <v>2465</v>
      </c>
      <c r="J44" s="385">
        <v>0</v>
      </c>
      <c r="K44" s="388" t="s">
        <v>1250</v>
      </c>
      <c r="L44" s="388">
        <v>1</v>
      </c>
      <c r="M44" s="388">
        <v>1</v>
      </c>
      <c r="N44" s="388"/>
      <c r="O44" s="388" t="s">
        <v>1343</v>
      </c>
      <c r="P44" s="388" t="s">
        <v>521</v>
      </c>
      <c r="Q44" s="388" t="s">
        <v>1185</v>
      </c>
      <c r="R44" s="388" t="s">
        <v>1185</v>
      </c>
      <c r="S44" s="388" t="s">
        <v>1185</v>
      </c>
      <c r="T44" s="382" t="s">
        <v>1254</v>
      </c>
      <c r="U44" s="382" t="s">
        <v>1254</v>
      </c>
      <c r="V44" s="382" t="s">
        <v>1254</v>
      </c>
      <c r="W44" s="382" t="s">
        <v>1254</v>
      </c>
      <c r="X44" s="382" t="s">
        <v>1254</v>
      </c>
      <c r="Y44" s="382" t="s">
        <v>1254</v>
      </c>
      <c r="Z44" s="382" t="s">
        <v>1254</v>
      </c>
      <c r="AA44" s="382" t="s">
        <v>1254</v>
      </c>
      <c r="AB44" s="382" t="s">
        <v>1254</v>
      </c>
      <c r="AC44" s="427"/>
      <c r="AD44" s="382" t="s">
        <v>1254</v>
      </c>
      <c r="AE44" s="427"/>
      <c r="AF44" s="382" t="s">
        <v>1254</v>
      </c>
      <c r="AG44" s="427"/>
      <c r="AH44" s="382"/>
      <c r="AI44" s="392" t="s">
        <v>1767</v>
      </c>
      <c r="AJ44" s="382" t="s">
        <v>1229</v>
      </c>
      <c r="AK44" s="382"/>
      <c r="AL44" s="382"/>
    </row>
    <row r="45" spans="1:38" ht="30.75" customHeight="1" x14ac:dyDescent="0.3">
      <c r="A45" s="436">
        <v>41</v>
      </c>
      <c r="B45" s="382"/>
      <c r="C45" s="382"/>
      <c r="D45" s="382"/>
      <c r="E45" s="382" t="s">
        <v>120</v>
      </c>
      <c r="F45" s="384" t="s">
        <v>87</v>
      </c>
      <c r="G45" s="382" t="s">
        <v>119</v>
      </c>
      <c r="H45" s="382" t="s">
        <v>1751</v>
      </c>
      <c r="I45" s="382" t="s">
        <v>2465</v>
      </c>
      <c r="J45" s="386">
        <v>0</v>
      </c>
      <c r="K45" s="382" t="s">
        <v>2058</v>
      </c>
      <c r="L45" s="382">
        <v>1</v>
      </c>
      <c r="M45" s="382">
        <v>1</v>
      </c>
      <c r="N45" s="382" t="s">
        <v>1937</v>
      </c>
      <c r="O45" s="382" t="s">
        <v>2208</v>
      </c>
      <c r="P45" s="382" t="s">
        <v>521</v>
      </c>
      <c r="Q45" s="382" t="s">
        <v>1342</v>
      </c>
      <c r="R45" s="382" t="s">
        <v>121</v>
      </c>
      <c r="S45" s="382" t="s">
        <v>121</v>
      </c>
      <c r="T45" s="382" t="s">
        <v>1254</v>
      </c>
      <c r="U45" s="382" t="s">
        <v>1254</v>
      </c>
      <c r="V45" s="382" t="s">
        <v>1254</v>
      </c>
      <c r="W45" s="382" t="s">
        <v>1254</v>
      </c>
      <c r="X45" s="382" t="s">
        <v>1254</v>
      </c>
      <c r="Y45" s="382" t="s">
        <v>1254</v>
      </c>
      <c r="Z45" s="382" t="s">
        <v>1254</v>
      </c>
      <c r="AA45" s="384" t="s">
        <v>1254</v>
      </c>
      <c r="AB45" s="384" t="s">
        <v>1254</v>
      </c>
      <c r="AC45" s="428">
        <f>Table1332[[#This Row],[Default]]</f>
        <v>0</v>
      </c>
      <c r="AD45" s="384" t="s">
        <v>1254</v>
      </c>
      <c r="AE45" s="428">
        <f>Table1332[[#This Row],[Default]]</f>
        <v>0</v>
      </c>
      <c r="AF45" s="384" t="s">
        <v>1254</v>
      </c>
      <c r="AG45" s="428">
        <f>Table1332[[#This Row],[Default]]</f>
        <v>0</v>
      </c>
      <c r="AH45" s="382"/>
      <c r="AI45" s="382" t="s">
        <v>1768</v>
      </c>
      <c r="AJ45" s="382" t="s">
        <v>1340</v>
      </c>
      <c r="AK45" s="382"/>
      <c r="AL45" s="382"/>
    </row>
    <row r="46" spans="1:38" ht="30.75" customHeight="1" x14ac:dyDescent="0.3">
      <c r="A46" s="436">
        <v>42</v>
      </c>
      <c r="B46" s="382"/>
      <c r="C46" s="382"/>
      <c r="D46" s="382"/>
      <c r="E46" s="382" t="s">
        <v>123</v>
      </c>
      <c r="F46" s="384" t="s">
        <v>87</v>
      </c>
      <c r="G46" s="382" t="s">
        <v>122</v>
      </c>
      <c r="H46" s="382" t="s">
        <v>1751</v>
      </c>
      <c r="I46" s="382" t="s">
        <v>2466</v>
      </c>
      <c r="J46" s="386">
        <v>0</v>
      </c>
      <c r="K46" s="382" t="s">
        <v>2058</v>
      </c>
      <c r="L46" s="382">
        <v>1</v>
      </c>
      <c r="M46" s="382">
        <v>1</v>
      </c>
      <c r="N46" s="382" t="s">
        <v>1938</v>
      </c>
      <c r="O46" s="382" t="s">
        <v>2209</v>
      </c>
      <c r="P46" s="382" t="s">
        <v>521</v>
      </c>
      <c r="Q46" s="382" t="s">
        <v>1341</v>
      </c>
      <c r="R46" s="382" t="s">
        <v>124</v>
      </c>
      <c r="S46" s="382" t="s">
        <v>124</v>
      </c>
      <c r="T46" s="382" t="s">
        <v>1254</v>
      </c>
      <c r="U46" s="382" t="s">
        <v>1254</v>
      </c>
      <c r="V46" s="382" t="s">
        <v>1254</v>
      </c>
      <c r="W46" s="382" t="s">
        <v>1254</v>
      </c>
      <c r="X46" s="382" t="s">
        <v>1254</v>
      </c>
      <c r="Y46" s="382" t="s">
        <v>1254</v>
      </c>
      <c r="Z46" s="382" t="s">
        <v>1254</v>
      </c>
      <c r="AA46" s="384" t="s">
        <v>1254</v>
      </c>
      <c r="AB46" s="384" t="s">
        <v>1254</v>
      </c>
      <c r="AC46" s="428">
        <f>Table1332[[#This Row],[Default]]</f>
        <v>0</v>
      </c>
      <c r="AD46" s="384" t="s">
        <v>1254</v>
      </c>
      <c r="AE46" s="428">
        <f>Table1332[[#This Row],[Default]]</f>
        <v>0</v>
      </c>
      <c r="AF46" s="384" t="s">
        <v>1254</v>
      </c>
      <c r="AG46" s="428">
        <f>Table1332[[#This Row],[Default]]</f>
        <v>0</v>
      </c>
      <c r="AH46" s="382"/>
      <c r="AI46" s="382" t="s">
        <v>1768</v>
      </c>
      <c r="AJ46" s="382" t="s">
        <v>1340</v>
      </c>
      <c r="AK46" s="382"/>
      <c r="AL46" s="382"/>
    </row>
    <row r="47" spans="1:38" ht="30.75" customHeight="1" x14ac:dyDescent="0.3">
      <c r="A47" s="436">
        <v>43</v>
      </c>
      <c r="B47" s="382"/>
      <c r="C47" s="382"/>
      <c r="D47" s="382"/>
      <c r="E47" s="382" t="s">
        <v>126</v>
      </c>
      <c r="F47" s="384" t="s">
        <v>128</v>
      </c>
      <c r="G47" s="382" t="s">
        <v>125</v>
      </c>
      <c r="H47" s="382" t="s">
        <v>1752</v>
      </c>
      <c r="I47" s="382" t="s">
        <v>2466</v>
      </c>
      <c r="J47" s="386">
        <v>0</v>
      </c>
      <c r="K47" s="382" t="s">
        <v>2058</v>
      </c>
      <c r="L47" s="382">
        <v>1</v>
      </c>
      <c r="M47" s="382">
        <v>1</v>
      </c>
      <c r="N47" s="382" t="s">
        <v>1938</v>
      </c>
      <c r="O47" s="382" t="s">
        <v>2210</v>
      </c>
      <c r="P47" s="382" t="s">
        <v>742</v>
      </c>
      <c r="Q47" s="382" t="s">
        <v>126</v>
      </c>
      <c r="R47" s="382" t="s">
        <v>126</v>
      </c>
      <c r="S47" s="382" t="s">
        <v>127</v>
      </c>
      <c r="T47" s="382" t="s">
        <v>1254</v>
      </c>
      <c r="U47" s="382" t="s">
        <v>1254</v>
      </c>
      <c r="V47" s="382" t="s">
        <v>1254</v>
      </c>
      <c r="W47" s="382" t="s">
        <v>1254</v>
      </c>
      <c r="X47" s="382" t="s">
        <v>1254</v>
      </c>
      <c r="Y47" s="382" t="s">
        <v>1254</v>
      </c>
      <c r="Z47" s="384" t="s">
        <v>1254</v>
      </c>
      <c r="AA47" s="384" t="s">
        <v>1254</v>
      </c>
      <c r="AB47" s="384" t="s">
        <v>1254</v>
      </c>
      <c r="AC47" s="428">
        <f>Table1332[[#This Row],[Default]]</f>
        <v>0</v>
      </c>
      <c r="AD47" s="384" t="s">
        <v>1254</v>
      </c>
      <c r="AE47" s="428">
        <f>Table1332[[#This Row],[Default]]</f>
        <v>0</v>
      </c>
      <c r="AF47" s="384" t="s">
        <v>1254</v>
      </c>
      <c r="AG47" s="428">
        <f>Table1332[[#This Row],[Default]]</f>
        <v>0</v>
      </c>
      <c r="AH47" s="382"/>
      <c r="AI47" s="382" t="s">
        <v>1769</v>
      </c>
      <c r="AJ47" s="382" t="s">
        <v>1304</v>
      </c>
      <c r="AK47" s="382"/>
      <c r="AL47" s="382" t="s">
        <v>1339</v>
      </c>
    </row>
    <row r="48" spans="1:38" ht="30.75" customHeight="1" x14ac:dyDescent="0.3">
      <c r="A48" s="436">
        <v>44</v>
      </c>
      <c r="B48" s="382"/>
      <c r="C48" s="382"/>
      <c r="D48" s="382"/>
      <c r="E48" s="382" t="s">
        <v>129</v>
      </c>
      <c r="F48" s="384" t="s">
        <v>66</v>
      </c>
      <c r="G48" s="382" t="s">
        <v>1488</v>
      </c>
      <c r="H48" s="382"/>
      <c r="I48" s="382" t="s">
        <v>2466</v>
      </c>
      <c r="J48" s="386" t="s">
        <v>1866</v>
      </c>
      <c r="K48" s="382" t="s">
        <v>2058</v>
      </c>
      <c r="L48" s="382">
        <v>1</v>
      </c>
      <c r="M48" s="382">
        <v>3</v>
      </c>
      <c r="N48" s="382" t="s">
        <v>1938</v>
      </c>
      <c r="O48" s="382" t="s">
        <v>2211</v>
      </c>
      <c r="P48" s="382" t="s">
        <v>743</v>
      </c>
      <c r="Q48" s="382" t="s">
        <v>129</v>
      </c>
      <c r="R48" s="382" t="s">
        <v>1176</v>
      </c>
      <c r="S48" s="382" t="s">
        <v>1176</v>
      </c>
      <c r="T48" s="382" t="s">
        <v>1184</v>
      </c>
      <c r="U48" s="382" t="s">
        <v>1185</v>
      </c>
      <c r="V48" s="382" t="s">
        <v>1185</v>
      </c>
      <c r="W48" s="382" t="s">
        <v>1185</v>
      </c>
      <c r="X48" s="382" t="s">
        <v>1185</v>
      </c>
      <c r="Y48" s="382" t="s">
        <v>1185</v>
      </c>
      <c r="Z48" s="384" t="s">
        <v>1185</v>
      </c>
      <c r="AA48" s="384" t="s">
        <v>1185</v>
      </c>
      <c r="AB48" s="384" t="s">
        <v>1380</v>
      </c>
      <c r="AC48" s="428" t="str">
        <f>Table1332[[#This Row],[Default]]</f>
        <v>000</v>
      </c>
      <c r="AD48" s="384" t="s">
        <v>1380</v>
      </c>
      <c r="AE48" s="428" t="str">
        <f>Table1332[[#This Row],[Default]]</f>
        <v>000</v>
      </c>
      <c r="AF48" s="384" t="s">
        <v>1380</v>
      </c>
      <c r="AG48" s="428" t="str">
        <f>Table1332[[#This Row],[Default]]</f>
        <v>000</v>
      </c>
      <c r="AH48" s="382"/>
      <c r="AI48" s="382" t="s">
        <v>66</v>
      </c>
      <c r="AJ48" s="382"/>
      <c r="AK48" s="382" t="s">
        <v>1338</v>
      </c>
      <c r="AL48" s="382"/>
    </row>
    <row r="49" spans="1:38" ht="30.75" customHeight="1" x14ac:dyDescent="0.3">
      <c r="A49" s="436">
        <v>45</v>
      </c>
      <c r="B49" s="382"/>
      <c r="C49" s="382"/>
      <c r="D49" s="382"/>
      <c r="E49" s="382" t="s">
        <v>131</v>
      </c>
      <c r="F49" s="384" t="s">
        <v>1801</v>
      </c>
      <c r="G49" s="382" t="s">
        <v>1528</v>
      </c>
      <c r="H49" s="392" t="s">
        <v>1852</v>
      </c>
      <c r="I49" s="388" t="s">
        <v>2466</v>
      </c>
      <c r="J49" s="385">
        <v>0</v>
      </c>
      <c r="K49" s="388" t="s">
        <v>1250</v>
      </c>
      <c r="L49" s="388">
        <v>1</v>
      </c>
      <c r="M49" s="388">
        <v>1</v>
      </c>
      <c r="N49" s="388"/>
      <c r="O49" s="388" t="s">
        <v>1331</v>
      </c>
      <c r="P49" s="388" t="s">
        <v>522</v>
      </c>
      <c r="Q49" s="388" t="s">
        <v>1185</v>
      </c>
      <c r="R49" s="382" t="s">
        <v>1185</v>
      </c>
      <c r="S49" s="382" t="s">
        <v>1185</v>
      </c>
      <c r="T49" s="382" t="s">
        <v>1254</v>
      </c>
      <c r="U49" s="382" t="s">
        <v>1254</v>
      </c>
      <c r="V49" s="382" t="s">
        <v>1254</v>
      </c>
      <c r="W49" s="382" t="s">
        <v>1254</v>
      </c>
      <c r="X49" s="382" t="s">
        <v>1254</v>
      </c>
      <c r="Y49" s="382" t="s">
        <v>1185</v>
      </c>
      <c r="Z49" s="382" t="s">
        <v>1185</v>
      </c>
      <c r="AA49" s="382" t="s">
        <v>1254</v>
      </c>
      <c r="AB49" s="382" t="s">
        <v>1254</v>
      </c>
      <c r="AC49" s="427"/>
      <c r="AD49" s="382" t="s">
        <v>1254</v>
      </c>
      <c r="AE49" s="427"/>
      <c r="AF49" s="382" t="s">
        <v>1254</v>
      </c>
      <c r="AG49" s="427"/>
      <c r="AH49" s="382"/>
      <c r="AI49" s="392" t="s">
        <v>1767</v>
      </c>
      <c r="AJ49" s="382" t="s">
        <v>1304</v>
      </c>
      <c r="AK49" s="382"/>
      <c r="AL49" s="382"/>
    </row>
    <row r="50" spans="1:38" ht="30.75" customHeight="1" x14ac:dyDescent="0.3">
      <c r="A50" s="436">
        <v>46</v>
      </c>
      <c r="B50" s="382"/>
      <c r="C50" s="382"/>
      <c r="D50" s="382"/>
      <c r="E50" s="382" t="s">
        <v>1265</v>
      </c>
      <c r="F50" s="384" t="s">
        <v>1801</v>
      </c>
      <c r="G50" s="382" t="s">
        <v>2115</v>
      </c>
      <c r="H50" s="392" t="s">
        <v>1852</v>
      </c>
      <c r="I50" s="388" t="s">
        <v>2466</v>
      </c>
      <c r="J50" s="385">
        <v>0</v>
      </c>
      <c r="K50" s="388" t="s">
        <v>1250</v>
      </c>
      <c r="L50" s="388">
        <v>1</v>
      </c>
      <c r="M50" s="388">
        <v>1</v>
      </c>
      <c r="N50" s="388"/>
      <c r="O50" s="388" t="s">
        <v>1331</v>
      </c>
      <c r="P50" s="388" t="s">
        <v>1337</v>
      </c>
      <c r="Q50" s="388" t="s">
        <v>1185</v>
      </c>
      <c r="R50" s="382" t="s">
        <v>1185</v>
      </c>
      <c r="S50" s="382" t="s">
        <v>1185</v>
      </c>
      <c r="T50" s="382" t="s">
        <v>1254</v>
      </c>
      <c r="U50" s="382" t="s">
        <v>1254</v>
      </c>
      <c r="V50" s="382" t="s">
        <v>1254</v>
      </c>
      <c r="W50" s="382" t="s">
        <v>1254</v>
      </c>
      <c r="X50" s="382" t="s">
        <v>1254</v>
      </c>
      <c r="Y50" s="382" t="s">
        <v>1185</v>
      </c>
      <c r="Z50" s="382" t="s">
        <v>1185</v>
      </c>
      <c r="AA50" s="382" t="s">
        <v>1254</v>
      </c>
      <c r="AB50" s="382" t="s">
        <v>1254</v>
      </c>
      <c r="AC50" s="427"/>
      <c r="AD50" s="382" t="s">
        <v>1254</v>
      </c>
      <c r="AE50" s="427"/>
      <c r="AF50" s="382" t="s">
        <v>1254</v>
      </c>
      <c r="AG50" s="427"/>
      <c r="AH50" s="382"/>
      <c r="AI50" s="382" t="s">
        <v>1767</v>
      </c>
      <c r="AJ50" s="382"/>
      <c r="AK50" s="382"/>
      <c r="AL50" s="382"/>
    </row>
    <row r="51" spans="1:38" ht="30.75" customHeight="1" x14ac:dyDescent="0.3">
      <c r="A51" s="436">
        <v>47</v>
      </c>
      <c r="B51" s="382"/>
      <c r="C51" s="382"/>
      <c r="D51" s="382"/>
      <c r="E51" s="382" t="s">
        <v>376</v>
      </c>
      <c r="F51" s="384" t="s">
        <v>1801</v>
      </c>
      <c r="G51" s="382" t="s">
        <v>1529</v>
      </c>
      <c r="H51" s="392" t="s">
        <v>1852</v>
      </c>
      <c r="I51" s="388" t="s">
        <v>2466</v>
      </c>
      <c r="J51" s="385">
        <v>0</v>
      </c>
      <c r="K51" s="388" t="s">
        <v>1250</v>
      </c>
      <c r="L51" s="388">
        <v>1</v>
      </c>
      <c r="M51" s="388">
        <v>1</v>
      </c>
      <c r="N51" s="388"/>
      <c r="O51" s="388" t="s">
        <v>1331</v>
      </c>
      <c r="P51" s="388" t="s">
        <v>525</v>
      </c>
      <c r="Q51" s="388" t="s">
        <v>1185</v>
      </c>
      <c r="R51" s="382" t="s">
        <v>1185</v>
      </c>
      <c r="S51" s="382" t="s">
        <v>1185</v>
      </c>
      <c r="T51" s="382" t="s">
        <v>1254</v>
      </c>
      <c r="U51" s="382" t="s">
        <v>1254</v>
      </c>
      <c r="V51" s="382" t="s">
        <v>1254</v>
      </c>
      <c r="W51" s="382" t="s">
        <v>1254</v>
      </c>
      <c r="X51" s="382" t="s">
        <v>1254</v>
      </c>
      <c r="Y51" s="382" t="s">
        <v>1185</v>
      </c>
      <c r="Z51" s="382" t="s">
        <v>1185</v>
      </c>
      <c r="AA51" s="382" t="s">
        <v>1254</v>
      </c>
      <c r="AB51" s="382" t="s">
        <v>1254</v>
      </c>
      <c r="AC51" s="427"/>
      <c r="AD51" s="382" t="s">
        <v>1254</v>
      </c>
      <c r="AE51" s="427"/>
      <c r="AF51" s="382" t="s">
        <v>1254</v>
      </c>
      <c r="AG51" s="427"/>
      <c r="AH51" s="382"/>
      <c r="AI51" s="392" t="s">
        <v>1767</v>
      </c>
      <c r="AJ51" s="382" t="s">
        <v>1304</v>
      </c>
      <c r="AK51" s="382"/>
      <c r="AL51" s="382"/>
    </row>
    <row r="52" spans="1:38" ht="30.75" customHeight="1" x14ac:dyDescent="0.3">
      <c r="A52" s="436">
        <v>48</v>
      </c>
      <c r="B52" s="382"/>
      <c r="C52" s="382"/>
      <c r="D52" s="382"/>
      <c r="E52" s="382" t="s">
        <v>134</v>
      </c>
      <c r="F52" s="384" t="s">
        <v>87</v>
      </c>
      <c r="G52" s="382" t="s">
        <v>133</v>
      </c>
      <c r="H52" s="382" t="s">
        <v>1751</v>
      </c>
      <c r="I52" s="382" t="s">
        <v>2466</v>
      </c>
      <c r="J52" s="386" t="s">
        <v>1874</v>
      </c>
      <c r="K52" s="382" t="s">
        <v>2058</v>
      </c>
      <c r="L52" s="382">
        <v>1</v>
      </c>
      <c r="M52" s="382">
        <v>1</v>
      </c>
      <c r="N52" s="382" t="s">
        <v>1938</v>
      </c>
      <c r="O52" s="382" t="s">
        <v>2212</v>
      </c>
      <c r="P52" s="382" t="s">
        <v>526</v>
      </c>
      <c r="Q52" s="382" t="s">
        <v>1336</v>
      </c>
      <c r="R52" s="382" t="s">
        <v>135</v>
      </c>
      <c r="S52" s="382" t="s">
        <v>135</v>
      </c>
      <c r="T52" s="382" t="s">
        <v>1254</v>
      </c>
      <c r="U52" s="382" t="s">
        <v>1254</v>
      </c>
      <c r="V52" s="382" t="s">
        <v>1254</v>
      </c>
      <c r="W52" s="382" t="s">
        <v>1254</v>
      </c>
      <c r="X52" s="382" t="s">
        <v>1254</v>
      </c>
      <c r="Y52" s="382" t="s">
        <v>1254</v>
      </c>
      <c r="Z52" s="382" t="s">
        <v>1254</v>
      </c>
      <c r="AA52" s="384" t="s">
        <v>1254</v>
      </c>
      <c r="AB52" s="384" t="s">
        <v>1254</v>
      </c>
      <c r="AC52" s="428" t="str">
        <f>Table1332[[#This Row],[Default]]</f>
        <v>0</v>
      </c>
      <c r="AD52" s="384" t="s">
        <v>1254</v>
      </c>
      <c r="AE52" s="428" t="str">
        <f>Table1332[[#This Row],[Default]]</f>
        <v>0</v>
      </c>
      <c r="AF52" s="384" t="s">
        <v>1254</v>
      </c>
      <c r="AG52" s="428" t="str">
        <f>Table1332[[#This Row],[Default]]</f>
        <v>0</v>
      </c>
      <c r="AH52" s="382" t="s">
        <v>1335</v>
      </c>
      <c r="AI52" s="382" t="s">
        <v>1768</v>
      </c>
      <c r="AJ52" s="382" t="s">
        <v>1304</v>
      </c>
      <c r="AK52" s="382" t="s">
        <v>1329</v>
      </c>
      <c r="AL52" s="382"/>
    </row>
    <row r="53" spans="1:38" ht="30.75" customHeight="1" x14ac:dyDescent="0.3">
      <c r="A53" s="436">
        <v>49</v>
      </c>
      <c r="B53" s="382"/>
      <c r="C53" s="382"/>
      <c r="D53" s="382"/>
      <c r="E53" s="382" t="s">
        <v>136</v>
      </c>
      <c r="F53" s="384" t="s">
        <v>128</v>
      </c>
      <c r="G53" s="382" t="s">
        <v>125</v>
      </c>
      <c r="H53" s="382" t="s">
        <v>1852</v>
      </c>
      <c r="I53" s="382" t="s">
        <v>2466</v>
      </c>
      <c r="J53" s="386" t="s">
        <v>1874</v>
      </c>
      <c r="K53" s="382" t="s">
        <v>2058</v>
      </c>
      <c r="L53" s="382">
        <v>1</v>
      </c>
      <c r="M53" s="382">
        <v>1</v>
      </c>
      <c r="N53" s="382" t="s">
        <v>1938</v>
      </c>
      <c r="O53" s="382" t="s">
        <v>2213</v>
      </c>
      <c r="P53" s="382" t="s">
        <v>522</v>
      </c>
      <c r="Q53" s="382" t="s">
        <v>1334</v>
      </c>
      <c r="R53" s="382" t="s">
        <v>137</v>
      </c>
      <c r="S53" s="382" t="s">
        <v>137</v>
      </c>
      <c r="T53" s="382" t="s">
        <v>1254</v>
      </c>
      <c r="U53" s="382" t="s">
        <v>1254</v>
      </c>
      <c r="V53" s="382" t="s">
        <v>1254</v>
      </c>
      <c r="W53" s="382" t="s">
        <v>1254</v>
      </c>
      <c r="X53" s="382" t="s">
        <v>1254</v>
      </c>
      <c r="Y53" s="382" t="s">
        <v>1254</v>
      </c>
      <c r="Z53" s="384" t="s">
        <v>1254</v>
      </c>
      <c r="AA53" s="384" t="s">
        <v>1254</v>
      </c>
      <c r="AB53" s="384" t="s">
        <v>1254</v>
      </c>
      <c r="AC53" s="428" t="str">
        <f>Table1332[[#This Row],[Default]]</f>
        <v>0</v>
      </c>
      <c r="AD53" s="384" t="s">
        <v>1254</v>
      </c>
      <c r="AE53" s="428" t="str">
        <f>Table1332[[#This Row],[Default]]</f>
        <v>0</v>
      </c>
      <c r="AF53" s="384" t="s">
        <v>1254</v>
      </c>
      <c r="AG53" s="428" t="str">
        <f>Table1332[[#This Row],[Default]]</f>
        <v>0</v>
      </c>
      <c r="AH53" s="382" t="s">
        <v>1333</v>
      </c>
      <c r="AI53" s="382" t="s">
        <v>1770</v>
      </c>
      <c r="AJ53" s="382" t="s">
        <v>1304</v>
      </c>
      <c r="AK53" s="382" t="s">
        <v>1332</v>
      </c>
      <c r="AL53" s="382"/>
    </row>
    <row r="54" spans="1:38" ht="30.75" customHeight="1" x14ac:dyDescent="0.3">
      <c r="A54" s="436">
        <v>50</v>
      </c>
      <c r="B54" s="382"/>
      <c r="C54" s="382"/>
      <c r="D54" s="382"/>
      <c r="E54" s="382" t="s">
        <v>138</v>
      </c>
      <c r="F54" s="384" t="s">
        <v>140</v>
      </c>
      <c r="G54" s="382" t="s">
        <v>613</v>
      </c>
      <c r="H54" s="382"/>
      <c r="I54" s="382" t="s">
        <v>2466</v>
      </c>
      <c r="J54" s="386" t="s">
        <v>1874</v>
      </c>
      <c r="K54" s="382" t="s">
        <v>2058</v>
      </c>
      <c r="L54" s="382">
        <v>1</v>
      </c>
      <c r="M54" s="382">
        <v>1</v>
      </c>
      <c r="N54" s="382" t="s">
        <v>1938</v>
      </c>
      <c r="O54" s="382" t="s">
        <v>2214</v>
      </c>
      <c r="P54" s="382" t="s">
        <v>744</v>
      </c>
      <c r="Q54" s="382" t="s">
        <v>138</v>
      </c>
      <c r="R54" s="382" t="s">
        <v>138</v>
      </c>
      <c r="S54" s="382" t="s">
        <v>138</v>
      </c>
      <c r="T54" s="382" t="s">
        <v>1184</v>
      </c>
      <c r="U54" s="382" t="s">
        <v>1184</v>
      </c>
      <c r="V54" s="382" t="s">
        <v>1184</v>
      </c>
      <c r="W54" s="382" t="s">
        <v>1184</v>
      </c>
      <c r="X54" s="382" t="s">
        <v>1184</v>
      </c>
      <c r="Y54" s="382" t="s">
        <v>1184</v>
      </c>
      <c r="Z54" s="384" t="s">
        <v>1184</v>
      </c>
      <c r="AA54" s="384" t="s">
        <v>1184</v>
      </c>
      <c r="AB54" s="384" t="s">
        <v>1184</v>
      </c>
      <c r="AC54" s="428" t="str">
        <f>Table1332[[#This Row],[Default]]</f>
        <v>0</v>
      </c>
      <c r="AD54" s="384" t="s">
        <v>1184</v>
      </c>
      <c r="AE54" s="428" t="str">
        <f>Table1332[[#This Row],[Default]]</f>
        <v>0</v>
      </c>
      <c r="AF54" s="384" t="s">
        <v>1184</v>
      </c>
      <c r="AG54" s="428" t="str">
        <f>Table1332[[#This Row],[Default]]</f>
        <v>0</v>
      </c>
      <c r="AH54" s="382"/>
      <c r="AI54" s="382" t="s">
        <v>1268</v>
      </c>
      <c r="AJ54" s="382"/>
      <c r="AK54" s="382"/>
      <c r="AL54" s="382"/>
    </row>
    <row r="55" spans="1:38" ht="30.75" customHeight="1" x14ac:dyDescent="0.3">
      <c r="A55" s="436">
        <v>51</v>
      </c>
      <c r="B55" s="382" t="s">
        <v>1697</v>
      </c>
      <c r="C55" s="382" t="s">
        <v>141</v>
      </c>
      <c r="D55" s="382" t="s">
        <v>2451</v>
      </c>
      <c r="E55" s="382" t="s">
        <v>142</v>
      </c>
      <c r="F55" s="384" t="s">
        <v>87</v>
      </c>
      <c r="G55" s="382" t="s">
        <v>640</v>
      </c>
      <c r="H55" s="382"/>
      <c r="I55" s="382" t="s">
        <v>2465</v>
      </c>
      <c r="J55" s="386" t="s">
        <v>1873</v>
      </c>
      <c r="K55" s="382" t="s">
        <v>2058</v>
      </c>
      <c r="L55" s="382">
        <v>1</v>
      </c>
      <c r="M55" s="382">
        <v>1</v>
      </c>
      <c r="N55" s="382" t="s">
        <v>1939</v>
      </c>
      <c r="O55" s="382" t="s">
        <v>2215</v>
      </c>
      <c r="P55" s="382" t="s">
        <v>522</v>
      </c>
      <c r="Q55" s="382" t="s">
        <v>142</v>
      </c>
      <c r="R55" s="382" t="s">
        <v>143</v>
      </c>
      <c r="S55" s="382" t="s">
        <v>143</v>
      </c>
      <c r="T55" s="382" t="s">
        <v>1184</v>
      </c>
      <c r="U55" s="382" t="s">
        <v>1184</v>
      </c>
      <c r="V55" s="382" t="s">
        <v>1184</v>
      </c>
      <c r="W55" s="382" t="s">
        <v>1184</v>
      </c>
      <c r="X55" s="382" t="s">
        <v>1184</v>
      </c>
      <c r="Y55" s="382" t="s">
        <v>1185</v>
      </c>
      <c r="Z55" s="384" t="s">
        <v>1185</v>
      </c>
      <c r="AA55" s="384" t="s">
        <v>1184</v>
      </c>
      <c r="AB55" s="384" t="s">
        <v>1184</v>
      </c>
      <c r="AC55" s="428" t="str">
        <f>Table1332[[#This Row],[Default]]</f>
        <v>1</v>
      </c>
      <c r="AD55" s="384" t="s">
        <v>1184</v>
      </c>
      <c r="AE55" s="428" t="str">
        <f>Table1332[[#This Row],[Default]]</f>
        <v>1</v>
      </c>
      <c r="AF55" s="384" t="s">
        <v>1184</v>
      </c>
      <c r="AG55" s="428" t="str">
        <f>Table1332[[#This Row],[Default]]</f>
        <v>1</v>
      </c>
      <c r="AH55" s="382" t="s">
        <v>1330</v>
      </c>
      <c r="AI55" s="382" t="s">
        <v>1268</v>
      </c>
      <c r="AJ55" s="382" t="s">
        <v>1290</v>
      </c>
      <c r="AK55" s="382" t="s">
        <v>1329</v>
      </c>
      <c r="AL55" s="382"/>
    </row>
    <row r="56" spans="1:38" ht="30.75" customHeight="1" x14ac:dyDescent="0.3">
      <c r="A56" s="436">
        <v>52</v>
      </c>
      <c r="B56" s="382"/>
      <c r="C56" s="382"/>
      <c r="D56" s="382"/>
      <c r="E56" s="382" t="s">
        <v>145</v>
      </c>
      <c r="F56" s="384" t="s">
        <v>87</v>
      </c>
      <c r="G56" s="382" t="s">
        <v>144</v>
      </c>
      <c r="H56" s="382"/>
      <c r="I56" s="382" t="s">
        <v>2465</v>
      </c>
      <c r="J56" s="386" t="s">
        <v>1874</v>
      </c>
      <c r="K56" s="382" t="s">
        <v>2058</v>
      </c>
      <c r="L56" s="382">
        <v>1</v>
      </c>
      <c r="M56" s="382">
        <v>1</v>
      </c>
      <c r="N56" s="382" t="s">
        <v>1939</v>
      </c>
      <c r="O56" s="382" t="s">
        <v>2216</v>
      </c>
      <c r="P56" s="382" t="s">
        <v>443</v>
      </c>
      <c r="Q56" s="382" t="s">
        <v>145</v>
      </c>
      <c r="R56" s="382" t="s">
        <v>145</v>
      </c>
      <c r="S56" s="382" t="s">
        <v>146</v>
      </c>
      <c r="T56" s="382" t="s">
        <v>1184</v>
      </c>
      <c r="U56" s="382" t="s">
        <v>1184</v>
      </c>
      <c r="V56" s="382" t="s">
        <v>1184</v>
      </c>
      <c r="W56" s="382" t="s">
        <v>1184</v>
      </c>
      <c r="X56" s="382" t="s">
        <v>1184</v>
      </c>
      <c r="Y56" s="382" t="s">
        <v>1185</v>
      </c>
      <c r="Z56" s="384" t="s">
        <v>1185</v>
      </c>
      <c r="AA56" s="384" t="s">
        <v>1184</v>
      </c>
      <c r="AB56" s="384" t="s">
        <v>1184</v>
      </c>
      <c r="AC56" s="428" t="str">
        <f>Table1332[[#This Row],[Default]]</f>
        <v>0</v>
      </c>
      <c r="AD56" s="384" t="s">
        <v>1184</v>
      </c>
      <c r="AE56" s="428" t="str">
        <f>Table1332[[#This Row],[Default]]</f>
        <v>0</v>
      </c>
      <c r="AF56" s="384" t="s">
        <v>1184</v>
      </c>
      <c r="AG56" s="428" t="str">
        <f>Table1332[[#This Row],[Default]]</f>
        <v>0</v>
      </c>
      <c r="AH56" s="382" t="s">
        <v>1328</v>
      </c>
      <c r="AI56" s="382" t="s">
        <v>1268</v>
      </c>
      <c r="AJ56" s="382" t="s">
        <v>1327</v>
      </c>
      <c r="AK56" s="382" t="s">
        <v>1267</v>
      </c>
      <c r="AL56" s="382"/>
    </row>
    <row r="57" spans="1:38" ht="30.75" customHeight="1" x14ac:dyDescent="0.3">
      <c r="A57" s="436">
        <v>53</v>
      </c>
      <c r="B57" s="382"/>
      <c r="C57" s="382"/>
      <c r="D57" s="382"/>
      <c r="E57" s="382" t="s">
        <v>148</v>
      </c>
      <c r="F57" s="384" t="s">
        <v>87</v>
      </c>
      <c r="G57" s="382" t="s">
        <v>147</v>
      </c>
      <c r="H57" s="382"/>
      <c r="I57" s="382" t="s">
        <v>2465</v>
      </c>
      <c r="J57" s="386" t="s">
        <v>1874</v>
      </c>
      <c r="K57" s="382" t="s">
        <v>2058</v>
      </c>
      <c r="L57" s="382">
        <v>1</v>
      </c>
      <c r="M57" s="382">
        <v>1</v>
      </c>
      <c r="N57" s="382" t="s">
        <v>1939</v>
      </c>
      <c r="O57" s="382" t="s">
        <v>2217</v>
      </c>
      <c r="P57" s="382" t="s">
        <v>444</v>
      </c>
      <c r="Q57" s="382" t="s">
        <v>148</v>
      </c>
      <c r="R57" s="382" t="s">
        <v>148</v>
      </c>
      <c r="S57" s="382" t="s">
        <v>149</v>
      </c>
      <c r="T57" s="382" t="s">
        <v>1184</v>
      </c>
      <c r="U57" s="382" t="s">
        <v>1184</v>
      </c>
      <c r="V57" s="382" t="s">
        <v>1184</v>
      </c>
      <c r="W57" s="382" t="s">
        <v>1184</v>
      </c>
      <c r="X57" s="382" t="s">
        <v>1184</v>
      </c>
      <c r="Y57" s="382" t="s">
        <v>1185</v>
      </c>
      <c r="Z57" s="384" t="s">
        <v>1185</v>
      </c>
      <c r="AA57" s="384" t="s">
        <v>1184</v>
      </c>
      <c r="AB57" s="384" t="s">
        <v>1184</v>
      </c>
      <c r="AC57" s="428" t="str">
        <f>Table1332[[#This Row],[Default]]</f>
        <v>0</v>
      </c>
      <c r="AD57" s="384" t="s">
        <v>1184</v>
      </c>
      <c r="AE57" s="428" t="str">
        <f>Table1332[[#This Row],[Default]]</f>
        <v>0</v>
      </c>
      <c r="AF57" s="384" t="s">
        <v>1184</v>
      </c>
      <c r="AG57" s="428" t="str">
        <f>Table1332[[#This Row],[Default]]</f>
        <v>0</v>
      </c>
      <c r="AH57" s="382"/>
      <c r="AI57" s="382" t="s">
        <v>1771</v>
      </c>
      <c r="AJ57" s="382"/>
      <c r="AK57" s="382"/>
      <c r="AL57" s="382"/>
    </row>
    <row r="58" spans="1:38" ht="30.75" customHeight="1" x14ac:dyDescent="0.3">
      <c r="A58" s="436">
        <v>54</v>
      </c>
      <c r="B58" s="382"/>
      <c r="C58" s="382"/>
      <c r="D58" s="382"/>
      <c r="E58" s="382" t="s">
        <v>2067</v>
      </c>
      <c r="F58" s="384" t="s">
        <v>128</v>
      </c>
      <c r="G58" s="384" t="s">
        <v>613</v>
      </c>
      <c r="H58" s="382" t="s">
        <v>2088</v>
      </c>
      <c r="I58" s="382" t="s">
        <v>2465</v>
      </c>
      <c r="J58" s="383" t="s">
        <v>1873</v>
      </c>
      <c r="K58" s="382" t="s">
        <v>2058</v>
      </c>
      <c r="L58" s="382">
        <v>1</v>
      </c>
      <c r="M58" s="382">
        <v>1</v>
      </c>
      <c r="N58" s="382" t="s">
        <v>1939</v>
      </c>
      <c r="O58" s="382" t="s">
        <v>2218</v>
      </c>
      <c r="P58" s="382" t="s">
        <v>2084</v>
      </c>
      <c r="Q58" s="384" t="s">
        <v>1185</v>
      </c>
      <c r="R58" s="384" t="s">
        <v>1185</v>
      </c>
      <c r="S58" s="384" t="s">
        <v>1185</v>
      </c>
      <c r="T58" s="384" t="s">
        <v>1185</v>
      </c>
      <c r="U58" s="384" t="s">
        <v>1185</v>
      </c>
      <c r="V58" s="384" t="s">
        <v>1185</v>
      </c>
      <c r="W58" s="384" t="s">
        <v>1185</v>
      </c>
      <c r="X58" s="384" t="s">
        <v>1185</v>
      </c>
      <c r="Y58" s="382" t="s">
        <v>1185</v>
      </c>
      <c r="Z58" s="384" t="s">
        <v>1185</v>
      </c>
      <c r="AA58" s="384" t="s">
        <v>1185</v>
      </c>
      <c r="AB58" s="384" t="s">
        <v>1207</v>
      </c>
      <c r="AC58" s="428" t="str">
        <f>Table1332[[#This Row],[Default]]</f>
        <v>1</v>
      </c>
      <c r="AD58" s="384" t="s">
        <v>1207</v>
      </c>
      <c r="AE58" s="428" t="str">
        <f>Table1332[[#This Row],[Default]]</f>
        <v>1</v>
      </c>
      <c r="AF58" s="384" t="s">
        <v>1207</v>
      </c>
      <c r="AG58" s="428" t="str">
        <f>Table1332[[#This Row],[Default]]</f>
        <v>1</v>
      </c>
      <c r="AH58" s="382" t="s">
        <v>2096</v>
      </c>
      <c r="AI58" s="382"/>
      <c r="AJ58" s="382"/>
      <c r="AK58" s="382"/>
      <c r="AL58" s="382"/>
    </row>
    <row r="59" spans="1:38" ht="30.75" customHeight="1" x14ac:dyDescent="0.3">
      <c r="A59" s="436">
        <v>55</v>
      </c>
      <c r="B59" s="382"/>
      <c r="C59" s="382"/>
      <c r="D59" s="382"/>
      <c r="E59" s="382" t="s">
        <v>2068</v>
      </c>
      <c r="F59" s="384" t="s">
        <v>128</v>
      </c>
      <c r="G59" s="384" t="s">
        <v>613</v>
      </c>
      <c r="H59" s="382" t="s">
        <v>2088</v>
      </c>
      <c r="I59" s="382" t="s">
        <v>2465</v>
      </c>
      <c r="J59" s="383" t="s">
        <v>1873</v>
      </c>
      <c r="K59" s="382" t="s">
        <v>2058</v>
      </c>
      <c r="L59" s="382">
        <v>1</v>
      </c>
      <c r="M59" s="382">
        <v>1</v>
      </c>
      <c r="N59" s="382" t="s">
        <v>1939</v>
      </c>
      <c r="O59" s="382" t="s">
        <v>2219</v>
      </c>
      <c r="P59" s="382" t="s">
        <v>2085</v>
      </c>
      <c r="Q59" s="384" t="s">
        <v>1185</v>
      </c>
      <c r="R59" s="384" t="s">
        <v>1185</v>
      </c>
      <c r="S59" s="384" t="s">
        <v>1185</v>
      </c>
      <c r="T59" s="384" t="s">
        <v>1185</v>
      </c>
      <c r="U59" s="384" t="s">
        <v>1185</v>
      </c>
      <c r="V59" s="384" t="s">
        <v>1185</v>
      </c>
      <c r="W59" s="384" t="s">
        <v>1185</v>
      </c>
      <c r="X59" s="384" t="s">
        <v>1185</v>
      </c>
      <c r="Y59" s="382" t="s">
        <v>1185</v>
      </c>
      <c r="Z59" s="384" t="s">
        <v>1185</v>
      </c>
      <c r="AA59" s="384" t="s">
        <v>1185</v>
      </c>
      <c r="AB59" s="384" t="s">
        <v>1207</v>
      </c>
      <c r="AC59" s="428" t="str">
        <f>Table1332[[#This Row],[Default]]</f>
        <v>1</v>
      </c>
      <c r="AD59" s="384" t="s">
        <v>1207</v>
      </c>
      <c r="AE59" s="428" t="str">
        <f>Table1332[[#This Row],[Default]]</f>
        <v>1</v>
      </c>
      <c r="AF59" s="384" t="s">
        <v>1207</v>
      </c>
      <c r="AG59" s="428" t="str">
        <f>Table1332[[#This Row],[Default]]</f>
        <v>1</v>
      </c>
      <c r="AH59" s="382" t="s">
        <v>2097</v>
      </c>
      <c r="AI59" s="382"/>
      <c r="AJ59" s="382"/>
      <c r="AK59" s="382"/>
      <c r="AL59" s="382"/>
    </row>
    <row r="60" spans="1:38" ht="30.75" customHeight="1" x14ac:dyDescent="0.3">
      <c r="A60" s="436">
        <v>56</v>
      </c>
      <c r="B60" s="382"/>
      <c r="C60" s="382"/>
      <c r="D60" s="382"/>
      <c r="E60" s="382" t="s">
        <v>2069</v>
      </c>
      <c r="F60" s="384" t="s">
        <v>128</v>
      </c>
      <c r="G60" s="384" t="s">
        <v>613</v>
      </c>
      <c r="H60" s="382" t="s">
        <v>2088</v>
      </c>
      <c r="I60" s="382" t="s">
        <v>2465</v>
      </c>
      <c r="J60" s="383" t="s">
        <v>1873</v>
      </c>
      <c r="K60" s="382" t="s">
        <v>2058</v>
      </c>
      <c r="L60" s="382">
        <v>1</v>
      </c>
      <c r="M60" s="382">
        <v>1</v>
      </c>
      <c r="N60" s="382" t="s">
        <v>1939</v>
      </c>
      <c r="O60" s="382" t="s">
        <v>2220</v>
      </c>
      <c r="P60" s="382" t="s">
        <v>2086</v>
      </c>
      <c r="Q60" s="384" t="s">
        <v>1185</v>
      </c>
      <c r="R60" s="384" t="s">
        <v>1185</v>
      </c>
      <c r="S60" s="384" t="s">
        <v>1185</v>
      </c>
      <c r="T60" s="384" t="s">
        <v>1185</v>
      </c>
      <c r="U60" s="384" t="s">
        <v>1185</v>
      </c>
      <c r="V60" s="384" t="s">
        <v>1185</v>
      </c>
      <c r="W60" s="384" t="s">
        <v>1185</v>
      </c>
      <c r="X60" s="384" t="s">
        <v>1185</v>
      </c>
      <c r="Y60" s="382" t="s">
        <v>1185</v>
      </c>
      <c r="Z60" s="384" t="s">
        <v>1185</v>
      </c>
      <c r="AA60" s="384" t="s">
        <v>1185</v>
      </c>
      <c r="AB60" s="384" t="s">
        <v>1207</v>
      </c>
      <c r="AC60" s="428" t="str">
        <f>Table1332[[#This Row],[Default]]</f>
        <v>1</v>
      </c>
      <c r="AD60" s="384" t="s">
        <v>1207</v>
      </c>
      <c r="AE60" s="428" t="str">
        <f>Table1332[[#This Row],[Default]]</f>
        <v>1</v>
      </c>
      <c r="AF60" s="384" t="s">
        <v>1207</v>
      </c>
      <c r="AG60" s="428" t="str">
        <f>Table1332[[#This Row],[Default]]</f>
        <v>1</v>
      </c>
      <c r="AH60" s="382" t="s">
        <v>2098</v>
      </c>
      <c r="AI60" s="382"/>
      <c r="AJ60" s="382"/>
      <c r="AK60" s="382"/>
      <c r="AL60" s="382"/>
    </row>
    <row r="61" spans="1:38" ht="30.75" customHeight="1" x14ac:dyDescent="0.3">
      <c r="A61" s="436">
        <v>57</v>
      </c>
      <c r="B61" s="382"/>
      <c r="C61" s="382"/>
      <c r="D61" s="382"/>
      <c r="E61" s="382" t="s">
        <v>150</v>
      </c>
      <c r="F61" s="384" t="s">
        <v>152</v>
      </c>
      <c r="G61" s="382" t="s">
        <v>1180</v>
      </c>
      <c r="H61" s="382" t="s">
        <v>1752</v>
      </c>
      <c r="I61" s="382" t="s">
        <v>2465</v>
      </c>
      <c r="J61" s="386">
        <v>0</v>
      </c>
      <c r="K61" s="382"/>
      <c r="L61" s="382">
        <v>1</v>
      </c>
      <c r="M61" s="382">
        <v>1</v>
      </c>
      <c r="N61" s="382" t="s">
        <v>1939</v>
      </c>
      <c r="O61" s="382" t="s">
        <v>2218</v>
      </c>
      <c r="P61" s="382" t="s">
        <v>521</v>
      </c>
      <c r="Q61" s="382" t="s">
        <v>1326</v>
      </c>
      <c r="R61" s="382" t="s">
        <v>150</v>
      </c>
      <c r="S61" s="382" t="s">
        <v>150</v>
      </c>
      <c r="T61" s="382" t="s">
        <v>1254</v>
      </c>
      <c r="U61" s="382" t="s">
        <v>1254</v>
      </c>
      <c r="V61" s="382" t="s">
        <v>1254</v>
      </c>
      <c r="W61" s="382" t="s">
        <v>1254</v>
      </c>
      <c r="X61" s="382" t="s">
        <v>1254</v>
      </c>
      <c r="Y61" s="382" t="s">
        <v>1185</v>
      </c>
      <c r="Z61" s="384" t="s">
        <v>1185</v>
      </c>
      <c r="AA61" s="384" t="s">
        <v>1254</v>
      </c>
      <c r="AB61" s="384" t="s">
        <v>1254</v>
      </c>
      <c r="AC61" s="428"/>
      <c r="AD61" s="384" t="s">
        <v>1254</v>
      </c>
      <c r="AE61" s="428"/>
      <c r="AF61" s="384" t="s">
        <v>1254</v>
      </c>
      <c r="AG61" s="428"/>
      <c r="AH61" s="382" t="s">
        <v>2099</v>
      </c>
      <c r="AI61" s="382" t="s">
        <v>1772</v>
      </c>
      <c r="AJ61" s="382" t="s">
        <v>1304</v>
      </c>
      <c r="AK61" s="382" t="s">
        <v>1267</v>
      </c>
      <c r="AL61" s="382"/>
    </row>
    <row r="62" spans="1:38" ht="30.75" customHeight="1" x14ac:dyDescent="0.3">
      <c r="A62" s="436">
        <v>58</v>
      </c>
      <c r="B62" s="382"/>
      <c r="C62" s="382"/>
      <c r="D62" s="382"/>
      <c r="E62" s="382" t="s">
        <v>153</v>
      </c>
      <c r="F62" s="384" t="s">
        <v>87</v>
      </c>
      <c r="G62" s="382" t="s">
        <v>643</v>
      </c>
      <c r="H62" s="382" t="s">
        <v>1752</v>
      </c>
      <c r="I62" s="382" t="s">
        <v>2465</v>
      </c>
      <c r="J62" s="386">
        <v>0</v>
      </c>
      <c r="K62" s="382"/>
      <c r="L62" s="382">
        <v>1</v>
      </c>
      <c r="M62" s="382">
        <v>1</v>
      </c>
      <c r="N62" s="382" t="s">
        <v>1939</v>
      </c>
      <c r="O62" s="382" t="s">
        <v>2219</v>
      </c>
      <c r="P62" s="382" t="s">
        <v>745</v>
      </c>
      <c r="Q62" s="382" t="s">
        <v>153</v>
      </c>
      <c r="R62" s="382" t="s">
        <v>153</v>
      </c>
      <c r="S62" s="382" t="s">
        <v>154</v>
      </c>
      <c r="T62" s="382" t="s">
        <v>1254</v>
      </c>
      <c r="U62" s="382" t="s">
        <v>1254</v>
      </c>
      <c r="V62" s="382" t="s">
        <v>1254</v>
      </c>
      <c r="W62" s="382" t="s">
        <v>1254</v>
      </c>
      <c r="X62" s="382" t="s">
        <v>1254</v>
      </c>
      <c r="Y62" s="382" t="s">
        <v>1185</v>
      </c>
      <c r="Z62" s="384" t="s">
        <v>1185</v>
      </c>
      <c r="AA62" s="384" t="s">
        <v>1254</v>
      </c>
      <c r="AB62" s="384" t="s">
        <v>1254</v>
      </c>
      <c r="AC62" s="428"/>
      <c r="AD62" s="384" t="s">
        <v>1254</v>
      </c>
      <c r="AE62" s="428"/>
      <c r="AF62" s="384" t="s">
        <v>1254</v>
      </c>
      <c r="AG62" s="428"/>
      <c r="AH62" s="382" t="s">
        <v>2100</v>
      </c>
      <c r="AI62" s="382" t="s">
        <v>1773</v>
      </c>
      <c r="AJ62" s="382" t="s">
        <v>1290</v>
      </c>
      <c r="AK62" s="382" t="s">
        <v>1267</v>
      </c>
      <c r="AL62" s="382"/>
    </row>
    <row r="63" spans="1:38" ht="30.75" customHeight="1" x14ac:dyDescent="0.3">
      <c r="A63" s="436">
        <v>59</v>
      </c>
      <c r="B63" s="382"/>
      <c r="C63" s="382"/>
      <c r="D63" s="382"/>
      <c r="E63" s="382" t="s">
        <v>155</v>
      </c>
      <c r="F63" s="384" t="s">
        <v>87</v>
      </c>
      <c r="G63" s="382" t="s">
        <v>636</v>
      </c>
      <c r="H63" s="382" t="s">
        <v>1751</v>
      </c>
      <c r="I63" s="382" t="s">
        <v>2465</v>
      </c>
      <c r="J63" s="386">
        <v>0</v>
      </c>
      <c r="K63" s="382"/>
      <c r="L63" s="382">
        <v>1</v>
      </c>
      <c r="M63" s="382">
        <v>1</v>
      </c>
      <c r="N63" s="382" t="s">
        <v>1939</v>
      </c>
      <c r="O63" s="382" t="s">
        <v>2220</v>
      </c>
      <c r="P63" s="382" t="s">
        <v>521</v>
      </c>
      <c r="Q63" s="382" t="s">
        <v>1325</v>
      </c>
      <c r="R63" s="382" t="s">
        <v>156</v>
      </c>
      <c r="S63" s="382" t="s">
        <v>156</v>
      </c>
      <c r="T63" s="382" t="s">
        <v>1254</v>
      </c>
      <c r="U63" s="382" t="s">
        <v>1254</v>
      </c>
      <c r="V63" s="382" t="s">
        <v>1254</v>
      </c>
      <c r="W63" s="382" t="s">
        <v>1254</v>
      </c>
      <c r="X63" s="382" t="s">
        <v>1254</v>
      </c>
      <c r="Y63" s="382" t="s">
        <v>1185</v>
      </c>
      <c r="Z63" s="384" t="s">
        <v>1185</v>
      </c>
      <c r="AA63" s="384" t="s">
        <v>1254</v>
      </c>
      <c r="AB63" s="384" t="s">
        <v>1254</v>
      </c>
      <c r="AC63" s="428"/>
      <c r="AD63" s="384" t="s">
        <v>1254</v>
      </c>
      <c r="AE63" s="428"/>
      <c r="AF63" s="384" t="s">
        <v>1254</v>
      </c>
      <c r="AG63" s="428"/>
      <c r="AH63" s="382" t="s">
        <v>2098</v>
      </c>
      <c r="AI63" s="382" t="s">
        <v>1774</v>
      </c>
      <c r="AJ63" s="382"/>
      <c r="AK63" s="382"/>
      <c r="AL63" s="382"/>
    </row>
    <row r="64" spans="1:38" ht="30.75" customHeight="1" x14ac:dyDescent="0.3">
      <c r="A64" s="436">
        <v>60</v>
      </c>
      <c r="B64" s="382"/>
      <c r="C64" s="382"/>
      <c r="D64" s="382"/>
      <c r="E64" s="382" t="s">
        <v>157</v>
      </c>
      <c r="F64" s="384" t="s">
        <v>87</v>
      </c>
      <c r="G64" s="382" t="s">
        <v>157</v>
      </c>
      <c r="H64" s="382"/>
      <c r="I64" s="382" t="s">
        <v>2465</v>
      </c>
      <c r="J64" s="386" t="s">
        <v>1874</v>
      </c>
      <c r="K64" s="382" t="s">
        <v>2058</v>
      </c>
      <c r="L64" s="382">
        <v>1</v>
      </c>
      <c r="M64" s="382">
        <v>1</v>
      </c>
      <c r="N64" s="382" t="s">
        <v>1939</v>
      </c>
      <c r="O64" s="382" t="s">
        <v>2221</v>
      </c>
      <c r="P64" s="382" t="s">
        <v>746</v>
      </c>
      <c r="Q64" s="382" t="s">
        <v>157</v>
      </c>
      <c r="R64" s="382" t="s">
        <v>157</v>
      </c>
      <c r="S64" s="382" t="s">
        <v>157</v>
      </c>
      <c r="T64" s="382" t="s">
        <v>1184</v>
      </c>
      <c r="U64" s="382" t="s">
        <v>1184</v>
      </c>
      <c r="V64" s="382" t="s">
        <v>1184</v>
      </c>
      <c r="W64" s="382" t="s">
        <v>1184</v>
      </c>
      <c r="X64" s="382" t="s">
        <v>1184</v>
      </c>
      <c r="Y64" s="382" t="s">
        <v>1185</v>
      </c>
      <c r="Z64" s="384" t="s">
        <v>1184</v>
      </c>
      <c r="AA64" s="384" t="s">
        <v>1184</v>
      </c>
      <c r="AB64" s="384" t="s">
        <v>1184</v>
      </c>
      <c r="AC64" s="428" t="str">
        <f>Table1332[[#This Row],[Default]]</f>
        <v>0</v>
      </c>
      <c r="AD64" s="384" t="s">
        <v>1184</v>
      </c>
      <c r="AE64" s="428" t="str">
        <f>Table1332[[#This Row],[Default]]</f>
        <v>0</v>
      </c>
      <c r="AF64" s="384" t="s">
        <v>1184</v>
      </c>
      <c r="AG64" s="428" t="str">
        <f>Table1332[[#This Row],[Default]]</f>
        <v>0</v>
      </c>
      <c r="AH64" s="382" t="s">
        <v>1324</v>
      </c>
      <c r="AI64" s="382" t="s">
        <v>1775</v>
      </c>
      <c r="AJ64" s="382"/>
      <c r="AK64" s="382"/>
      <c r="AL64" s="382"/>
    </row>
    <row r="65" spans="1:38" ht="30.75" customHeight="1" x14ac:dyDescent="0.3">
      <c r="A65" s="436">
        <v>61</v>
      </c>
      <c r="B65" s="382"/>
      <c r="C65" s="382"/>
      <c r="D65" s="382"/>
      <c r="E65" s="382" t="s">
        <v>159</v>
      </c>
      <c r="F65" s="384" t="s">
        <v>87</v>
      </c>
      <c r="G65" s="382" t="s">
        <v>645</v>
      </c>
      <c r="H65" s="382"/>
      <c r="I65" s="382" t="s">
        <v>2465</v>
      </c>
      <c r="J65" s="386">
        <v>1</v>
      </c>
      <c r="K65" s="382" t="s">
        <v>2058</v>
      </c>
      <c r="L65" s="382">
        <v>1</v>
      </c>
      <c r="M65" s="382">
        <v>1</v>
      </c>
      <c r="N65" s="382" t="s">
        <v>1939</v>
      </c>
      <c r="O65" s="382" t="s">
        <v>2222</v>
      </c>
      <c r="P65" s="382" t="s">
        <v>747</v>
      </c>
      <c r="Q65" s="382" t="s">
        <v>1323</v>
      </c>
      <c r="R65" s="382" t="s">
        <v>159</v>
      </c>
      <c r="S65" s="382" t="s">
        <v>160</v>
      </c>
      <c r="T65" s="382" t="s">
        <v>1184</v>
      </c>
      <c r="U65" s="382" t="s">
        <v>1184</v>
      </c>
      <c r="V65" s="382" t="s">
        <v>1184</v>
      </c>
      <c r="W65" s="382" t="s">
        <v>1184</v>
      </c>
      <c r="X65" s="382" t="s">
        <v>1184</v>
      </c>
      <c r="Y65" s="382" t="s">
        <v>1184</v>
      </c>
      <c r="Z65" s="384" t="s">
        <v>1184</v>
      </c>
      <c r="AA65" s="384" t="s">
        <v>1184</v>
      </c>
      <c r="AB65" s="384" t="s">
        <v>1184</v>
      </c>
      <c r="AC65" s="428">
        <f>Table1332[[#This Row],[Default]]</f>
        <v>1</v>
      </c>
      <c r="AD65" s="384" t="s">
        <v>1184</v>
      </c>
      <c r="AE65" s="428">
        <f>Table1332[[#This Row],[Default]]</f>
        <v>1</v>
      </c>
      <c r="AF65" s="384" t="s">
        <v>1184</v>
      </c>
      <c r="AG65" s="428">
        <f>Table1332[[#This Row],[Default]]</f>
        <v>1</v>
      </c>
      <c r="AH65" s="382" t="s">
        <v>1322</v>
      </c>
      <c r="AI65" s="382" t="s">
        <v>1268</v>
      </c>
      <c r="AJ65" s="382"/>
      <c r="AK65" s="382" t="s">
        <v>1321</v>
      </c>
      <c r="AL65" s="382"/>
    </row>
    <row r="66" spans="1:38" ht="30.75" customHeight="1" x14ac:dyDescent="0.3">
      <c r="A66" s="436">
        <v>62</v>
      </c>
      <c r="B66" s="382"/>
      <c r="C66" s="382"/>
      <c r="D66" s="382"/>
      <c r="E66" s="382" t="s">
        <v>161</v>
      </c>
      <c r="F66" s="384" t="s">
        <v>87</v>
      </c>
      <c r="G66" s="382" t="s">
        <v>641</v>
      </c>
      <c r="H66" s="382" t="s">
        <v>1751</v>
      </c>
      <c r="I66" s="382" t="s">
        <v>2465</v>
      </c>
      <c r="J66" s="386" t="s">
        <v>1874</v>
      </c>
      <c r="K66" s="382" t="s">
        <v>2058</v>
      </c>
      <c r="L66" s="382">
        <v>1</v>
      </c>
      <c r="M66" s="382">
        <v>1</v>
      </c>
      <c r="N66" s="382" t="s">
        <v>1940</v>
      </c>
      <c r="O66" s="382" t="s">
        <v>2223</v>
      </c>
      <c r="P66" s="382" t="s">
        <v>521</v>
      </c>
      <c r="Q66" s="382" t="s">
        <v>1320</v>
      </c>
      <c r="R66" s="382" t="s">
        <v>162</v>
      </c>
      <c r="S66" s="382" t="s">
        <v>162</v>
      </c>
      <c r="T66" s="382" t="s">
        <v>1254</v>
      </c>
      <c r="U66" s="382" t="s">
        <v>1254</v>
      </c>
      <c r="V66" s="382" t="s">
        <v>1254</v>
      </c>
      <c r="W66" s="382" t="s">
        <v>1254</v>
      </c>
      <c r="X66" s="382" t="s">
        <v>1254</v>
      </c>
      <c r="Y66" s="382" t="s">
        <v>1185</v>
      </c>
      <c r="Z66" s="384" t="s">
        <v>1185</v>
      </c>
      <c r="AA66" s="384" t="s">
        <v>1254</v>
      </c>
      <c r="AB66" s="384" t="s">
        <v>1254</v>
      </c>
      <c r="AC66" s="428" t="str">
        <f>Table1332[[#This Row],[Default]]</f>
        <v>0</v>
      </c>
      <c r="AD66" s="384" t="s">
        <v>1254</v>
      </c>
      <c r="AE66" s="428" t="str">
        <f>Table1332[[#This Row],[Default]]</f>
        <v>0</v>
      </c>
      <c r="AF66" s="384" t="s">
        <v>1254</v>
      </c>
      <c r="AG66" s="428" t="str">
        <f>Table1332[[#This Row],[Default]]</f>
        <v>0</v>
      </c>
      <c r="AH66" s="382"/>
      <c r="AI66" s="382" t="s">
        <v>1776</v>
      </c>
      <c r="AJ66" s="382" t="s">
        <v>1290</v>
      </c>
      <c r="AK66" s="382"/>
      <c r="AL66" s="382"/>
    </row>
    <row r="67" spans="1:38" ht="30.75" customHeight="1" x14ac:dyDescent="0.3">
      <c r="A67" s="436">
        <v>63</v>
      </c>
      <c r="B67" s="382"/>
      <c r="C67" s="382"/>
      <c r="D67" s="382"/>
      <c r="E67" s="382" t="s">
        <v>163</v>
      </c>
      <c r="F67" s="384" t="s">
        <v>128</v>
      </c>
      <c r="G67" s="382" t="s">
        <v>163</v>
      </c>
      <c r="H67" s="382"/>
      <c r="I67" s="382" t="s">
        <v>2465</v>
      </c>
      <c r="J67" s="386" t="s">
        <v>2005</v>
      </c>
      <c r="K67" s="382" t="s">
        <v>2058</v>
      </c>
      <c r="L67" s="382">
        <v>1</v>
      </c>
      <c r="M67" s="382">
        <v>3</v>
      </c>
      <c r="N67" s="382" t="s">
        <v>1940</v>
      </c>
      <c r="O67" s="382" t="s">
        <v>2224</v>
      </c>
      <c r="P67" s="382" t="s">
        <v>748</v>
      </c>
      <c r="Q67" s="382" t="s">
        <v>1319</v>
      </c>
      <c r="R67" s="382" t="s">
        <v>163</v>
      </c>
      <c r="S67" s="382" t="s">
        <v>163</v>
      </c>
      <c r="T67" s="382" t="s">
        <v>1316</v>
      </c>
      <c r="U67" s="382" t="s">
        <v>1316</v>
      </c>
      <c r="V67" s="382" t="s">
        <v>1316</v>
      </c>
      <c r="W67" s="382" t="s">
        <v>1316</v>
      </c>
      <c r="X67" s="382" t="s">
        <v>1316</v>
      </c>
      <c r="Y67" s="382" t="s">
        <v>1185</v>
      </c>
      <c r="Z67" s="384" t="s">
        <v>1184</v>
      </c>
      <c r="AA67" s="384" t="s">
        <v>1184</v>
      </c>
      <c r="AB67" s="384" t="s">
        <v>1184</v>
      </c>
      <c r="AC67" s="428" t="str">
        <f>Table1332[[#This Row],[Default]]</f>
        <v>111</v>
      </c>
      <c r="AD67" s="384" t="s">
        <v>1184</v>
      </c>
      <c r="AE67" s="428" t="str">
        <f>Table1332[[#This Row],[Default]]</f>
        <v>111</v>
      </c>
      <c r="AF67" s="384" t="s">
        <v>1184</v>
      </c>
      <c r="AG67" s="428" t="str">
        <f>Table1332[[#This Row],[Default]]</f>
        <v>111</v>
      </c>
      <c r="AH67" s="382"/>
      <c r="AI67" s="382" t="s">
        <v>1268</v>
      </c>
      <c r="AJ67" s="382" t="s">
        <v>1290</v>
      </c>
      <c r="AK67" s="382" t="s">
        <v>1318</v>
      </c>
      <c r="AL67" s="382"/>
    </row>
    <row r="68" spans="1:38" ht="30.75" customHeight="1" x14ac:dyDescent="0.3">
      <c r="A68" s="436">
        <v>64</v>
      </c>
      <c r="B68" s="382"/>
      <c r="C68" s="382"/>
      <c r="D68" s="382"/>
      <c r="E68" s="382" t="s">
        <v>165</v>
      </c>
      <c r="F68" s="384" t="s">
        <v>87</v>
      </c>
      <c r="G68" s="382" t="s">
        <v>642</v>
      </c>
      <c r="H68" s="382" t="s">
        <v>1751</v>
      </c>
      <c r="I68" s="382" t="s">
        <v>2465</v>
      </c>
      <c r="J68" s="386">
        <v>0</v>
      </c>
      <c r="K68" s="382" t="s">
        <v>2058</v>
      </c>
      <c r="L68" s="382">
        <v>1</v>
      </c>
      <c r="M68" s="382">
        <v>1</v>
      </c>
      <c r="N68" s="382" t="s">
        <v>1940</v>
      </c>
      <c r="O68" s="382" t="s">
        <v>2225</v>
      </c>
      <c r="P68" s="382" t="s">
        <v>522</v>
      </c>
      <c r="Q68" s="382" t="s">
        <v>1317</v>
      </c>
      <c r="R68" s="382" t="s">
        <v>166</v>
      </c>
      <c r="S68" s="382" t="s">
        <v>166</v>
      </c>
      <c r="T68" s="382" t="s">
        <v>1254</v>
      </c>
      <c r="U68" s="382" t="s">
        <v>1254</v>
      </c>
      <c r="V68" s="382" t="s">
        <v>1254</v>
      </c>
      <c r="W68" s="382" t="s">
        <v>1254</v>
      </c>
      <c r="X68" s="382" t="s">
        <v>1254</v>
      </c>
      <c r="Y68" s="382" t="s">
        <v>1185</v>
      </c>
      <c r="Z68" s="384" t="s">
        <v>1185</v>
      </c>
      <c r="AA68" s="384" t="s">
        <v>1254</v>
      </c>
      <c r="AB68" s="384" t="s">
        <v>1254</v>
      </c>
      <c r="AC68" s="428">
        <f>Table1332[[#This Row],[Default]]</f>
        <v>0</v>
      </c>
      <c r="AD68" s="384" t="s">
        <v>1254</v>
      </c>
      <c r="AE68" s="428">
        <f>Table1332[[#This Row],[Default]]</f>
        <v>0</v>
      </c>
      <c r="AF68" s="384" t="s">
        <v>1254</v>
      </c>
      <c r="AG68" s="428">
        <f>Table1332[[#This Row],[Default]]</f>
        <v>0</v>
      </c>
      <c r="AH68" s="382"/>
      <c r="AI68" s="382" t="s">
        <v>1776</v>
      </c>
      <c r="AJ68" s="382" t="s">
        <v>1290</v>
      </c>
      <c r="AK68" s="382"/>
      <c r="AL68" s="382"/>
    </row>
    <row r="69" spans="1:38" ht="30.75" customHeight="1" x14ac:dyDescent="0.3">
      <c r="A69" s="436">
        <v>65</v>
      </c>
      <c r="B69" s="382"/>
      <c r="C69" s="382"/>
      <c r="D69" s="382"/>
      <c r="E69" s="382" t="s">
        <v>167</v>
      </c>
      <c r="F69" s="384" t="s">
        <v>128</v>
      </c>
      <c r="G69" s="382" t="s">
        <v>651</v>
      </c>
      <c r="H69" s="382" t="s">
        <v>1753</v>
      </c>
      <c r="I69" s="382" t="s">
        <v>2465</v>
      </c>
      <c r="J69" s="386">
        <v>0</v>
      </c>
      <c r="K69" s="382" t="s">
        <v>2058</v>
      </c>
      <c r="L69" s="382">
        <v>1</v>
      </c>
      <c r="M69" s="382">
        <v>1</v>
      </c>
      <c r="N69" s="382" t="s">
        <v>1940</v>
      </c>
      <c r="O69" s="382" t="s">
        <v>2226</v>
      </c>
      <c r="P69" s="382" t="s">
        <v>522</v>
      </c>
      <c r="Q69" s="382" t="s">
        <v>167</v>
      </c>
      <c r="R69" s="382" t="s">
        <v>167</v>
      </c>
      <c r="S69" s="382" t="s">
        <v>168</v>
      </c>
      <c r="T69" s="382" t="s">
        <v>1254</v>
      </c>
      <c r="U69" s="382" t="s">
        <v>1254</v>
      </c>
      <c r="V69" s="382" t="s">
        <v>1254</v>
      </c>
      <c r="W69" s="382" t="s">
        <v>1254</v>
      </c>
      <c r="X69" s="382" t="s">
        <v>1254</v>
      </c>
      <c r="Y69" s="382" t="s">
        <v>1185</v>
      </c>
      <c r="Z69" s="384" t="s">
        <v>1184</v>
      </c>
      <c r="AA69" s="384" t="s">
        <v>1254</v>
      </c>
      <c r="AB69" s="384" t="s">
        <v>1254</v>
      </c>
      <c r="AC69" s="428">
        <f>Table1332[[#This Row],[Default]]</f>
        <v>0</v>
      </c>
      <c r="AD69" s="384" t="s">
        <v>1254</v>
      </c>
      <c r="AE69" s="428">
        <f>Table1332[[#This Row],[Default]]</f>
        <v>0</v>
      </c>
      <c r="AF69" s="384" t="s">
        <v>1254</v>
      </c>
      <c r="AG69" s="428">
        <f>Table1332[[#This Row],[Default]]</f>
        <v>0</v>
      </c>
      <c r="AH69" s="382" t="s">
        <v>1315</v>
      </c>
      <c r="AI69" s="382" t="s">
        <v>1777</v>
      </c>
      <c r="AJ69" s="382" t="s">
        <v>1290</v>
      </c>
      <c r="AK69" s="382" t="s">
        <v>1315</v>
      </c>
      <c r="AL69" s="382"/>
    </row>
    <row r="70" spans="1:38" ht="30.75" customHeight="1" x14ac:dyDescent="0.3">
      <c r="A70" s="436">
        <v>66</v>
      </c>
      <c r="B70" s="382"/>
      <c r="C70" s="382"/>
      <c r="D70" s="382"/>
      <c r="E70" s="382" t="s">
        <v>169</v>
      </c>
      <c r="F70" s="384" t="s">
        <v>87</v>
      </c>
      <c r="G70" s="382" t="s">
        <v>639</v>
      </c>
      <c r="H70" s="382" t="s">
        <v>1751</v>
      </c>
      <c r="I70" s="382" t="s">
        <v>2465</v>
      </c>
      <c r="J70" s="386">
        <v>0</v>
      </c>
      <c r="K70" s="382" t="s">
        <v>2058</v>
      </c>
      <c r="L70" s="382">
        <v>1</v>
      </c>
      <c r="M70" s="382">
        <v>1</v>
      </c>
      <c r="N70" s="382" t="s">
        <v>1940</v>
      </c>
      <c r="O70" s="382" t="s">
        <v>2227</v>
      </c>
      <c r="P70" s="382" t="s">
        <v>522</v>
      </c>
      <c r="Q70" s="382" t="s">
        <v>1314</v>
      </c>
      <c r="R70" s="382" t="s">
        <v>170</v>
      </c>
      <c r="S70" s="382" t="s">
        <v>170</v>
      </c>
      <c r="T70" s="382" t="s">
        <v>1254</v>
      </c>
      <c r="U70" s="382" t="s">
        <v>1254</v>
      </c>
      <c r="V70" s="382" t="s">
        <v>1254</v>
      </c>
      <c r="W70" s="382" t="s">
        <v>1254</v>
      </c>
      <c r="X70" s="382" t="s">
        <v>1254</v>
      </c>
      <c r="Y70" s="382" t="s">
        <v>1185</v>
      </c>
      <c r="Z70" s="384" t="s">
        <v>1185</v>
      </c>
      <c r="AA70" s="384" t="s">
        <v>1254</v>
      </c>
      <c r="AB70" s="384" t="s">
        <v>1254</v>
      </c>
      <c r="AC70" s="428">
        <f>Table1332[[#This Row],[Default]]</f>
        <v>0</v>
      </c>
      <c r="AD70" s="384" t="s">
        <v>1254</v>
      </c>
      <c r="AE70" s="428">
        <f>Table1332[[#This Row],[Default]]</f>
        <v>0</v>
      </c>
      <c r="AF70" s="384" t="s">
        <v>1254</v>
      </c>
      <c r="AG70" s="428">
        <f>Table1332[[#This Row],[Default]]</f>
        <v>0</v>
      </c>
      <c r="AH70" s="382"/>
      <c r="AI70" s="382" t="s">
        <v>1776</v>
      </c>
      <c r="AJ70" s="382" t="s">
        <v>1229</v>
      </c>
      <c r="AK70" s="382" t="s">
        <v>1267</v>
      </c>
      <c r="AL70" s="382"/>
    </row>
    <row r="71" spans="1:38" ht="30.75" customHeight="1" x14ac:dyDescent="0.3">
      <c r="A71" s="436">
        <v>67</v>
      </c>
      <c r="B71" s="382"/>
      <c r="C71" s="382"/>
      <c r="D71" s="382"/>
      <c r="E71" s="382" t="s">
        <v>673</v>
      </c>
      <c r="F71" s="384" t="s">
        <v>128</v>
      </c>
      <c r="G71" s="382" t="s">
        <v>637</v>
      </c>
      <c r="H71" s="382" t="s">
        <v>1753</v>
      </c>
      <c r="I71" s="382" t="s">
        <v>2465</v>
      </c>
      <c r="J71" s="386">
        <v>0</v>
      </c>
      <c r="K71" s="382" t="s">
        <v>2058</v>
      </c>
      <c r="L71" s="382">
        <v>1</v>
      </c>
      <c r="M71" s="382">
        <v>1</v>
      </c>
      <c r="N71" s="382" t="s">
        <v>1940</v>
      </c>
      <c r="O71" s="382" t="s">
        <v>2228</v>
      </c>
      <c r="P71" s="382" t="s">
        <v>522</v>
      </c>
      <c r="Q71" s="382" t="s">
        <v>1313</v>
      </c>
      <c r="R71" s="382" t="s">
        <v>1312</v>
      </c>
      <c r="S71" s="382" t="s">
        <v>171</v>
      </c>
      <c r="T71" s="382" t="s">
        <v>1254</v>
      </c>
      <c r="U71" s="382" t="s">
        <v>1254</v>
      </c>
      <c r="V71" s="382" t="s">
        <v>1254</v>
      </c>
      <c r="W71" s="382" t="s">
        <v>1254</v>
      </c>
      <c r="X71" s="382" t="s">
        <v>1254</v>
      </c>
      <c r="Y71" s="382" t="s">
        <v>1185</v>
      </c>
      <c r="Z71" s="384" t="s">
        <v>1184</v>
      </c>
      <c r="AA71" s="384" t="s">
        <v>1254</v>
      </c>
      <c r="AB71" s="384" t="s">
        <v>1254</v>
      </c>
      <c r="AC71" s="428">
        <f>Table1332[[#This Row],[Default]]</f>
        <v>0</v>
      </c>
      <c r="AD71" s="384" t="s">
        <v>1254</v>
      </c>
      <c r="AE71" s="428">
        <f>Table1332[[#This Row],[Default]]</f>
        <v>0</v>
      </c>
      <c r="AF71" s="384" t="s">
        <v>1254</v>
      </c>
      <c r="AG71" s="428">
        <f>Table1332[[#This Row],[Default]]</f>
        <v>0</v>
      </c>
      <c r="AH71" s="382"/>
      <c r="AI71" s="382" t="s">
        <v>1778</v>
      </c>
      <c r="AJ71" s="382" t="s">
        <v>1304</v>
      </c>
      <c r="AK71" s="382"/>
      <c r="AL71" s="382"/>
    </row>
    <row r="72" spans="1:38" ht="30.75" customHeight="1" x14ac:dyDescent="0.3">
      <c r="A72" s="436">
        <v>68</v>
      </c>
      <c r="B72" s="382"/>
      <c r="C72" s="382"/>
      <c r="D72" s="382"/>
      <c r="E72" s="382" t="s">
        <v>173</v>
      </c>
      <c r="F72" s="384" t="s">
        <v>175</v>
      </c>
      <c r="G72" s="382" t="s">
        <v>172</v>
      </c>
      <c r="H72" s="382"/>
      <c r="I72" s="382" t="s">
        <v>2465</v>
      </c>
      <c r="J72" s="386">
        <v>1</v>
      </c>
      <c r="K72" s="382" t="s">
        <v>2058</v>
      </c>
      <c r="L72" s="382">
        <v>1</v>
      </c>
      <c r="M72" s="382">
        <v>1</v>
      </c>
      <c r="N72" s="382" t="s">
        <v>1941</v>
      </c>
      <c r="O72" s="382" t="s">
        <v>2229</v>
      </c>
      <c r="P72" s="382" t="s">
        <v>445</v>
      </c>
      <c r="Q72" s="382" t="s">
        <v>1311</v>
      </c>
      <c r="R72" s="382" t="s">
        <v>173</v>
      </c>
      <c r="S72" s="382" t="s">
        <v>174</v>
      </c>
      <c r="T72" s="382" t="s">
        <v>1316</v>
      </c>
      <c r="U72" s="382" t="s">
        <v>1316</v>
      </c>
      <c r="V72" s="382" t="s">
        <v>1316</v>
      </c>
      <c r="W72" s="382" t="s">
        <v>1316</v>
      </c>
      <c r="X72" s="382" t="s">
        <v>1316</v>
      </c>
      <c r="Y72" s="382" t="s">
        <v>1184</v>
      </c>
      <c r="Z72" s="384" t="s">
        <v>1185</v>
      </c>
      <c r="AA72" s="384" t="s">
        <v>1184</v>
      </c>
      <c r="AB72" s="384" t="s">
        <v>1184</v>
      </c>
      <c r="AC72" s="428">
        <f>Table1332[[#This Row],[Default]]</f>
        <v>1</v>
      </c>
      <c r="AD72" s="384" t="s">
        <v>1184</v>
      </c>
      <c r="AE72" s="428">
        <f>Table1332[[#This Row],[Default]]</f>
        <v>1</v>
      </c>
      <c r="AF72" s="384" t="s">
        <v>1184</v>
      </c>
      <c r="AG72" s="428">
        <f>Table1332[[#This Row],[Default]]</f>
        <v>1</v>
      </c>
      <c r="AH72" s="382"/>
      <c r="AI72" s="382" t="s">
        <v>1268</v>
      </c>
      <c r="AJ72" s="382"/>
      <c r="AK72" s="382"/>
      <c r="AL72" s="382"/>
    </row>
    <row r="73" spans="1:38" ht="30.75" customHeight="1" x14ac:dyDescent="0.3">
      <c r="A73" s="436">
        <v>69</v>
      </c>
      <c r="B73" s="382"/>
      <c r="C73" s="382"/>
      <c r="D73" s="382"/>
      <c r="E73" s="382" t="s">
        <v>176</v>
      </c>
      <c r="F73" s="384" t="s">
        <v>175</v>
      </c>
      <c r="G73" s="382" t="s">
        <v>172</v>
      </c>
      <c r="H73" s="382"/>
      <c r="I73" s="382" t="s">
        <v>2465</v>
      </c>
      <c r="J73" s="386" t="s">
        <v>1874</v>
      </c>
      <c r="K73" s="382" t="s">
        <v>2058</v>
      </c>
      <c r="L73" s="382">
        <v>1</v>
      </c>
      <c r="M73" s="382">
        <v>1</v>
      </c>
      <c r="N73" s="382" t="s">
        <v>1941</v>
      </c>
      <c r="O73" s="382" t="s">
        <v>2230</v>
      </c>
      <c r="P73" s="382" t="s">
        <v>446</v>
      </c>
      <c r="Q73" s="382" t="s">
        <v>1310</v>
      </c>
      <c r="R73" s="382" t="s">
        <v>176</v>
      </c>
      <c r="S73" s="382" t="s">
        <v>177</v>
      </c>
      <c r="T73" s="382" t="s">
        <v>1316</v>
      </c>
      <c r="U73" s="382" t="s">
        <v>1316</v>
      </c>
      <c r="V73" s="382" t="s">
        <v>1316</v>
      </c>
      <c r="W73" s="382" t="s">
        <v>1316</v>
      </c>
      <c r="X73" s="382" t="s">
        <v>1316</v>
      </c>
      <c r="Y73" s="382" t="s">
        <v>1184</v>
      </c>
      <c r="Z73" s="384" t="s">
        <v>1185</v>
      </c>
      <c r="AA73" s="384" t="s">
        <v>1184</v>
      </c>
      <c r="AB73" s="384" t="s">
        <v>1184</v>
      </c>
      <c r="AC73" s="428" t="str">
        <f>Table1332[[#This Row],[Default]]</f>
        <v>0</v>
      </c>
      <c r="AD73" s="384" t="s">
        <v>1184</v>
      </c>
      <c r="AE73" s="428" t="str">
        <f>Table1332[[#This Row],[Default]]</f>
        <v>0</v>
      </c>
      <c r="AF73" s="384" t="s">
        <v>1184</v>
      </c>
      <c r="AG73" s="428" t="str">
        <f>Table1332[[#This Row],[Default]]</f>
        <v>0</v>
      </c>
      <c r="AH73" s="382"/>
      <c r="AI73" s="382" t="s">
        <v>1779</v>
      </c>
      <c r="AJ73" s="382" t="s">
        <v>1309</v>
      </c>
      <c r="AK73" s="382" t="s">
        <v>1268</v>
      </c>
      <c r="AL73" s="382"/>
    </row>
    <row r="74" spans="1:38" ht="30.75" customHeight="1" x14ac:dyDescent="0.3">
      <c r="A74" s="436">
        <v>70</v>
      </c>
      <c r="B74" s="382"/>
      <c r="C74" s="382"/>
      <c r="D74" s="382"/>
      <c r="E74" s="382" t="s">
        <v>178</v>
      </c>
      <c r="F74" s="384" t="s">
        <v>175</v>
      </c>
      <c r="G74" s="382" t="s">
        <v>172</v>
      </c>
      <c r="H74" s="382"/>
      <c r="I74" s="382" t="s">
        <v>2465</v>
      </c>
      <c r="J74" s="386" t="s">
        <v>1874</v>
      </c>
      <c r="K74" s="382" t="s">
        <v>2058</v>
      </c>
      <c r="L74" s="382">
        <v>1</v>
      </c>
      <c r="M74" s="382">
        <v>1</v>
      </c>
      <c r="N74" s="382" t="s">
        <v>1941</v>
      </c>
      <c r="O74" s="382" t="s">
        <v>2231</v>
      </c>
      <c r="P74" s="382" t="s">
        <v>447</v>
      </c>
      <c r="Q74" s="382" t="s">
        <v>1308</v>
      </c>
      <c r="R74" s="382" t="s">
        <v>178</v>
      </c>
      <c r="S74" s="382" t="s">
        <v>179</v>
      </c>
      <c r="T74" s="382" t="s">
        <v>1316</v>
      </c>
      <c r="U74" s="382" t="s">
        <v>1316</v>
      </c>
      <c r="V74" s="382" t="s">
        <v>1316</v>
      </c>
      <c r="W74" s="382" t="s">
        <v>1316</v>
      </c>
      <c r="X74" s="382" t="s">
        <v>1316</v>
      </c>
      <c r="Y74" s="382" t="s">
        <v>1184</v>
      </c>
      <c r="Z74" s="384" t="s">
        <v>1185</v>
      </c>
      <c r="AA74" s="384" t="s">
        <v>1184</v>
      </c>
      <c r="AB74" s="384" t="s">
        <v>1184</v>
      </c>
      <c r="AC74" s="428" t="str">
        <f>Table1332[[#This Row],[Default]]</f>
        <v>0</v>
      </c>
      <c r="AD74" s="384" t="s">
        <v>1184</v>
      </c>
      <c r="AE74" s="428" t="str">
        <f>Table1332[[#This Row],[Default]]</f>
        <v>0</v>
      </c>
      <c r="AF74" s="384" t="s">
        <v>1184</v>
      </c>
      <c r="AG74" s="428" t="str">
        <f>Table1332[[#This Row],[Default]]</f>
        <v>0</v>
      </c>
      <c r="AH74" s="382"/>
      <c r="AI74" s="382" t="s">
        <v>1780</v>
      </c>
      <c r="AJ74" s="382"/>
      <c r="AK74" s="382"/>
      <c r="AL74" s="382"/>
    </row>
    <row r="75" spans="1:38" ht="30.75" customHeight="1" x14ac:dyDescent="0.3">
      <c r="A75" s="436">
        <v>71</v>
      </c>
      <c r="B75" s="382"/>
      <c r="C75" s="382"/>
      <c r="D75" s="382"/>
      <c r="E75" s="382" t="s">
        <v>180</v>
      </c>
      <c r="F75" s="384" t="s">
        <v>87</v>
      </c>
      <c r="G75" s="382" t="s">
        <v>638</v>
      </c>
      <c r="H75" s="382" t="s">
        <v>1752</v>
      </c>
      <c r="I75" s="382" t="s">
        <v>2465</v>
      </c>
      <c r="J75" s="386" t="s">
        <v>1874</v>
      </c>
      <c r="K75" s="382" t="s">
        <v>2058</v>
      </c>
      <c r="L75" s="382">
        <v>1</v>
      </c>
      <c r="M75" s="382">
        <v>1</v>
      </c>
      <c r="N75" s="382" t="s">
        <v>1941</v>
      </c>
      <c r="O75" s="382" t="s">
        <v>2232</v>
      </c>
      <c r="P75" s="382" t="s">
        <v>523</v>
      </c>
      <c r="Q75" s="382" t="s">
        <v>1307</v>
      </c>
      <c r="R75" s="382" t="s">
        <v>180</v>
      </c>
      <c r="S75" s="382" t="s">
        <v>181</v>
      </c>
      <c r="T75" s="382" t="s">
        <v>1254</v>
      </c>
      <c r="U75" s="382" t="s">
        <v>1254</v>
      </c>
      <c r="V75" s="382" t="s">
        <v>1254</v>
      </c>
      <c r="W75" s="382" t="s">
        <v>1254</v>
      </c>
      <c r="X75" s="382" t="s">
        <v>1254</v>
      </c>
      <c r="Y75" s="382" t="s">
        <v>1254</v>
      </c>
      <c r="Z75" s="384" t="s">
        <v>1254</v>
      </c>
      <c r="AA75" s="384" t="s">
        <v>1254</v>
      </c>
      <c r="AB75" s="384" t="s">
        <v>1254</v>
      </c>
      <c r="AC75" s="428" t="str">
        <f>Table1332[[#This Row],[Default]]</f>
        <v>0</v>
      </c>
      <c r="AD75" s="384" t="s">
        <v>1254</v>
      </c>
      <c r="AE75" s="428" t="str">
        <f>Table1332[[#This Row],[Default]]</f>
        <v>0</v>
      </c>
      <c r="AF75" s="384" t="s">
        <v>1254</v>
      </c>
      <c r="AG75" s="428" t="str">
        <f>Table1332[[#This Row],[Default]]</f>
        <v>0</v>
      </c>
      <c r="AH75" s="382"/>
      <c r="AI75" s="382" t="s">
        <v>1781</v>
      </c>
      <c r="AJ75" s="382" t="s">
        <v>1306</v>
      </c>
      <c r="AK75" s="382" t="s">
        <v>1267</v>
      </c>
      <c r="AL75" s="382"/>
    </row>
    <row r="76" spans="1:38" ht="30.75" customHeight="1" x14ac:dyDescent="0.3">
      <c r="A76" s="436">
        <v>72</v>
      </c>
      <c r="B76" s="382"/>
      <c r="C76" s="382"/>
      <c r="D76" s="382"/>
      <c r="E76" s="382" t="s">
        <v>182</v>
      </c>
      <c r="F76" s="384" t="s">
        <v>87</v>
      </c>
      <c r="G76" s="382" t="s">
        <v>635</v>
      </c>
      <c r="H76" s="382" t="s">
        <v>1752</v>
      </c>
      <c r="I76" s="382" t="s">
        <v>2465</v>
      </c>
      <c r="J76" s="386" t="s">
        <v>1874</v>
      </c>
      <c r="K76" s="382" t="s">
        <v>2058</v>
      </c>
      <c r="L76" s="382">
        <v>1</v>
      </c>
      <c r="M76" s="382">
        <v>1</v>
      </c>
      <c r="N76" s="382" t="s">
        <v>1941</v>
      </c>
      <c r="O76" s="382" t="s">
        <v>2233</v>
      </c>
      <c r="P76" s="382" t="s">
        <v>524</v>
      </c>
      <c r="Q76" s="382" t="s">
        <v>182</v>
      </c>
      <c r="R76" s="382" t="s">
        <v>182</v>
      </c>
      <c r="S76" s="382" t="s">
        <v>183</v>
      </c>
      <c r="T76" s="382" t="s">
        <v>1254</v>
      </c>
      <c r="U76" s="382" t="s">
        <v>1254</v>
      </c>
      <c r="V76" s="382" t="s">
        <v>1254</v>
      </c>
      <c r="W76" s="382" t="s">
        <v>1254</v>
      </c>
      <c r="X76" s="382" t="s">
        <v>1254</v>
      </c>
      <c r="Y76" s="382" t="s">
        <v>1185</v>
      </c>
      <c r="Z76" s="384" t="s">
        <v>1185</v>
      </c>
      <c r="AA76" s="384" t="s">
        <v>1254</v>
      </c>
      <c r="AB76" s="384" t="s">
        <v>1254</v>
      </c>
      <c r="AC76" s="428" t="str">
        <f>Table1332[[#This Row],[Default]]</f>
        <v>0</v>
      </c>
      <c r="AD76" s="384" t="s">
        <v>1254</v>
      </c>
      <c r="AE76" s="428" t="str">
        <f>Table1332[[#This Row],[Default]]</f>
        <v>0</v>
      </c>
      <c r="AF76" s="384" t="s">
        <v>1254</v>
      </c>
      <c r="AG76" s="428" t="str">
        <f>Table1332[[#This Row],[Default]]</f>
        <v>0</v>
      </c>
      <c r="AH76" s="382" t="s">
        <v>1305</v>
      </c>
      <c r="AI76" s="382" t="s">
        <v>1781</v>
      </c>
      <c r="AJ76" s="382" t="s">
        <v>1304</v>
      </c>
      <c r="AK76" s="382" t="s">
        <v>1303</v>
      </c>
      <c r="AL76" s="382"/>
    </row>
    <row r="77" spans="1:38" ht="30.75" customHeight="1" x14ac:dyDescent="0.3">
      <c r="A77" s="436">
        <v>73</v>
      </c>
      <c r="B77" s="382"/>
      <c r="C77" s="382"/>
      <c r="D77" s="382"/>
      <c r="E77" s="382" t="s">
        <v>184</v>
      </c>
      <c r="F77" s="384" t="s">
        <v>87</v>
      </c>
      <c r="G77" s="382" t="s">
        <v>644</v>
      </c>
      <c r="H77" s="382" t="s">
        <v>2090</v>
      </c>
      <c r="I77" s="382" t="s">
        <v>2465</v>
      </c>
      <c r="J77" s="386">
        <v>1</v>
      </c>
      <c r="K77" s="382" t="s">
        <v>2058</v>
      </c>
      <c r="L77" s="382">
        <v>1</v>
      </c>
      <c r="M77" s="382">
        <v>1</v>
      </c>
      <c r="N77" s="382" t="s">
        <v>1941</v>
      </c>
      <c r="O77" s="382" t="s">
        <v>2234</v>
      </c>
      <c r="P77" s="382" t="s">
        <v>448</v>
      </c>
      <c r="Q77" s="382" t="s">
        <v>1302</v>
      </c>
      <c r="R77" s="382" t="s">
        <v>184</v>
      </c>
      <c r="S77" s="382" t="s">
        <v>185</v>
      </c>
      <c r="T77" s="382" t="s">
        <v>1316</v>
      </c>
      <c r="U77" s="382" t="s">
        <v>1316</v>
      </c>
      <c r="V77" s="382" t="s">
        <v>1316</v>
      </c>
      <c r="W77" s="382" t="s">
        <v>1316</v>
      </c>
      <c r="X77" s="382" t="s">
        <v>1316</v>
      </c>
      <c r="Y77" s="382" t="s">
        <v>1185</v>
      </c>
      <c r="Z77" s="384" t="s">
        <v>1185</v>
      </c>
      <c r="AA77" s="384" t="s">
        <v>1184</v>
      </c>
      <c r="AB77" s="384" t="s">
        <v>1185</v>
      </c>
      <c r="AC77" s="428">
        <f>Table1332[[#This Row],[Default]]</f>
        <v>1</v>
      </c>
      <c r="AD77" s="384" t="s">
        <v>1185</v>
      </c>
      <c r="AE77" s="428">
        <f>Table1332[[#This Row],[Default]]</f>
        <v>1</v>
      </c>
      <c r="AF77" s="384" t="s">
        <v>1185</v>
      </c>
      <c r="AG77" s="428">
        <f>Table1332[[#This Row],[Default]]</f>
        <v>1</v>
      </c>
      <c r="AH77" s="382"/>
      <c r="AI77" s="382" t="s">
        <v>1268</v>
      </c>
      <c r="AJ77" s="382" t="s">
        <v>1290</v>
      </c>
      <c r="AK77" s="382"/>
      <c r="AL77" s="382"/>
    </row>
    <row r="78" spans="1:38" ht="30.75" customHeight="1" x14ac:dyDescent="0.3">
      <c r="A78" s="436">
        <v>74</v>
      </c>
      <c r="B78" s="382"/>
      <c r="C78" s="382"/>
      <c r="D78" s="382"/>
      <c r="E78" s="382" t="s">
        <v>187</v>
      </c>
      <c r="F78" s="384" t="s">
        <v>87</v>
      </c>
      <c r="G78" s="382" t="s">
        <v>186</v>
      </c>
      <c r="H78" s="382" t="s">
        <v>1752</v>
      </c>
      <c r="I78" s="382" t="s">
        <v>2465</v>
      </c>
      <c r="J78" s="386" t="s">
        <v>1870</v>
      </c>
      <c r="K78" s="382" t="s">
        <v>2058</v>
      </c>
      <c r="L78" s="382">
        <v>1</v>
      </c>
      <c r="M78" s="382">
        <v>2</v>
      </c>
      <c r="N78" s="382" t="s">
        <v>1941</v>
      </c>
      <c r="O78" s="382" t="s">
        <v>2235</v>
      </c>
      <c r="P78" s="382" t="s">
        <v>449</v>
      </c>
      <c r="Q78" s="382" t="s">
        <v>187</v>
      </c>
      <c r="R78" s="382" t="s">
        <v>187</v>
      </c>
      <c r="S78" s="382" t="s">
        <v>188</v>
      </c>
      <c r="T78" s="382" t="s">
        <v>1254</v>
      </c>
      <c r="U78" s="382" t="s">
        <v>1254</v>
      </c>
      <c r="V78" s="382" t="s">
        <v>1254</v>
      </c>
      <c r="W78" s="382" t="s">
        <v>1254</v>
      </c>
      <c r="X78" s="382" t="s">
        <v>1254</v>
      </c>
      <c r="Y78" s="382" t="s">
        <v>1185</v>
      </c>
      <c r="Z78" s="384" t="s">
        <v>1185</v>
      </c>
      <c r="AA78" s="384" t="s">
        <v>1254</v>
      </c>
      <c r="AB78" s="384" t="s">
        <v>1254</v>
      </c>
      <c r="AC78" s="428" t="str">
        <f>Table1332[[#This Row],[Default]]</f>
        <v>00</v>
      </c>
      <c r="AD78" s="384" t="s">
        <v>1254</v>
      </c>
      <c r="AE78" s="428" t="str">
        <f>Table1332[[#This Row],[Default]]</f>
        <v>00</v>
      </c>
      <c r="AF78" s="384" t="s">
        <v>1254</v>
      </c>
      <c r="AG78" s="428" t="str">
        <f>Table1332[[#This Row],[Default]]</f>
        <v>00</v>
      </c>
      <c r="AH78" s="382"/>
      <c r="AI78" s="382" t="s">
        <v>1782</v>
      </c>
      <c r="AJ78" s="382" t="s">
        <v>1290</v>
      </c>
      <c r="AK78" s="382" t="s">
        <v>1301</v>
      </c>
      <c r="AL78" s="382"/>
    </row>
    <row r="79" spans="1:38" ht="30.75" customHeight="1" x14ac:dyDescent="0.3">
      <c r="A79" s="436">
        <v>75</v>
      </c>
      <c r="B79" s="382"/>
      <c r="C79" s="382"/>
      <c r="D79" s="382"/>
      <c r="E79" s="382" t="s">
        <v>189</v>
      </c>
      <c r="F79" s="384" t="s">
        <v>87</v>
      </c>
      <c r="G79" s="382" t="s">
        <v>2459</v>
      </c>
      <c r="H79" s="382" t="s">
        <v>1754</v>
      </c>
      <c r="I79" s="382" t="s">
        <v>2464</v>
      </c>
      <c r="J79" s="383" t="s">
        <v>2006</v>
      </c>
      <c r="K79" s="382" t="s">
        <v>2058</v>
      </c>
      <c r="L79" s="382">
        <v>1</v>
      </c>
      <c r="M79" s="382">
        <v>8</v>
      </c>
      <c r="N79" s="382" t="s">
        <v>1942</v>
      </c>
      <c r="O79" s="382" t="s">
        <v>2236</v>
      </c>
      <c r="P79" s="382" t="s">
        <v>450</v>
      </c>
      <c r="Q79" s="382" t="s">
        <v>1300</v>
      </c>
      <c r="R79" s="382" t="s">
        <v>189</v>
      </c>
      <c r="S79" s="382" t="s">
        <v>189</v>
      </c>
      <c r="T79" s="382" t="s">
        <v>1184</v>
      </c>
      <c r="U79" s="382" t="s">
        <v>1184</v>
      </c>
      <c r="V79" s="382" t="s">
        <v>1184</v>
      </c>
      <c r="W79" s="382" t="s">
        <v>1184</v>
      </c>
      <c r="X79" s="382" t="s">
        <v>1184</v>
      </c>
      <c r="Y79" s="382" t="s">
        <v>1184</v>
      </c>
      <c r="Z79" s="384" t="s">
        <v>1184</v>
      </c>
      <c r="AA79" s="384" t="s">
        <v>1184</v>
      </c>
      <c r="AB79" s="384" t="s">
        <v>1380</v>
      </c>
      <c r="AC79" s="428" t="str">
        <f>Table1332[[#This Row],[Default]]</f>
        <v>11111111</v>
      </c>
      <c r="AD79" s="384" t="s">
        <v>1380</v>
      </c>
      <c r="AE79" s="428" t="str">
        <f>Table1332[[#This Row],[Default]]</f>
        <v>11111111</v>
      </c>
      <c r="AF79" s="384" t="s">
        <v>1380</v>
      </c>
      <c r="AG79" s="428" t="str">
        <f>Table1332[[#This Row],[Default]]</f>
        <v>11111111</v>
      </c>
      <c r="AH79" s="382" t="s">
        <v>1299</v>
      </c>
      <c r="AI79" s="382" t="s">
        <v>1268</v>
      </c>
      <c r="AJ79" s="382" t="s">
        <v>1298</v>
      </c>
      <c r="AK79" s="382" t="s">
        <v>1297</v>
      </c>
      <c r="AL79" s="382"/>
    </row>
    <row r="80" spans="1:38" ht="30.75" customHeight="1" x14ac:dyDescent="0.3">
      <c r="A80" s="436">
        <v>76</v>
      </c>
      <c r="B80" s="382" t="s">
        <v>1696</v>
      </c>
      <c r="C80" s="382" t="s">
        <v>191</v>
      </c>
      <c r="D80" s="382" t="s">
        <v>2451</v>
      </c>
      <c r="E80" s="382" t="s">
        <v>192</v>
      </c>
      <c r="F80" s="384" t="s">
        <v>1747</v>
      </c>
      <c r="G80" s="382" t="s">
        <v>1446</v>
      </c>
      <c r="H80" s="382"/>
      <c r="I80" s="382" t="s">
        <v>2466</v>
      </c>
      <c r="J80" s="383" t="s">
        <v>1872</v>
      </c>
      <c r="K80" s="382" t="s">
        <v>2058</v>
      </c>
      <c r="L80" s="382">
        <v>1</v>
      </c>
      <c r="M80" s="382">
        <v>15</v>
      </c>
      <c r="N80" s="382" t="s">
        <v>1943</v>
      </c>
      <c r="O80" s="382" t="s">
        <v>2237</v>
      </c>
      <c r="P80" s="382" t="s">
        <v>451</v>
      </c>
      <c r="Q80" s="382" t="s">
        <v>1296</v>
      </c>
      <c r="R80" s="382" t="s">
        <v>192</v>
      </c>
      <c r="S80" s="382" t="s">
        <v>192</v>
      </c>
      <c r="T80" s="384">
        <v>15</v>
      </c>
      <c r="U80" s="384">
        <v>5</v>
      </c>
      <c r="V80" s="384">
        <v>7</v>
      </c>
      <c r="W80" s="384">
        <v>5</v>
      </c>
      <c r="X80" s="384">
        <v>7</v>
      </c>
      <c r="Y80" s="384">
        <v>12</v>
      </c>
      <c r="Z80" s="384">
        <v>5</v>
      </c>
      <c r="AA80" s="384">
        <v>5</v>
      </c>
      <c r="AB80" s="384">
        <v>13</v>
      </c>
      <c r="AC80" s="428" t="str">
        <f>CONCATENATE(HEX2BIN(MID(DEC2HEX(2^(INDEX(ConfigNew!$A$5:$CZ$219,MATCH("cse_sram_num_banks",ConfigNew!$A$5:$A$219,0),MATCH(AC$4,ConfigNew!$A$5:$CZ$5,0)))-1,4),1,2),7),HEX2BIN(MID(DEC2HEX(2^(INDEX(ConfigNew!$A$5:$CZ$219,MATCH("cse_sram_num_banks",ConfigNew!$A$5:$A$219,0),MATCH(AC$4,ConfigNew!$A$5:$CZ$5,0)))-1,4),3,2),8))</f>
        <v>001111111111111</v>
      </c>
      <c r="AD80" s="384">
        <v>7</v>
      </c>
      <c r="AE80" s="428" t="str">
        <f>CONCATENATE(HEX2BIN(MID(DEC2HEX(2^(INDEX(ConfigNew!$A$5:$CZ$219,MATCH("cse_sram_num_banks",ConfigNew!$A$5:$A$219,0),MATCH(AE$4,ConfigNew!$A$5:$CZ$5,0)))-1,4),1,2),7),HEX2BIN(MID(DEC2HEX(2^(INDEX(ConfigNew!$A$5:$CZ$219,MATCH("cse_sram_num_banks",ConfigNew!$A$5:$A$219,0),MATCH(AE$4,ConfigNew!$A$5:$CZ$5,0)))-1,4),3,2),8))</f>
        <v>000000001111111</v>
      </c>
      <c r="AF80" s="384">
        <v>5</v>
      </c>
      <c r="AG80" s="428" t="str">
        <f>CONCATENATE(HEX2BIN(MID(DEC2HEX(2^(INDEX(ConfigNew!$A$5:$CZ$219,MATCH("cse_sram_num_banks",ConfigNew!$A$5:$A$219,0),MATCH(AG$4,ConfigNew!$A$5:$CZ$5,0)))-1,4),1,2),7),HEX2BIN(MID(DEC2HEX(2^(INDEX(ConfigNew!$A$5:$CZ$219,MATCH("cse_sram_num_banks",ConfigNew!$A$5:$A$219,0),MATCH(AG$4,ConfigNew!$A$5:$CZ$5,0)))-1,4),3,2),8))</f>
        <v>000000000011111</v>
      </c>
      <c r="AH80" s="382" t="s">
        <v>1295</v>
      </c>
      <c r="AI80" s="382" t="s">
        <v>1783</v>
      </c>
      <c r="AJ80" s="382" t="s">
        <v>1294</v>
      </c>
      <c r="AK80" s="382" t="s">
        <v>1293</v>
      </c>
      <c r="AL80" s="382"/>
    </row>
    <row r="81" spans="1:38" ht="30.75" customHeight="1" x14ac:dyDescent="0.3">
      <c r="A81" s="436">
        <v>77</v>
      </c>
      <c r="B81" s="382"/>
      <c r="C81" s="382"/>
      <c r="D81" s="382"/>
      <c r="E81" s="382" t="s">
        <v>194</v>
      </c>
      <c r="F81" s="384" t="s">
        <v>87</v>
      </c>
      <c r="G81" s="382" t="s">
        <v>646</v>
      </c>
      <c r="H81" s="382" t="s">
        <v>1752</v>
      </c>
      <c r="I81" s="382" t="s">
        <v>2466</v>
      </c>
      <c r="J81" s="386">
        <v>0</v>
      </c>
      <c r="K81" s="382" t="s">
        <v>2058</v>
      </c>
      <c r="L81" s="382">
        <v>1</v>
      </c>
      <c r="M81" s="382">
        <v>1</v>
      </c>
      <c r="N81" s="382" t="s">
        <v>1944</v>
      </c>
      <c r="O81" s="382" t="s">
        <v>2238</v>
      </c>
      <c r="P81" s="382" t="s">
        <v>2357</v>
      </c>
      <c r="Q81" s="382" t="s">
        <v>1292</v>
      </c>
      <c r="R81" s="382" t="s">
        <v>194</v>
      </c>
      <c r="S81" s="382" t="s">
        <v>195</v>
      </c>
      <c r="T81" s="382" t="s">
        <v>1254</v>
      </c>
      <c r="U81" s="382" t="s">
        <v>1254</v>
      </c>
      <c r="V81" s="382" t="s">
        <v>1254</v>
      </c>
      <c r="W81" s="382" t="s">
        <v>1254</v>
      </c>
      <c r="X81" s="382" t="s">
        <v>1254</v>
      </c>
      <c r="Y81" s="382" t="s">
        <v>1254</v>
      </c>
      <c r="Z81" s="382" t="s">
        <v>1254</v>
      </c>
      <c r="AA81" s="382" t="s">
        <v>1254</v>
      </c>
      <c r="AB81" s="382" t="s">
        <v>1254</v>
      </c>
      <c r="AC81" s="427">
        <f>Table1332[[#This Row],[Default]]</f>
        <v>0</v>
      </c>
      <c r="AD81" s="382" t="s">
        <v>1254</v>
      </c>
      <c r="AE81" s="427">
        <f>Table1332[[#This Row],[Default]]</f>
        <v>0</v>
      </c>
      <c r="AF81" s="382" t="s">
        <v>1254</v>
      </c>
      <c r="AG81" s="427">
        <f>Table1332[[#This Row],[Default]]</f>
        <v>0</v>
      </c>
      <c r="AH81" s="382" t="s">
        <v>1291</v>
      </c>
      <c r="AI81" s="382" t="s">
        <v>1784</v>
      </c>
      <c r="AJ81" s="382" t="s">
        <v>1290</v>
      </c>
      <c r="AK81" s="382" t="s">
        <v>1289</v>
      </c>
      <c r="AL81" s="382"/>
    </row>
    <row r="82" spans="1:38" ht="30.75" customHeight="1" x14ac:dyDescent="0.3">
      <c r="A82" s="436">
        <v>78</v>
      </c>
      <c r="B82" s="382"/>
      <c r="C82" s="382"/>
      <c r="D82" s="382"/>
      <c r="E82" s="382" t="s">
        <v>196</v>
      </c>
      <c r="F82" s="384" t="s">
        <v>87</v>
      </c>
      <c r="G82" s="382" t="s">
        <v>650</v>
      </c>
      <c r="H82" s="382" t="s">
        <v>1752</v>
      </c>
      <c r="I82" s="382" t="s">
        <v>2465</v>
      </c>
      <c r="J82" s="386" t="s">
        <v>1874</v>
      </c>
      <c r="K82" s="382" t="s">
        <v>2058</v>
      </c>
      <c r="L82" s="382">
        <v>1</v>
      </c>
      <c r="M82" s="382">
        <v>1</v>
      </c>
      <c r="N82" s="382" t="s">
        <v>1945</v>
      </c>
      <c r="O82" s="382" t="s">
        <v>2239</v>
      </c>
      <c r="P82" s="382" t="s">
        <v>453</v>
      </c>
      <c r="Q82" s="382" t="s">
        <v>1288</v>
      </c>
      <c r="R82" s="382" t="s">
        <v>1288</v>
      </c>
      <c r="S82" s="382" t="s">
        <v>197</v>
      </c>
      <c r="T82" s="382" t="s">
        <v>1254</v>
      </c>
      <c r="U82" s="382" t="s">
        <v>1254</v>
      </c>
      <c r="V82" s="382" t="s">
        <v>1254</v>
      </c>
      <c r="W82" s="382" t="s">
        <v>1254</v>
      </c>
      <c r="X82" s="382" t="s">
        <v>1254</v>
      </c>
      <c r="Y82" s="382" t="s">
        <v>1254</v>
      </c>
      <c r="Z82" s="382" t="s">
        <v>1254</v>
      </c>
      <c r="AA82" s="382" t="s">
        <v>1254</v>
      </c>
      <c r="AB82" s="382" t="s">
        <v>1254</v>
      </c>
      <c r="AC82" s="427" t="str">
        <f>Table1332[[#This Row],[Default]]</f>
        <v>0</v>
      </c>
      <c r="AD82" s="382" t="s">
        <v>1254</v>
      </c>
      <c r="AE82" s="427" t="str">
        <f>Table1332[[#This Row],[Default]]</f>
        <v>0</v>
      </c>
      <c r="AF82" s="382" t="s">
        <v>1254</v>
      </c>
      <c r="AG82" s="427" t="str">
        <f>Table1332[[#This Row],[Default]]</f>
        <v>0</v>
      </c>
      <c r="AH82" s="382"/>
      <c r="AI82" s="382" t="s">
        <v>1229</v>
      </c>
      <c r="AJ82" s="382" t="s">
        <v>1229</v>
      </c>
      <c r="AK82" s="382" t="s">
        <v>1267</v>
      </c>
      <c r="AL82" s="382"/>
    </row>
    <row r="83" spans="1:38" ht="30.75" customHeight="1" x14ac:dyDescent="0.3">
      <c r="A83" s="436">
        <v>79</v>
      </c>
      <c r="B83" s="382"/>
      <c r="C83" s="382"/>
      <c r="D83" s="382"/>
      <c r="E83" s="382" t="s">
        <v>237</v>
      </c>
      <c r="F83" s="384" t="s">
        <v>1747</v>
      </c>
      <c r="G83" s="382" t="s">
        <v>536</v>
      </c>
      <c r="H83" s="382"/>
      <c r="I83" s="382" t="s">
        <v>2465</v>
      </c>
      <c r="J83" s="386" t="s">
        <v>1874</v>
      </c>
      <c r="K83" s="382" t="s">
        <v>2058</v>
      </c>
      <c r="L83" s="382">
        <v>1</v>
      </c>
      <c r="M83" s="382">
        <v>1</v>
      </c>
      <c r="N83" s="382" t="s">
        <v>1945</v>
      </c>
      <c r="O83" s="382" t="s">
        <v>2240</v>
      </c>
      <c r="P83" s="382" t="s">
        <v>2080</v>
      </c>
      <c r="Q83" s="382" t="s">
        <v>1287</v>
      </c>
      <c r="R83" s="382" t="s">
        <v>198</v>
      </c>
      <c r="S83" s="382" t="s">
        <v>198</v>
      </c>
      <c r="T83" s="382" t="s">
        <v>1185</v>
      </c>
      <c r="U83" s="382" t="s">
        <v>1185</v>
      </c>
      <c r="V83" s="382" t="s">
        <v>1185</v>
      </c>
      <c r="W83" s="382" t="s">
        <v>1185</v>
      </c>
      <c r="X83" s="382" t="s">
        <v>1185</v>
      </c>
      <c r="Y83" s="382" t="s">
        <v>1185</v>
      </c>
      <c r="Z83" s="384" t="s">
        <v>1184</v>
      </c>
      <c r="AA83" s="384" t="s">
        <v>1184</v>
      </c>
      <c r="AB83" s="384" t="s">
        <v>1380</v>
      </c>
      <c r="AC83" s="428" t="str">
        <f>Table1332[[#This Row],[Default]]</f>
        <v>0</v>
      </c>
      <c r="AD83" s="384" t="s">
        <v>1380</v>
      </c>
      <c r="AE83" s="428" t="str">
        <f>Table1332[[#This Row],[Default]]</f>
        <v>0</v>
      </c>
      <c r="AF83" s="384" t="s">
        <v>1380</v>
      </c>
      <c r="AG83" s="428" t="str">
        <f>Table1332[[#This Row],[Default]]</f>
        <v>0</v>
      </c>
      <c r="AH83" s="382"/>
      <c r="AI83" s="382" t="s">
        <v>1785</v>
      </c>
      <c r="AJ83" s="382"/>
      <c r="AK83" s="382"/>
      <c r="AL83" s="382"/>
    </row>
    <row r="84" spans="1:38" ht="30.75" customHeight="1" x14ac:dyDescent="0.3">
      <c r="A84" s="436">
        <v>80</v>
      </c>
      <c r="B84" s="382"/>
      <c r="C84" s="382"/>
      <c r="D84" s="382"/>
      <c r="E84" s="382" t="s">
        <v>199</v>
      </c>
      <c r="F84" s="384" t="s">
        <v>87</v>
      </c>
      <c r="G84" s="382" t="s">
        <v>199</v>
      </c>
      <c r="H84" s="382" t="s">
        <v>1753</v>
      </c>
      <c r="I84" s="382" t="s">
        <v>2465</v>
      </c>
      <c r="J84" s="386" t="s">
        <v>1866</v>
      </c>
      <c r="K84" s="382" t="s">
        <v>2058</v>
      </c>
      <c r="L84" s="382">
        <v>1</v>
      </c>
      <c r="M84" s="382">
        <v>3</v>
      </c>
      <c r="N84" s="382" t="s">
        <v>1945</v>
      </c>
      <c r="O84" s="382" t="s">
        <v>2241</v>
      </c>
      <c r="P84" s="382" t="s">
        <v>454</v>
      </c>
      <c r="Q84" s="382" t="s">
        <v>199</v>
      </c>
      <c r="R84" s="382" t="s">
        <v>199</v>
      </c>
      <c r="S84" s="382" t="s">
        <v>199</v>
      </c>
      <c r="T84" s="382" t="s">
        <v>1254</v>
      </c>
      <c r="U84" s="382" t="s">
        <v>1254</v>
      </c>
      <c r="V84" s="382" t="s">
        <v>1254</v>
      </c>
      <c r="W84" s="382" t="s">
        <v>1254</v>
      </c>
      <c r="X84" s="382" t="s">
        <v>1254</v>
      </c>
      <c r="Y84" s="382" t="s">
        <v>1185</v>
      </c>
      <c r="Z84" s="384" t="s">
        <v>1184</v>
      </c>
      <c r="AA84" s="384" t="s">
        <v>1254</v>
      </c>
      <c r="AB84" s="384" t="s">
        <v>1254</v>
      </c>
      <c r="AC84" s="428" t="str">
        <f>Table1332[[#This Row],[Default]]</f>
        <v>000</v>
      </c>
      <c r="AD84" s="384" t="s">
        <v>1254</v>
      </c>
      <c r="AE84" s="428" t="str">
        <f>Table1332[[#This Row],[Default]]</f>
        <v>000</v>
      </c>
      <c r="AF84" s="384" t="s">
        <v>1254</v>
      </c>
      <c r="AG84" s="428" t="str">
        <f>Table1332[[#This Row],[Default]]</f>
        <v>000</v>
      </c>
      <c r="AH84" s="382"/>
      <c r="AI84" s="382" t="s">
        <v>1786</v>
      </c>
      <c r="AJ84" s="382" t="s">
        <v>1283</v>
      </c>
      <c r="AK84" s="382" t="s">
        <v>1282</v>
      </c>
      <c r="AL84" s="382"/>
    </row>
    <row r="85" spans="1:38" ht="30.75" customHeight="1" x14ac:dyDescent="0.3">
      <c r="A85" s="436">
        <v>81</v>
      </c>
      <c r="B85" s="382"/>
      <c r="C85" s="382"/>
      <c r="D85" s="382"/>
      <c r="E85" s="382" t="s">
        <v>1554</v>
      </c>
      <c r="F85" s="382" t="s">
        <v>66</v>
      </c>
      <c r="G85" s="382" t="s">
        <v>1533</v>
      </c>
      <c r="H85" s="382"/>
      <c r="I85" s="382" t="s">
        <v>2465</v>
      </c>
      <c r="J85" s="386" t="s">
        <v>1874</v>
      </c>
      <c r="K85" s="382" t="s">
        <v>2058</v>
      </c>
      <c r="L85" s="382">
        <v>1</v>
      </c>
      <c r="M85" s="382">
        <v>1</v>
      </c>
      <c r="N85" s="382" t="s">
        <v>1945</v>
      </c>
      <c r="O85" s="382" t="s">
        <v>2242</v>
      </c>
      <c r="P85" s="382" t="s">
        <v>1539</v>
      </c>
      <c r="Q85" s="382" t="s">
        <v>1286</v>
      </c>
      <c r="R85" s="382" t="s">
        <v>1133</v>
      </c>
      <c r="S85" s="382" t="s">
        <v>1133</v>
      </c>
      <c r="T85" s="382" t="s">
        <v>1185</v>
      </c>
      <c r="U85" s="382" t="s">
        <v>1185</v>
      </c>
      <c r="V85" s="382" t="s">
        <v>1185</v>
      </c>
      <c r="W85" s="382" t="s">
        <v>1185</v>
      </c>
      <c r="X85" s="382" t="s">
        <v>1185</v>
      </c>
      <c r="Y85" s="382" t="s">
        <v>1185</v>
      </c>
      <c r="Z85" s="384" t="s">
        <v>1185</v>
      </c>
      <c r="AA85" s="384" t="s">
        <v>1185</v>
      </c>
      <c r="AB85" s="384" t="s">
        <v>1380</v>
      </c>
      <c r="AC85" s="428" t="str">
        <f>Table1332[[#This Row],[Default]]</f>
        <v>0</v>
      </c>
      <c r="AD85" s="384" t="s">
        <v>1207</v>
      </c>
      <c r="AE85" s="428" t="str">
        <f>Table1332[[#This Row],[Default]]</f>
        <v>0</v>
      </c>
      <c r="AF85" s="384" t="s">
        <v>1380</v>
      </c>
      <c r="AG85" s="428" t="str">
        <f>Table1332[[#This Row],[Default]]</f>
        <v>0</v>
      </c>
      <c r="AH85" s="382"/>
      <c r="AI85" s="382" t="s">
        <v>66</v>
      </c>
      <c r="AJ85" s="382"/>
      <c r="AK85" s="382"/>
      <c r="AL85" s="382"/>
    </row>
    <row r="86" spans="1:38" ht="30.75" customHeight="1" x14ac:dyDescent="0.3">
      <c r="A86" s="436">
        <v>82</v>
      </c>
      <c r="B86" s="382"/>
      <c r="C86" s="382"/>
      <c r="D86" s="382"/>
      <c r="E86" s="382" t="s">
        <v>1265</v>
      </c>
      <c r="F86" s="382" t="s">
        <v>2116</v>
      </c>
      <c r="G86" s="382" t="s">
        <v>2071</v>
      </c>
      <c r="H86" s="382"/>
      <c r="I86" s="382" t="s">
        <v>2465</v>
      </c>
      <c r="J86" s="386" t="s">
        <v>1874</v>
      </c>
      <c r="K86" s="382" t="s">
        <v>2058</v>
      </c>
      <c r="L86" s="382">
        <v>1</v>
      </c>
      <c r="M86" s="382">
        <v>1</v>
      </c>
      <c r="N86" s="382" t="s">
        <v>1945</v>
      </c>
      <c r="O86" s="382" t="s">
        <v>2243</v>
      </c>
      <c r="P86" s="382" t="s">
        <v>460</v>
      </c>
      <c r="Q86" s="382" t="s">
        <v>1285</v>
      </c>
      <c r="R86" s="382" t="s">
        <v>1137</v>
      </c>
      <c r="S86" s="382" t="s">
        <v>1137</v>
      </c>
      <c r="T86" s="382" t="s">
        <v>1185</v>
      </c>
      <c r="U86" s="382" t="s">
        <v>1185</v>
      </c>
      <c r="V86" s="382" t="s">
        <v>1185</v>
      </c>
      <c r="W86" s="382" t="s">
        <v>1185</v>
      </c>
      <c r="X86" s="382" t="s">
        <v>1185</v>
      </c>
      <c r="Y86" s="382" t="s">
        <v>1185</v>
      </c>
      <c r="Z86" s="384" t="s">
        <v>1185</v>
      </c>
      <c r="AA86" s="384" t="s">
        <v>1185</v>
      </c>
      <c r="AB86" s="384" t="s">
        <v>1380</v>
      </c>
      <c r="AC86" s="428" t="str">
        <f>Table1332[[#This Row],[Default]]</f>
        <v>0</v>
      </c>
      <c r="AD86" s="384" t="s">
        <v>1380</v>
      </c>
      <c r="AE86" s="428" t="str">
        <f>Table1332[[#This Row],[Default]]</f>
        <v>0</v>
      </c>
      <c r="AF86" s="384" t="s">
        <v>1380</v>
      </c>
      <c r="AG86" s="428" t="str">
        <f>Table1332[[#This Row],[Default]]</f>
        <v>0</v>
      </c>
      <c r="AH86" s="382"/>
      <c r="AI86" s="382"/>
      <c r="AJ86" s="382"/>
      <c r="AK86" s="382"/>
      <c r="AL86" s="382"/>
    </row>
    <row r="87" spans="1:38" ht="30.75" customHeight="1" x14ac:dyDescent="0.3">
      <c r="A87" s="436">
        <v>83</v>
      </c>
      <c r="B87" s="382"/>
      <c r="C87" s="382"/>
      <c r="D87" s="382"/>
      <c r="E87" s="382" t="s">
        <v>1265</v>
      </c>
      <c r="F87" s="382" t="s">
        <v>2116</v>
      </c>
      <c r="G87" s="382" t="s">
        <v>2071</v>
      </c>
      <c r="H87" s="382"/>
      <c r="I87" s="382" t="s">
        <v>2465</v>
      </c>
      <c r="J87" s="386" t="s">
        <v>1874</v>
      </c>
      <c r="K87" s="382" t="s">
        <v>2058</v>
      </c>
      <c r="L87" s="382">
        <v>1</v>
      </c>
      <c r="M87" s="382">
        <v>1</v>
      </c>
      <c r="N87" s="382" t="s">
        <v>1945</v>
      </c>
      <c r="O87" s="382" t="s">
        <v>2244</v>
      </c>
      <c r="P87" s="382" t="s">
        <v>460</v>
      </c>
      <c r="Q87" s="382" t="s">
        <v>1284</v>
      </c>
      <c r="R87" s="382" t="s">
        <v>1138</v>
      </c>
      <c r="S87" s="382" t="s">
        <v>1138</v>
      </c>
      <c r="T87" s="382" t="s">
        <v>1185</v>
      </c>
      <c r="U87" s="382" t="s">
        <v>1185</v>
      </c>
      <c r="V87" s="382" t="s">
        <v>1185</v>
      </c>
      <c r="W87" s="382" t="s">
        <v>1185</v>
      </c>
      <c r="X87" s="382" t="s">
        <v>1185</v>
      </c>
      <c r="Y87" s="382" t="s">
        <v>1185</v>
      </c>
      <c r="Z87" s="384" t="s">
        <v>1185</v>
      </c>
      <c r="AA87" s="384" t="s">
        <v>1185</v>
      </c>
      <c r="AB87" s="384" t="s">
        <v>1380</v>
      </c>
      <c r="AC87" s="428" t="str">
        <f>Table1332[[#This Row],[Default]]</f>
        <v>0</v>
      </c>
      <c r="AD87" s="384" t="s">
        <v>1380</v>
      </c>
      <c r="AE87" s="428" t="str">
        <f>Table1332[[#This Row],[Default]]</f>
        <v>0</v>
      </c>
      <c r="AF87" s="384" t="s">
        <v>1380</v>
      </c>
      <c r="AG87" s="428" t="str">
        <f>Table1332[[#This Row],[Default]]</f>
        <v>0</v>
      </c>
      <c r="AH87" s="382"/>
      <c r="AI87" s="382"/>
      <c r="AJ87" s="382"/>
      <c r="AK87" s="382"/>
      <c r="AL87" s="382"/>
    </row>
    <row r="88" spans="1:38" ht="30.75" customHeight="1" x14ac:dyDescent="0.3">
      <c r="A88" s="436">
        <v>84</v>
      </c>
      <c r="B88" s="382"/>
      <c r="C88" s="382"/>
      <c r="D88" s="382"/>
      <c r="E88" s="382" t="s">
        <v>201</v>
      </c>
      <c r="F88" s="384" t="s">
        <v>87</v>
      </c>
      <c r="G88" s="382" t="s">
        <v>201</v>
      </c>
      <c r="H88" s="382" t="s">
        <v>1753</v>
      </c>
      <c r="I88" s="382" t="s">
        <v>2465</v>
      </c>
      <c r="J88" s="386" t="s">
        <v>1875</v>
      </c>
      <c r="K88" s="382" t="s">
        <v>2058</v>
      </c>
      <c r="L88" s="382">
        <v>1</v>
      </c>
      <c r="M88" s="382">
        <v>4</v>
      </c>
      <c r="N88" s="382" t="s">
        <v>1946</v>
      </c>
      <c r="O88" s="382" t="s">
        <v>2245</v>
      </c>
      <c r="P88" s="382" t="s">
        <v>454</v>
      </c>
      <c r="Q88" s="382" t="s">
        <v>201</v>
      </c>
      <c r="R88" s="382" t="s">
        <v>201</v>
      </c>
      <c r="S88" s="382" t="s">
        <v>201</v>
      </c>
      <c r="T88" s="382" t="s">
        <v>1254</v>
      </c>
      <c r="U88" s="382" t="s">
        <v>1254</v>
      </c>
      <c r="V88" s="382" t="s">
        <v>1254</v>
      </c>
      <c r="W88" s="382" t="s">
        <v>1254</v>
      </c>
      <c r="X88" s="382" t="s">
        <v>1254</v>
      </c>
      <c r="Y88" s="382" t="s">
        <v>1185</v>
      </c>
      <c r="Z88" s="384" t="s">
        <v>1184</v>
      </c>
      <c r="AA88" s="384" t="s">
        <v>1254</v>
      </c>
      <c r="AB88" s="384" t="s">
        <v>1254</v>
      </c>
      <c r="AC88" s="428" t="str">
        <f>Table1332[[#This Row],[Default]]</f>
        <v>0000</v>
      </c>
      <c r="AD88" s="384" t="s">
        <v>1254</v>
      </c>
      <c r="AE88" s="428" t="str">
        <f>Table1332[[#This Row],[Default]]</f>
        <v>0000</v>
      </c>
      <c r="AF88" s="384" t="s">
        <v>1254</v>
      </c>
      <c r="AG88" s="428" t="str">
        <f>Table1332[[#This Row],[Default]]</f>
        <v>0000</v>
      </c>
      <c r="AH88" s="382"/>
      <c r="AI88" s="382" t="s">
        <v>1786</v>
      </c>
      <c r="AJ88" s="382" t="s">
        <v>1283</v>
      </c>
      <c r="AK88" s="382" t="s">
        <v>1282</v>
      </c>
      <c r="AL88" s="382"/>
    </row>
    <row r="89" spans="1:38" ht="30.75" customHeight="1" x14ac:dyDescent="0.3">
      <c r="A89" s="436">
        <v>85</v>
      </c>
      <c r="B89" s="382"/>
      <c r="C89" s="382"/>
      <c r="D89" s="382"/>
      <c r="E89" s="382" t="s">
        <v>203</v>
      </c>
      <c r="F89" s="384" t="s">
        <v>87</v>
      </c>
      <c r="G89" s="382" t="s">
        <v>203</v>
      </c>
      <c r="H89" s="382" t="s">
        <v>1753</v>
      </c>
      <c r="I89" s="382" t="s">
        <v>2465</v>
      </c>
      <c r="J89" s="386" t="s">
        <v>1875</v>
      </c>
      <c r="K89" s="382" t="s">
        <v>2058</v>
      </c>
      <c r="L89" s="382">
        <v>1</v>
      </c>
      <c r="M89" s="382">
        <v>4</v>
      </c>
      <c r="N89" s="382" t="s">
        <v>1946</v>
      </c>
      <c r="O89" s="382" t="s">
        <v>2246</v>
      </c>
      <c r="P89" s="382" t="s">
        <v>454</v>
      </c>
      <c r="Q89" s="382" t="s">
        <v>203</v>
      </c>
      <c r="R89" s="382" t="s">
        <v>203</v>
      </c>
      <c r="S89" s="382" t="s">
        <v>203</v>
      </c>
      <c r="T89" s="382" t="s">
        <v>1254</v>
      </c>
      <c r="U89" s="382" t="s">
        <v>1254</v>
      </c>
      <c r="V89" s="382" t="s">
        <v>1254</v>
      </c>
      <c r="W89" s="382" t="s">
        <v>1254</v>
      </c>
      <c r="X89" s="382" t="s">
        <v>1254</v>
      </c>
      <c r="Y89" s="382" t="s">
        <v>1185</v>
      </c>
      <c r="Z89" s="384" t="s">
        <v>1184</v>
      </c>
      <c r="AA89" s="384" t="s">
        <v>1254</v>
      </c>
      <c r="AB89" s="384" t="s">
        <v>1254</v>
      </c>
      <c r="AC89" s="428" t="str">
        <f>Table1332[[#This Row],[Default]]</f>
        <v>0000</v>
      </c>
      <c r="AD89" s="384" t="s">
        <v>1254</v>
      </c>
      <c r="AE89" s="428" t="str">
        <f>Table1332[[#This Row],[Default]]</f>
        <v>0000</v>
      </c>
      <c r="AF89" s="384" t="s">
        <v>1254</v>
      </c>
      <c r="AG89" s="428" t="str">
        <f>Table1332[[#This Row],[Default]]</f>
        <v>0000</v>
      </c>
      <c r="AH89" s="382"/>
      <c r="AI89" s="382" t="s">
        <v>1786</v>
      </c>
      <c r="AJ89" s="382" t="s">
        <v>1283</v>
      </c>
      <c r="AK89" s="382" t="s">
        <v>1282</v>
      </c>
      <c r="AL89" s="382"/>
    </row>
    <row r="90" spans="1:38" ht="30.75" customHeight="1" x14ac:dyDescent="0.3">
      <c r="A90" s="436">
        <v>86</v>
      </c>
      <c r="B90" s="382" t="s">
        <v>1698</v>
      </c>
      <c r="C90" s="382" t="s">
        <v>32</v>
      </c>
      <c r="D90" s="382" t="s">
        <v>2451</v>
      </c>
      <c r="E90" s="382" t="s">
        <v>1130</v>
      </c>
      <c r="F90" s="384" t="s">
        <v>66</v>
      </c>
      <c r="G90" s="382" t="s">
        <v>613</v>
      </c>
      <c r="H90" s="382"/>
      <c r="I90" s="382" t="s">
        <v>2466</v>
      </c>
      <c r="J90" s="386" t="s">
        <v>1873</v>
      </c>
      <c r="K90" s="382" t="s">
        <v>2058</v>
      </c>
      <c r="L90" s="382">
        <v>1</v>
      </c>
      <c r="M90" s="382">
        <v>1</v>
      </c>
      <c r="N90" s="382" t="s">
        <v>1947</v>
      </c>
      <c r="O90" s="382" t="s">
        <v>2247</v>
      </c>
      <c r="P90" s="382" t="s">
        <v>455</v>
      </c>
      <c r="Q90" s="382" t="s">
        <v>1130</v>
      </c>
      <c r="R90" s="382" t="s">
        <v>1130</v>
      </c>
      <c r="S90" s="382" t="s">
        <v>1130</v>
      </c>
      <c r="T90" s="382" t="s">
        <v>1184</v>
      </c>
      <c r="U90" s="382" t="s">
        <v>1184</v>
      </c>
      <c r="V90" s="382" t="s">
        <v>1184</v>
      </c>
      <c r="W90" s="382" t="s">
        <v>1184</v>
      </c>
      <c r="X90" s="382" t="s">
        <v>1184</v>
      </c>
      <c r="Y90" s="382" t="s">
        <v>1184</v>
      </c>
      <c r="Z90" s="382" t="s">
        <v>1930</v>
      </c>
      <c r="AA90" s="382" t="s">
        <v>1184</v>
      </c>
      <c r="AB90" s="382" t="s">
        <v>1184</v>
      </c>
      <c r="AC90" s="427" t="str">
        <f>Table1332[[#This Row],[Default]]</f>
        <v>1</v>
      </c>
      <c r="AD90" s="382" t="s">
        <v>1184</v>
      </c>
      <c r="AE90" s="427" t="str">
        <f>Table1332[[#This Row],[Default]]</f>
        <v>1</v>
      </c>
      <c r="AF90" s="382" t="s">
        <v>1184</v>
      </c>
      <c r="AG90" s="427" t="str">
        <f>Table1332[[#This Row],[Default]]</f>
        <v>1</v>
      </c>
      <c r="AH90" s="382" t="s">
        <v>1281</v>
      </c>
      <c r="AI90" s="382" t="s">
        <v>66</v>
      </c>
      <c r="AJ90" s="382" t="s">
        <v>1280</v>
      </c>
      <c r="AK90" s="382" t="s">
        <v>1280</v>
      </c>
      <c r="AL90" s="382"/>
    </row>
    <row r="91" spans="1:38" ht="30.75" customHeight="1" x14ac:dyDescent="0.3">
      <c r="A91" s="436">
        <v>87</v>
      </c>
      <c r="B91" s="382"/>
      <c r="C91" s="382"/>
      <c r="D91" s="382"/>
      <c r="E91" s="382" t="s">
        <v>1131</v>
      </c>
      <c r="F91" s="384" t="s">
        <v>66</v>
      </c>
      <c r="G91" s="382" t="s">
        <v>613</v>
      </c>
      <c r="H91" s="382"/>
      <c r="I91" s="382" t="s">
        <v>2466</v>
      </c>
      <c r="J91" s="386" t="s">
        <v>1874</v>
      </c>
      <c r="K91" s="382" t="s">
        <v>2058</v>
      </c>
      <c r="L91" s="382">
        <v>1</v>
      </c>
      <c r="M91" s="382">
        <v>1</v>
      </c>
      <c r="N91" s="382" t="s">
        <v>1947</v>
      </c>
      <c r="O91" s="382" t="s">
        <v>2248</v>
      </c>
      <c r="P91" s="382" t="s">
        <v>456</v>
      </c>
      <c r="Q91" s="382" t="s">
        <v>1131</v>
      </c>
      <c r="R91" s="382" t="s">
        <v>1131</v>
      </c>
      <c r="S91" s="382" t="s">
        <v>1131</v>
      </c>
      <c r="T91" s="382" t="s">
        <v>1184</v>
      </c>
      <c r="U91" s="382" t="s">
        <v>1184</v>
      </c>
      <c r="V91" s="382" t="s">
        <v>1184</v>
      </c>
      <c r="W91" s="382" t="s">
        <v>1184</v>
      </c>
      <c r="X91" s="382" t="s">
        <v>1184</v>
      </c>
      <c r="Y91" s="382" t="s">
        <v>1184</v>
      </c>
      <c r="Z91" s="382" t="s">
        <v>1930</v>
      </c>
      <c r="AA91" s="382" t="s">
        <v>1184</v>
      </c>
      <c r="AB91" s="382" t="s">
        <v>1184</v>
      </c>
      <c r="AC91" s="427" t="str">
        <f>Table1332[[#This Row],[Default]]</f>
        <v>0</v>
      </c>
      <c r="AD91" s="382" t="s">
        <v>1184</v>
      </c>
      <c r="AE91" s="427" t="str">
        <f>Table1332[[#This Row],[Default]]</f>
        <v>0</v>
      </c>
      <c r="AF91" s="382" t="s">
        <v>1184</v>
      </c>
      <c r="AG91" s="427" t="str">
        <f>Table1332[[#This Row],[Default]]</f>
        <v>0</v>
      </c>
      <c r="AH91" s="382" t="s">
        <v>1281</v>
      </c>
      <c r="AI91" s="382" t="s">
        <v>66</v>
      </c>
      <c r="AJ91" s="382" t="s">
        <v>1280</v>
      </c>
      <c r="AK91" s="382" t="s">
        <v>1280</v>
      </c>
      <c r="AL91" s="382"/>
    </row>
    <row r="92" spans="1:38" ht="30.75" customHeight="1" x14ac:dyDescent="0.3">
      <c r="A92" s="436">
        <v>88</v>
      </c>
      <c r="B92" s="382"/>
      <c r="C92" s="382"/>
      <c r="D92" s="382"/>
      <c r="E92" s="382" t="s">
        <v>1132</v>
      </c>
      <c r="F92" s="384" t="s">
        <v>66</v>
      </c>
      <c r="G92" s="382" t="s">
        <v>613</v>
      </c>
      <c r="H92" s="382"/>
      <c r="I92" s="382" t="s">
        <v>2466</v>
      </c>
      <c r="J92" s="386" t="s">
        <v>1874</v>
      </c>
      <c r="K92" s="382" t="s">
        <v>2058</v>
      </c>
      <c r="L92" s="382">
        <v>1</v>
      </c>
      <c r="M92" s="382">
        <v>1</v>
      </c>
      <c r="N92" s="382" t="s">
        <v>1947</v>
      </c>
      <c r="O92" s="382" t="s">
        <v>2249</v>
      </c>
      <c r="P92" s="382" t="s">
        <v>457</v>
      </c>
      <c r="Q92" s="382" t="s">
        <v>1132</v>
      </c>
      <c r="R92" s="382" t="s">
        <v>1132</v>
      </c>
      <c r="S92" s="382" t="s">
        <v>1132</v>
      </c>
      <c r="T92" s="382" t="s">
        <v>1184</v>
      </c>
      <c r="U92" s="382" t="s">
        <v>1184</v>
      </c>
      <c r="V92" s="382" t="s">
        <v>1184</v>
      </c>
      <c r="W92" s="382" t="s">
        <v>1184</v>
      </c>
      <c r="X92" s="382" t="s">
        <v>1184</v>
      </c>
      <c r="Y92" s="382" t="s">
        <v>1184</v>
      </c>
      <c r="Z92" s="382" t="s">
        <v>1930</v>
      </c>
      <c r="AA92" s="382" t="s">
        <v>1184</v>
      </c>
      <c r="AB92" s="382" t="s">
        <v>1184</v>
      </c>
      <c r="AC92" s="427" t="str">
        <f>Table1332[[#This Row],[Default]]</f>
        <v>0</v>
      </c>
      <c r="AD92" s="382" t="s">
        <v>1184</v>
      </c>
      <c r="AE92" s="427" t="str">
        <f>Table1332[[#This Row],[Default]]</f>
        <v>0</v>
      </c>
      <c r="AF92" s="382" t="s">
        <v>1184</v>
      </c>
      <c r="AG92" s="427" t="str">
        <f>Table1332[[#This Row],[Default]]</f>
        <v>0</v>
      </c>
      <c r="AH92" s="382" t="s">
        <v>1281</v>
      </c>
      <c r="AI92" s="382" t="s">
        <v>66</v>
      </c>
      <c r="AJ92" s="382" t="s">
        <v>1280</v>
      </c>
      <c r="AK92" s="382" t="s">
        <v>1280</v>
      </c>
      <c r="AL92" s="382"/>
    </row>
    <row r="93" spans="1:38" ht="30.75" customHeight="1" x14ac:dyDescent="0.3">
      <c r="A93" s="436">
        <v>89</v>
      </c>
      <c r="B93" s="382"/>
      <c r="C93" s="382"/>
      <c r="D93" s="382"/>
      <c r="E93" s="382" t="s">
        <v>209</v>
      </c>
      <c r="F93" s="384" t="s">
        <v>66</v>
      </c>
      <c r="G93" s="382" t="s">
        <v>613</v>
      </c>
      <c r="H93" s="382"/>
      <c r="I93" s="382" t="s">
        <v>2466</v>
      </c>
      <c r="J93" s="386" t="s">
        <v>1873</v>
      </c>
      <c r="K93" s="382" t="s">
        <v>2058</v>
      </c>
      <c r="L93" s="382">
        <v>1</v>
      </c>
      <c r="M93" s="382">
        <v>1</v>
      </c>
      <c r="N93" s="382" t="s">
        <v>1947</v>
      </c>
      <c r="O93" s="382" t="s">
        <v>2250</v>
      </c>
      <c r="P93" s="382" t="s">
        <v>527</v>
      </c>
      <c r="Q93" s="382" t="s">
        <v>1279</v>
      </c>
      <c r="R93" s="382" t="s">
        <v>1279</v>
      </c>
      <c r="S93" s="382" t="s">
        <v>1279</v>
      </c>
      <c r="T93" s="382" t="s">
        <v>1184</v>
      </c>
      <c r="U93" s="382" t="s">
        <v>1184</v>
      </c>
      <c r="V93" s="382" t="s">
        <v>1184</v>
      </c>
      <c r="W93" s="382" t="s">
        <v>1184</v>
      </c>
      <c r="X93" s="382" t="s">
        <v>1184</v>
      </c>
      <c r="Y93" s="382" t="s">
        <v>1184</v>
      </c>
      <c r="Z93" s="384" t="s">
        <v>1184</v>
      </c>
      <c r="AA93" s="384" t="s">
        <v>1184</v>
      </c>
      <c r="AB93" s="384" t="s">
        <v>1207</v>
      </c>
      <c r="AC93" s="428" t="str">
        <f>Table1332[[#This Row],[Default]]</f>
        <v>1</v>
      </c>
      <c r="AD93" s="384" t="s">
        <v>1207</v>
      </c>
      <c r="AE93" s="428" t="str">
        <f>Table1332[[#This Row],[Default]]</f>
        <v>1</v>
      </c>
      <c r="AF93" s="384" t="s">
        <v>1207</v>
      </c>
      <c r="AG93" s="428" t="str">
        <f>Table1332[[#This Row],[Default]]</f>
        <v>1</v>
      </c>
      <c r="AH93" s="382"/>
      <c r="AI93" s="382" t="s">
        <v>1787</v>
      </c>
      <c r="AJ93" s="382" t="s">
        <v>1278</v>
      </c>
      <c r="AK93" s="382" t="s">
        <v>1278</v>
      </c>
      <c r="AL93" s="382"/>
    </row>
    <row r="94" spans="1:38" ht="30.75" customHeight="1" x14ac:dyDescent="0.3">
      <c r="A94" s="436">
        <v>90</v>
      </c>
      <c r="B94" s="382"/>
      <c r="C94" s="382"/>
      <c r="D94" s="382"/>
      <c r="E94" s="382" t="s">
        <v>211</v>
      </c>
      <c r="F94" s="384" t="s">
        <v>66</v>
      </c>
      <c r="G94" s="382" t="s">
        <v>613</v>
      </c>
      <c r="H94" s="382"/>
      <c r="I94" s="382" t="s">
        <v>2466</v>
      </c>
      <c r="J94" s="386" t="s">
        <v>1874</v>
      </c>
      <c r="K94" s="382" t="s">
        <v>2058</v>
      </c>
      <c r="L94" s="382">
        <v>1</v>
      </c>
      <c r="M94" s="382">
        <v>1</v>
      </c>
      <c r="N94" s="382" t="s">
        <v>1947</v>
      </c>
      <c r="O94" s="382" t="s">
        <v>2251</v>
      </c>
      <c r="P94" s="382" t="s">
        <v>528</v>
      </c>
      <c r="Q94" s="382" t="s">
        <v>211</v>
      </c>
      <c r="R94" s="382" t="s">
        <v>211</v>
      </c>
      <c r="S94" s="382" t="s">
        <v>211</v>
      </c>
      <c r="T94" s="382" t="s">
        <v>1184</v>
      </c>
      <c r="U94" s="382" t="s">
        <v>1184</v>
      </c>
      <c r="V94" s="382" t="s">
        <v>1184</v>
      </c>
      <c r="W94" s="382" t="s">
        <v>1184</v>
      </c>
      <c r="X94" s="382" t="s">
        <v>1184</v>
      </c>
      <c r="Y94" s="382" t="s">
        <v>1184</v>
      </c>
      <c r="Z94" s="384" t="s">
        <v>1184</v>
      </c>
      <c r="AA94" s="384" t="s">
        <v>1184</v>
      </c>
      <c r="AB94" s="384" t="s">
        <v>1207</v>
      </c>
      <c r="AC94" s="428" t="str">
        <f>Table1332[[#This Row],[Default]]</f>
        <v>0</v>
      </c>
      <c r="AD94" s="384" t="s">
        <v>1207</v>
      </c>
      <c r="AE94" s="428" t="str">
        <f>Table1332[[#This Row],[Default]]</f>
        <v>0</v>
      </c>
      <c r="AF94" s="384" t="s">
        <v>1207</v>
      </c>
      <c r="AG94" s="428" t="str">
        <f>Table1332[[#This Row],[Default]]</f>
        <v>0</v>
      </c>
      <c r="AH94" s="382" t="s">
        <v>1277</v>
      </c>
      <c r="AI94" s="382" t="s">
        <v>1787</v>
      </c>
      <c r="AJ94" s="382" t="s">
        <v>1276</v>
      </c>
      <c r="AK94" s="382" t="s">
        <v>1275</v>
      </c>
      <c r="AL94" s="382"/>
    </row>
    <row r="95" spans="1:38" ht="30.75" customHeight="1" x14ac:dyDescent="0.3">
      <c r="A95" s="436">
        <v>91</v>
      </c>
      <c r="B95" s="382"/>
      <c r="C95" s="382"/>
      <c r="D95" s="382"/>
      <c r="E95" s="382" t="s">
        <v>1524</v>
      </c>
      <c r="F95" s="384" t="s">
        <v>87</v>
      </c>
      <c r="G95" s="382" t="s">
        <v>1489</v>
      </c>
      <c r="H95" s="382" t="s">
        <v>1749</v>
      </c>
      <c r="I95" s="382" t="s">
        <v>2466</v>
      </c>
      <c r="J95" s="386" t="s">
        <v>1749</v>
      </c>
      <c r="K95" s="382" t="s">
        <v>2058</v>
      </c>
      <c r="L95" s="382">
        <v>1</v>
      </c>
      <c r="M95" s="382">
        <v>1</v>
      </c>
      <c r="N95" s="382" t="s">
        <v>1947</v>
      </c>
      <c r="O95" s="382" t="s">
        <v>2252</v>
      </c>
      <c r="P95" s="382" t="s">
        <v>1480</v>
      </c>
      <c r="Q95" s="382" t="s">
        <v>1274</v>
      </c>
      <c r="R95" s="382" t="s">
        <v>213</v>
      </c>
      <c r="S95" s="382" t="s">
        <v>213</v>
      </c>
      <c r="T95" s="382" t="s">
        <v>1254</v>
      </c>
      <c r="U95" s="382" t="s">
        <v>1254</v>
      </c>
      <c r="V95" s="382" t="s">
        <v>1254</v>
      </c>
      <c r="W95" s="382" t="s">
        <v>1254</v>
      </c>
      <c r="X95" s="382" t="s">
        <v>1254</v>
      </c>
      <c r="Y95" s="382" t="s">
        <v>1184</v>
      </c>
      <c r="Z95" s="384" t="s">
        <v>1184</v>
      </c>
      <c r="AA95" s="384" t="s">
        <v>1184</v>
      </c>
      <c r="AB95" s="384" t="s">
        <v>1184</v>
      </c>
      <c r="AC95" s="428">
        <f>INDEX(ConfigNew!$A$5:$CZ$219,MATCH("new_Elasti",ConfigNew!$A$5:$A$219,0),MATCH(AC$4,ConfigNew!$A$5:$CZ$5,0))</f>
        <v>1</v>
      </c>
      <c r="AD95" s="384" t="s">
        <v>1184</v>
      </c>
      <c r="AE95" s="428">
        <f>INDEX(ConfigNew!$A$5:$CZ$219,MATCH("new_Elasti",ConfigNew!$A$5:$A$219,0),MATCH(AE$4,ConfigNew!$A$5:$CZ$5,0))</f>
        <v>1</v>
      </c>
      <c r="AF95" s="384" t="s">
        <v>1184</v>
      </c>
      <c r="AG95" s="428">
        <f>INDEX(ConfigNew!$A$5:$CZ$219,MATCH("new_Elasti",ConfigNew!$A$5:$A$219,0),MATCH(AG$4,ConfigNew!$A$5:$CZ$5,0))</f>
        <v>1</v>
      </c>
      <c r="AH95" s="382"/>
      <c r="AI95" s="382" t="s">
        <v>1788</v>
      </c>
      <c r="AJ95" s="382"/>
      <c r="AK95" s="382"/>
      <c r="AL95" s="382"/>
    </row>
    <row r="96" spans="1:38" ht="30.75" customHeight="1" x14ac:dyDescent="0.3">
      <c r="A96" s="436">
        <v>92</v>
      </c>
      <c r="B96" s="382"/>
      <c r="C96" s="382"/>
      <c r="D96" s="382"/>
      <c r="E96" s="382" t="s">
        <v>215</v>
      </c>
      <c r="F96" s="384" t="s">
        <v>66</v>
      </c>
      <c r="G96" s="382" t="s">
        <v>214</v>
      </c>
      <c r="H96" s="382"/>
      <c r="I96" s="382" t="s">
        <v>2466</v>
      </c>
      <c r="J96" s="386" t="s">
        <v>1874</v>
      </c>
      <c r="K96" s="382" t="s">
        <v>2058</v>
      </c>
      <c r="L96" s="382">
        <v>1</v>
      </c>
      <c r="M96" s="382">
        <v>1</v>
      </c>
      <c r="N96" s="382" t="s">
        <v>1947</v>
      </c>
      <c r="O96" s="382" t="s">
        <v>2253</v>
      </c>
      <c r="P96" s="382" t="s">
        <v>529</v>
      </c>
      <c r="Q96" s="382" t="s">
        <v>1273</v>
      </c>
      <c r="R96" s="382" t="s">
        <v>216</v>
      </c>
      <c r="S96" s="382" t="s">
        <v>216</v>
      </c>
      <c r="T96" s="382" t="s">
        <v>1185</v>
      </c>
      <c r="U96" s="382" t="s">
        <v>1185</v>
      </c>
      <c r="V96" s="382" t="s">
        <v>1185</v>
      </c>
      <c r="W96" s="382" t="s">
        <v>1185</v>
      </c>
      <c r="X96" s="382" t="s">
        <v>1185</v>
      </c>
      <c r="Y96" s="382" t="s">
        <v>1185</v>
      </c>
      <c r="Z96" s="384" t="s">
        <v>1185</v>
      </c>
      <c r="AA96" s="384" t="s">
        <v>1185</v>
      </c>
      <c r="AB96" s="384" t="s">
        <v>1380</v>
      </c>
      <c r="AC96" s="428" t="str">
        <f>Table1332[[#This Row],[Default]]</f>
        <v>0</v>
      </c>
      <c r="AD96" s="384" t="s">
        <v>1380</v>
      </c>
      <c r="AE96" s="428" t="str">
        <f>Table1332[[#This Row],[Default]]</f>
        <v>0</v>
      </c>
      <c r="AF96" s="384" t="s">
        <v>1380</v>
      </c>
      <c r="AG96" s="428" t="str">
        <f>Table1332[[#This Row],[Default]]</f>
        <v>0</v>
      </c>
      <c r="AH96" s="382"/>
      <c r="AI96" s="382" t="s">
        <v>66</v>
      </c>
      <c r="AJ96" s="382"/>
      <c r="AK96" s="382"/>
      <c r="AL96" s="382"/>
    </row>
    <row r="97" spans="1:38" ht="30.75" customHeight="1" x14ac:dyDescent="0.3">
      <c r="A97" s="436">
        <v>93</v>
      </c>
      <c r="B97" s="382"/>
      <c r="C97" s="382"/>
      <c r="D97" s="382"/>
      <c r="E97" s="382" t="s">
        <v>217</v>
      </c>
      <c r="F97" s="384" t="s">
        <v>66</v>
      </c>
      <c r="G97" s="382" t="s">
        <v>214</v>
      </c>
      <c r="H97" s="382"/>
      <c r="I97" s="382" t="s">
        <v>2466</v>
      </c>
      <c r="J97" s="386" t="s">
        <v>1874</v>
      </c>
      <c r="K97" s="382" t="s">
        <v>2058</v>
      </c>
      <c r="L97" s="382">
        <v>1</v>
      </c>
      <c r="M97" s="382">
        <v>1</v>
      </c>
      <c r="N97" s="382" t="s">
        <v>1947</v>
      </c>
      <c r="O97" s="382" t="s">
        <v>2254</v>
      </c>
      <c r="P97" s="382" t="s">
        <v>530</v>
      </c>
      <c r="Q97" s="382" t="s">
        <v>1272</v>
      </c>
      <c r="R97" s="382" t="s">
        <v>218</v>
      </c>
      <c r="S97" s="382" t="s">
        <v>218</v>
      </c>
      <c r="T97" s="382" t="s">
        <v>1185</v>
      </c>
      <c r="U97" s="382" t="s">
        <v>1185</v>
      </c>
      <c r="V97" s="382" t="s">
        <v>1185</v>
      </c>
      <c r="W97" s="382" t="s">
        <v>1185</v>
      </c>
      <c r="X97" s="382" t="s">
        <v>1185</v>
      </c>
      <c r="Y97" s="382" t="s">
        <v>1185</v>
      </c>
      <c r="Z97" s="384" t="s">
        <v>1185</v>
      </c>
      <c r="AA97" s="384" t="s">
        <v>1185</v>
      </c>
      <c r="AB97" s="384" t="s">
        <v>1380</v>
      </c>
      <c r="AC97" s="428" t="str">
        <f>Table1332[[#This Row],[Default]]</f>
        <v>0</v>
      </c>
      <c r="AD97" s="384" t="s">
        <v>1380</v>
      </c>
      <c r="AE97" s="428" t="str">
        <f>Table1332[[#This Row],[Default]]</f>
        <v>0</v>
      </c>
      <c r="AF97" s="384" t="s">
        <v>1380</v>
      </c>
      <c r="AG97" s="428" t="str">
        <f>Table1332[[#This Row],[Default]]</f>
        <v>0</v>
      </c>
      <c r="AH97" s="382"/>
      <c r="AI97" s="382" t="s">
        <v>66</v>
      </c>
      <c r="AJ97" s="382"/>
      <c r="AK97" s="382"/>
      <c r="AL97" s="382"/>
    </row>
    <row r="98" spans="1:38" ht="30.75" customHeight="1" x14ac:dyDescent="0.3">
      <c r="A98" s="436">
        <v>94</v>
      </c>
      <c r="B98" s="382"/>
      <c r="C98" s="382"/>
      <c r="D98" s="382"/>
      <c r="E98" s="382" t="s">
        <v>219</v>
      </c>
      <c r="F98" s="384" t="s">
        <v>69</v>
      </c>
      <c r="G98" s="382" t="s">
        <v>613</v>
      </c>
      <c r="H98" s="382"/>
      <c r="I98" s="382" t="s">
        <v>2466</v>
      </c>
      <c r="J98" s="386" t="s">
        <v>1750</v>
      </c>
      <c r="K98" s="382" t="s">
        <v>2058</v>
      </c>
      <c r="L98" s="382">
        <v>1</v>
      </c>
      <c r="M98" s="382">
        <v>1</v>
      </c>
      <c r="N98" s="382" t="s">
        <v>1948</v>
      </c>
      <c r="O98" s="382" t="s">
        <v>2255</v>
      </c>
      <c r="P98" s="382" t="s">
        <v>531</v>
      </c>
      <c r="Q98" s="382" t="s">
        <v>219</v>
      </c>
      <c r="R98" s="382" t="s">
        <v>219</v>
      </c>
      <c r="S98" s="382" t="s">
        <v>219</v>
      </c>
      <c r="T98" s="382" t="s">
        <v>1184</v>
      </c>
      <c r="U98" s="382" t="s">
        <v>1184</v>
      </c>
      <c r="V98" s="382" t="s">
        <v>1184</v>
      </c>
      <c r="W98" s="382" t="s">
        <v>1184</v>
      </c>
      <c r="X98" s="382" t="s">
        <v>1184</v>
      </c>
      <c r="Y98" s="382" t="s">
        <v>1184</v>
      </c>
      <c r="Z98" s="384" t="s">
        <v>1184</v>
      </c>
      <c r="AA98" s="384" t="s">
        <v>1184</v>
      </c>
      <c r="AB98" s="384" t="s">
        <v>1207</v>
      </c>
      <c r="AC98" s="428">
        <f>INDEX(ConfigNew!$A$5:$CZ$219,MATCH("new_LNL",ConfigNew!$A$5:$A$219,0),MATCH(AC$4,ConfigNew!$A$5:$CZ$5,0))</f>
        <v>1</v>
      </c>
      <c r="AD98" s="384" t="s">
        <v>1207</v>
      </c>
      <c r="AE98" s="428">
        <f>INDEX(ConfigNew!$A$5:$CZ$219,MATCH("new_LNL",ConfigNew!$A$5:$A$219,0),MATCH(AE$4,ConfigNew!$A$5:$CZ$5,0))</f>
        <v>1</v>
      </c>
      <c r="AF98" s="384" t="s">
        <v>1207</v>
      </c>
      <c r="AG98" s="428">
        <f>INDEX(ConfigNew!$A$5:$CZ$219,MATCH("new_LNL",ConfigNew!$A$5:$A$219,0),MATCH(AG$4,ConfigNew!$A$5:$CZ$5,0))</f>
        <v>1</v>
      </c>
      <c r="AH98" s="382"/>
      <c r="AI98" s="382" t="s">
        <v>1268</v>
      </c>
      <c r="AJ98" s="382"/>
      <c r="AK98" s="382"/>
      <c r="AL98" s="382"/>
    </row>
    <row r="99" spans="1:38" ht="11.4" customHeight="1" x14ac:dyDescent="0.3">
      <c r="A99" s="436">
        <v>95</v>
      </c>
      <c r="B99" s="382"/>
      <c r="C99" s="382"/>
      <c r="D99" s="382"/>
      <c r="E99" s="382" t="s">
        <v>222</v>
      </c>
      <c r="F99" s="384" t="s">
        <v>87</v>
      </c>
      <c r="G99" s="382" t="s">
        <v>221</v>
      </c>
      <c r="H99" s="382" t="s">
        <v>1751</v>
      </c>
      <c r="I99" s="382" t="s">
        <v>2466</v>
      </c>
      <c r="J99" s="386" t="s">
        <v>1876</v>
      </c>
      <c r="K99" s="382" t="s">
        <v>2058</v>
      </c>
      <c r="L99" s="382">
        <v>1</v>
      </c>
      <c r="M99" s="382">
        <v>7</v>
      </c>
      <c r="N99" s="382" t="s">
        <v>1948</v>
      </c>
      <c r="O99" s="382" t="s">
        <v>2256</v>
      </c>
      <c r="P99" s="382" t="s">
        <v>532</v>
      </c>
      <c r="Q99" s="382" t="s">
        <v>1271</v>
      </c>
      <c r="R99" s="382" t="s">
        <v>223</v>
      </c>
      <c r="S99" s="382" t="s">
        <v>223</v>
      </c>
      <c r="T99" s="382" t="s">
        <v>1254</v>
      </c>
      <c r="U99" s="382" t="s">
        <v>1254</v>
      </c>
      <c r="V99" s="382" t="s">
        <v>1254</v>
      </c>
      <c r="W99" s="382" t="s">
        <v>1254</v>
      </c>
      <c r="X99" s="382" t="s">
        <v>1254</v>
      </c>
      <c r="Y99" s="382" t="s">
        <v>1254</v>
      </c>
      <c r="Z99" s="382" t="s">
        <v>1254</v>
      </c>
      <c r="AA99" s="382" t="s">
        <v>1254</v>
      </c>
      <c r="AB99" s="382" t="s">
        <v>1254</v>
      </c>
      <c r="AC99" s="427" t="str">
        <f>Table1332[[#This Row],[Default]]</f>
        <v>0000000</v>
      </c>
      <c r="AD99" s="382" t="s">
        <v>1254</v>
      </c>
      <c r="AE99" s="427" t="str">
        <f>Table1332[[#This Row],[Default]]</f>
        <v>0000000</v>
      </c>
      <c r="AF99" s="382" t="s">
        <v>1254</v>
      </c>
      <c r="AG99" s="427" t="str">
        <f>Table1332[[#This Row],[Default]]</f>
        <v>0000000</v>
      </c>
      <c r="AH99" s="382"/>
      <c r="AI99" s="382" t="s">
        <v>1789</v>
      </c>
      <c r="AJ99" s="382"/>
      <c r="AK99" s="382" t="s">
        <v>1270</v>
      </c>
      <c r="AL99" s="382"/>
    </row>
    <row r="100" spans="1:38" ht="30.6" customHeight="1" x14ac:dyDescent="0.3">
      <c r="A100" s="436">
        <v>96</v>
      </c>
      <c r="B100" s="382"/>
      <c r="C100" s="382"/>
      <c r="D100" s="382"/>
      <c r="E100" s="382" t="s">
        <v>225</v>
      </c>
      <c r="F100" s="384" t="s">
        <v>87</v>
      </c>
      <c r="G100" s="382" t="s">
        <v>2439</v>
      </c>
      <c r="H100" s="382"/>
      <c r="I100" s="382" t="s">
        <v>2464</v>
      </c>
      <c r="J100" s="386" t="s">
        <v>1874</v>
      </c>
      <c r="K100" s="382" t="s">
        <v>2058</v>
      </c>
      <c r="L100" s="382">
        <v>1</v>
      </c>
      <c r="M100" s="382">
        <v>1</v>
      </c>
      <c r="N100" s="382" t="s">
        <v>1949</v>
      </c>
      <c r="O100" s="382" t="s">
        <v>2257</v>
      </c>
      <c r="P100" s="382" t="s">
        <v>533</v>
      </c>
      <c r="Q100" s="382" t="s">
        <v>225</v>
      </c>
      <c r="R100" s="382" t="s">
        <v>225</v>
      </c>
      <c r="S100" s="382" t="s">
        <v>226</v>
      </c>
      <c r="T100" s="382" t="s">
        <v>1184</v>
      </c>
      <c r="U100" s="382" t="s">
        <v>1184</v>
      </c>
      <c r="V100" s="382" t="s">
        <v>1184</v>
      </c>
      <c r="W100" s="382" t="s">
        <v>1184</v>
      </c>
      <c r="X100" s="382" t="s">
        <v>1184</v>
      </c>
      <c r="Y100" s="382" t="s">
        <v>1185</v>
      </c>
      <c r="Z100" s="384" t="s">
        <v>1185</v>
      </c>
      <c r="AA100" s="384" t="s">
        <v>1184</v>
      </c>
      <c r="AB100" s="384" t="s">
        <v>1380</v>
      </c>
      <c r="AC100" s="428" t="str">
        <f>Table1332[[#This Row],[Default]]</f>
        <v>0</v>
      </c>
      <c r="AD100" s="384" t="s">
        <v>1184</v>
      </c>
      <c r="AE100" s="428" t="str">
        <f>Table1332[[#This Row],[Default]]</f>
        <v>0</v>
      </c>
      <c r="AF100" s="384" t="s">
        <v>1184</v>
      </c>
      <c r="AG100" s="428" t="str">
        <f>Table1332[[#This Row],[Default]]</f>
        <v>0</v>
      </c>
      <c r="AH100" s="382" t="s">
        <v>1257</v>
      </c>
      <c r="AI100" s="382" t="s">
        <v>1268</v>
      </c>
      <c r="AJ100" s="382"/>
      <c r="AK100" s="382"/>
      <c r="AL100" s="382"/>
    </row>
    <row r="101" spans="1:38" ht="30.75" customHeight="1" x14ac:dyDescent="0.3">
      <c r="A101" s="436">
        <v>97</v>
      </c>
      <c r="B101" s="382"/>
      <c r="C101" s="382"/>
      <c r="D101" s="382"/>
      <c r="E101" s="382" t="s">
        <v>674</v>
      </c>
      <c r="F101" s="384" t="s">
        <v>87</v>
      </c>
      <c r="G101" s="382" t="s">
        <v>613</v>
      </c>
      <c r="H101" s="382"/>
      <c r="I101" s="382" t="s">
        <v>2464</v>
      </c>
      <c r="J101" s="386" t="s">
        <v>1873</v>
      </c>
      <c r="K101" s="382" t="s">
        <v>2058</v>
      </c>
      <c r="L101" s="382">
        <v>1</v>
      </c>
      <c r="M101" s="382">
        <v>1</v>
      </c>
      <c r="N101" s="382" t="s">
        <v>1949</v>
      </c>
      <c r="O101" s="382" t="s">
        <v>2258</v>
      </c>
      <c r="P101" s="382" t="s">
        <v>675</v>
      </c>
      <c r="Q101" s="382" t="s">
        <v>1269</v>
      </c>
      <c r="R101" s="382" t="s">
        <v>674</v>
      </c>
      <c r="S101" s="382" t="s">
        <v>674</v>
      </c>
      <c r="T101" s="382" t="s">
        <v>1184</v>
      </c>
      <c r="U101" s="382" t="s">
        <v>1184</v>
      </c>
      <c r="V101" s="382" t="s">
        <v>1184</v>
      </c>
      <c r="W101" s="382" t="s">
        <v>1184</v>
      </c>
      <c r="X101" s="382" t="s">
        <v>1184</v>
      </c>
      <c r="Y101" s="382" t="s">
        <v>1184</v>
      </c>
      <c r="Z101" s="384" t="s">
        <v>1184</v>
      </c>
      <c r="AA101" s="384" t="s">
        <v>1184</v>
      </c>
      <c r="AB101" s="384" t="s">
        <v>1184</v>
      </c>
      <c r="AC101" s="428" t="str">
        <f>Table1332[[#This Row],[Default]]</f>
        <v>1</v>
      </c>
      <c r="AD101" s="384" t="s">
        <v>1184</v>
      </c>
      <c r="AE101" s="428" t="str">
        <f>Table1332[[#This Row],[Default]]</f>
        <v>1</v>
      </c>
      <c r="AF101" s="384" t="s">
        <v>1184</v>
      </c>
      <c r="AG101" s="428" t="str">
        <f>Table1332[[#This Row],[Default]]</f>
        <v>1</v>
      </c>
      <c r="AH101" s="382"/>
      <c r="AI101" s="382" t="s">
        <v>1790</v>
      </c>
      <c r="AJ101" s="382"/>
      <c r="AK101" s="382" t="s">
        <v>1268</v>
      </c>
      <c r="AL101" s="382"/>
    </row>
    <row r="102" spans="1:38" ht="30.75" customHeight="1" x14ac:dyDescent="0.3">
      <c r="A102" s="436">
        <v>98</v>
      </c>
      <c r="B102" s="382"/>
      <c r="C102" s="382"/>
      <c r="D102" s="382"/>
      <c r="E102" s="382" t="s">
        <v>228</v>
      </c>
      <c r="F102" s="384" t="s">
        <v>66</v>
      </c>
      <c r="G102" s="382" t="s">
        <v>1488</v>
      </c>
      <c r="H102" s="382"/>
      <c r="I102" s="382" t="s">
        <v>2464</v>
      </c>
      <c r="J102" s="386" t="s">
        <v>1874</v>
      </c>
      <c r="K102" s="382" t="s">
        <v>2058</v>
      </c>
      <c r="L102" s="382">
        <v>1</v>
      </c>
      <c r="M102" s="382">
        <v>1</v>
      </c>
      <c r="N102" s="382" t="s">
        <v>1949</v>
      </c>
      <c r="O102" s="382" t="s">
        <v>2259</v>
      </c>
      <c r="P102" s="382" t="s">
        <v>2081</v>
      </c>
      <c r="Q102" s="382" t="s">
        <v>228</v>
      </c>
      <c r="R102" s="382" t="s">
        <v>229</v>
      </c>
      <c r="S102" s="382" t="s">
        <v>229</v>
      </c>
      <c r="T102" s="382" t="s">
        <v>1184</v>
      </c>
      <c r="U102" s="382" t="s">
        <v>1185</v>
      </c>
      <c r="V102" s="382" t="s">
        <v>1185</v>
      </c>
      <c r="W102" s="382" t="s">
        <v>1185</v>
      </c>
      <c r="X102" s="382" t="s">
        <v>1185</v>
      </c>
      <c r="Y102" s="382" t="s">
        <v>1185</v>
      </c>
      <c r="Z102" s="384" t="s">
        <v>1185</v>
      </c>
      <c r="AA102" s="384" t="s">
        <v>1185</v>
      </c>
      <c r="AB102" s="384" t="s">
        <v>1380</v>
      </c>
      <c r="AC102" s="428" t="str">
        <f>Table1332[[#This Row],[Default]]</f>
        <v>0</v>
      </c>
      <c r="AD102" s="384" t="s">
        <v>1380</v>
      </c>
      <c r="AE102" s="428" t="str">
        <f>Table1332[[#This Row],[Default]]</f>
        <v>0</v>
      </c>
      <c r="AF102" s="384" t="s">
        <v>1380</v>
      </c>
      <c r="AG102" s="428" t="str">
        <f>Table1332[[#This Row],[Default]]</f>
        <v>0</v>
      </c>
      <c r="AH102" s="382"/>
      <c r="AI102" s="382" t="s">
        <v>66</v>
      </c>
      <c r="AJ102" s="382"/>
      <c r="AK102" s="382" t="s">
        <v>1268</v>
      </c>
      <c r="AL102" s="382"/>
    </row>
    <row r="103" spans="1:38" ht="30.75" customHeight="1" x14ac:dyDescent="0.3">
      <c r="A103" s="436">
        <v>99</v>
      </c>
      <c r="B103" s="382"/>
      <c r="C103" s="382"/>
      <c r="D103" s="382"/>
      <c r="E103" s="382" t="s">
        <v>230</v>
      </c>
      <c r="F103" s="384" t="s">
        <v>66</v>
      </c>
      <c r="G103" s="382" t="s">
        <v>1560</v>
      </c>
      <c r="H103" s="382"/>
      <c r="I103" s="382" t="s">
        <v>2464</v>
      </c>
      <c r="J103" s="386" t="s">
        <v>1874</v>
      </c>
      <c r="K103" s="382" t="s">
        <v>2058</v>
      </c>
      <c r="L103" s="382">
        <v>1</v>
      </c>
      <c r="M103" s="382">
        <v>1</v>
      </c>
      <c r="N103" s="382" t="s">
        <v>1949</v>
      </c>
      <c r="O103" s="382" t="s">
        <v>2260</v>
      </c>
      <c r="P103" s="382" t="s">
        <v>2082</v>
      </c>
      <c r="Q103" s="382" t="s">
        <v>230</v>
      </c>
      <c r="R103" s="382" t="s">
        <v>231</v>
      </c>
      <c r="S103" s="382" t="s">
        <v>231</v>
      </c>
      <c r="T103" s="382" t="s">
        <v>1184</v>
      </c>
      <c r="U103" s="382" t="s">
        <v>1185</v>
      </c>
      <c r="V103" s="382" t="s">
        <v>1185</v>
      </c>
      <c r="W103" s="382" t="s">
        <v>1185</v>
      </c>
      <c r="X103" s="382" t="s">
        <v>1185</v>
      </c>
      <c r="Y103" s="382" t="s">
        <v>1185</v>
      </c>
      <c r="Z103" s="384" t="s">
        <v>1185</v>
      </c>
      <c r="AA103" s="384" t="s">
        <v>1185</v>
      </c>
      <c r="AB103" s="384" t="s">
        <v>1380</v>
      </c>
      <c r="AC103" s="428" t="str">
        <f>Table1332[[#This Row],[Default]]</f>
        <v>0</v>
      </c>
      <c r="AD103" s="384" t="s">
        <v>1207</v>
      </c>
      <c r="AE103" s="428" t="str">
        <f>Table1332[[#This Row],[Default]]</f>
        <v>0</v>
      </c>
      <c r="AF103" s="384" t="s">
        <v>1380</v>
      </c>
      <c r="AG103" s="428" t="str">
        <f>Table1332[[#This Row],[Default]]</f>
        <v>0</v>
      </c>
      <c r="AH103" s="382"/>
      <c r="AI103" s="382" t="s">
        <v>66</v>
      </c>
      <c r="AJ103" s="382"/>
      <c r="AK103" s="382" t="s">
        <v>1268</v>
      </c>
      <c r="AL103" s="382"/>
    </row>
    <row r="104" spans="1:38" ht="30.75" customHeight="1" x14ac:dyDescent="0.3">
      <c r="A104" s="436">
        <v>100</v>
      </c>
      <c r="B104" s="382"/>
      <c r="C104" s="382"/>
      <c r="D104" s="382"/>
      <c r="E104" s="382" t="s">
        <v>232</v>
      </c>
      <c r="F104" s="384" t="s">
        <v>66</v>
      </c>
      <c r="G104" s="382" t="s">
        <v>1560</v>
      </c>
      <c r="H104" s="382"/>
      <c r="I104" s="382" t="s">
        <v>2464</v>
      </c>
      <c r="J104" s="386" t="s">
        <v>1874</v>
      </c>
      <c r="K104" s="382" t="s">
        <v>2058</v>
      </c>
      <c r="L104" s="382">
        <v>1</v>
      </c>
      <c r="M104" s="382">
        <v>1</v>
      </c>
      <c r="N104" s="382" t="s">
        <v>1949</v>
      </c>
      <c r="O104" s="382" t="s">
        <v>2261</v>
      </c>
      <c r="P104" s="382" t="s">
        <v>2083</v>
      </c>
      <c r="Q104" s="382" t="s">
        <v>232</v>
      </c>
      <c r="R104" s="382" t="s">
        <v>233</v>
      </c>
      <c r="S104" s="382" t="s">
        <v>233</v>
      </c>
      <c r="T104" s="382" t="s">
        <v>1184</v>
      </c>
      <c r="U104" s="382" t="s">
        <v>1185</v>
      </c>
      <c r="V104" s="382" t="s">
        <v>1185</v>
      </c>
      <c r="W104" s="382" t="s">
        <v>1185</v>
      </c>
      <c r="X104" s="382" t="s">
        <v>1185</v>
      </c>
      <c r="Y104" s="382" t="s">
        <v>1185</v>
      </c>
      <c r="Z104" s="384" t="s">
        <v>1185</v>
      </c>
      <c r="AA104" s="384" t="s">
        <v>1185</v>
      </c>
      <c r="AB104" s="384" t="s">
        <v>1380</v>
      </c>
      <c r="AC104" s="428" t="str">
        <f>Table1332[[#This Row],[Default]]</f>
        <v>0</v>
      </c>
      <c r="AD104" s="384" t="s">
        <v>1207</v>
      </c>
      <c r="AE104" s="428" t="str">
        <f>Table1332[[#This Row],[Default]]</f>
        <v>0</v>
      </c>
      <c r="AF104" s="384" t="s">
        <v>1380</v>
      </c>
      <c r="AG104" s="428" t="str">
        <f>Table1332[[#This Row],[Default]]</f>
        <v>0</v>
      </c>
      <c r="AH104" s="382"/>
      <c r="AI104" s="382" t="s">
        <v>66</v>
      </c>
      <c r="AJ104" s="382"/>
      <c r="AK104" s="382" t="s">
        <v>1268</v>
      </c>
      <c r="AL104" s="382"/>
    </row>
    <row r="105" spans="1:38" ht="30.75" customHeight="1" x14ac:dyDescent="0.3">
      <c r="A105" s="436">
        <v>101</v>
      </c>
      <c r="B105" s="382"/>
      <c r="C105" s="382"/>
      <c r="D105" s="382"/>
      <c r="E105" s="382" t="s">
        <v>235</v>
      </c>
      <c r="F105" s="384" t="s">
        <v>87</v>
      </c>
      <c r="G105" s="382" t="s">
        <v>234</v>
      </c>
      <c r="H105" s="382"/>
      <c r="I105" s="382" t="s">
        <v>2464</v>
      </c>
      <c r="J105" s="386" t="s">
        <v>1873</v>
      </c>
      <c r="K105" s="382" t="s">
        <v>2058</v>
      </c>
      <c r="L105" s="382">
        <v>1</v>
      </c>
      <c r="M105" s="382">
        <v>1</v>
      </c>
      <c r="N105" s="382" t="s">
        <v>1949</v>
      </c>
      <c r="O105" s="382" t="s">
        <v>2262</v>
      </c>
      <c r="P105" s="382" t="s">
        <v>521</v>
      </c>
      <c r="Q105" s="382" t="s">
        <v>235</v>
      </c>
      <c r="R105" s="382" t="s">
        <v>235</v>
      </c>
      <c r="S105" s="382" t="s">
        <v>235</v>
      </c>
      <c r="T105" s="382" t="s">
        <v>1184</v>
      </c>
      <c r="U105" s="382" t="s">
        <v>1184</v>
      </c>
      <c r="V105" s="382" t="s">
        <v>1184</v>
      </c>
      <c r="W105" s="382" t="s">
        <v>1184</v>
      </c>
      <c r="X105" s="382" t="s">
        <v>1184</v>
      </c>
      <c r="Y105" s="382" t="s">
        <v>1184</v>
      </c>
      <c r="Z105" s="384" t="s">
        <v>1185</v>
      </c>
      <c r="AA105" s="384" t="s">
        <v>1184</v>
      </c>
      <c r="AB105" s="384" t="s">
        <v>1184</v>
      </c>
      <c r="AC105" s="428" t="str">
        <f>Table1332[[#This Row],[Default]]</f>
        <v>1</v>
      </c>
      <c r="AD105" s="384" t="s">
        <v>1184</v>
      </c>
      <c r="AE105" s="428" t="str">
        <f>Table1332[[#This Row],[Default]]</f>
        <v>1</v>
      </c>
      <c r="AF105" s="384" t="s">
        <v>1184</v>
      </c>
      <c r="AG105" s="428" t="str">
        <f>Table1332[[#This Row],[Default]]</f>
        <v>1</v>
      </c>
      <c r="AH105" s="382" t="s">
        <v>1257</v>
      </c>
      <c r="AI105" s="382" t="s">
        <v>1268</v>
      </c>
      <c r="AJ105" s="382" t="s">
        <v>1267</v>
      </c>
      <c r="AK105" s="382" t="s">
        <v>1267</v>
      </c>
      <c r="AL105" s="382"/>
    </row>
    <row r="106" spans="1:38" ht="30.75" customHeight="1" x14ac:dyDescent="0.3">
      <c r="A106" s="436">
        <v>102</v>
      </c>
      <c r="B106" s="382"/>
      <c r="C106" s="382"/>
      <c r="D106" s="382"/>
      <c r="E106" s="382" t="s">
        <v>1107</v>
      </c>
      <c r="F106" s="384" t="s">
        <v>87</v>
      </c>
      <c r="G106" s="382" t="s">
        <v>1107</v>
      </c>
      <c r="H106" s="382"/>
      <c r="I106" s="382" t="s">
        <v>2464</v>
      </c>
      <c r="J106" s="386" t="s">
        <v>1873</v>
      </c>
      <c r="K106" s="382" t="s">
        <v>2058</v>
      </c>
      <c r="L106" s="382">
        <v>1</v>
      </c>
      <c r="M106" s="382">
        <v>1</v>
      </c>
      <c r="N106" s="382" t="s">
        <v>1949</v>
      </c>
      <c r="O106" s="382" t="s">
        <v>2263</v>
      </c>
      <c r="P106" s="382" t="s">
        <v>890</v>
      </c>
      <c r="Q106" s="382" t="s">
        <v>1266</v>
      </c>
      <c r="R106" s="382" t="s">
        <v>888</v>
      </c>
      <c r="S106" s="382" t="s">
        <v>888</v>
      </c>
      <c r="T106" s="382" t="s">
        <v>1184</v>
      </c>
      <c r="U106" s="382" t="s">
        <v>1184</v>
      </c>
      <c r="V106" s="382" t="s">
        <v>1184</v>
      </c>
      <c r="W106" s="382" t="s">
        <v>1184</v>
      </c>
      <c r="X106" s="382" t="s">
        <v>1184</v>
      </c>
      <c r="Y106" s="382" t="s">
        <v>1184</v>
      </c>
      <c r="Z106" s="384" t="s">
        <v>1184</v>
      </c>
      <c r="AA106" s="384" t="s">
        <v>1184</v>
      </c>
      <c r="AB106" s="384" t="s">
        <v>1184</v>
      </c>
      <c r="AC106" s="428" t="str">
        <f>Table1332[[#This Row],[Default]]</f>
        <v>1</v>
      </c>
      <c r="AD106" s="384" t="s">
        <v>1184</v>
      </c>
      <c r="AE106" s="428" t="str">
        <f>Table1332[[#This Row],[Default]]</f>
        <v>1</v>
      </c>
      <c r="AF106" s="384" t="s">
        <v>1184</v>
      </c>
      <c r="AG106" s="428" t="str">
        <f>Table1332[[#This Row],[Default]]</f>
        <v>1</v>
      </c>
      <c r="AH106" s="382"/>
      <c r="AI106" s="382" t="s">
        <v>1791</v>
      </c>
      <c r="AJ106" s="382"/>
      <c r="AK106" s="382"/>
      <c r="AL106" s="382"/>
    </row>
    <row r="107" spans="1:38" ht="30.75" customHeight="1" x14ac:dyDescent="0.3">
      <c r="A107" s="436">
        <v>103</v>
      </c>
      <c r="B107" s="382"/>
      <c r="C107" s="382"/>
      <c r="D107" s="382"/>
      <c r="E107" s="382" t="s">
        <v>1490</v>
      </c>
      <c r="F107" s="384" t="s">
        <v>66</v>
      </c>
      <c r="G107" s="382" t="s">
        <v>1487</v>
      </c>
      <c r="H107" s="382" t="s">
        <v>1749</v>
      </c>
      <c r="I107" s="382" t="s">
        <v>2464</v>
      </c>
      <c r="J107" s="386" t="s">
        <v>2014</v>
      </c>
      <c r="K107" s="382" t="s">
        <v>2058</v>
      </c>
      <c r="L107" s="382">
        <v>1</v>
      </c>
      <c r="M107" s="382">
        <v>1</v>
      </c>
      <c r="N107" s="382" t="s">
        <v>1949</v>
      </c>
      <c r="O107" s="382" t="s">
        <v>2264</v>
      </c>
      <c r="P107" s="382" t="s">
        <v>1513</v>
      </c>
      <c r="Q107" s="382" t="s">
        <v>1264</v>
      </c>
      <c r="R107" s="382" t="s">
        <v>889</v>
      </c>
      <c r="S107" s="382" t="s">
        <v>889</v>
      </c>
      <c r="T107" s="382" t="s">
        <v>1254</v>
      </c>
      <c r="U107" s="382" t="s">
        <v>1254</v>
      </c>
      <c r="V107" s="382" t="s">
        <v>1254</v>
      </c>
      <c r="W107" s="382" t="s">
        <v>1254</v>
      </c>
      <c r="X107" s="382" t="s">
        <v>1254</v>
      </c>
      <c r="Y107" s="382" t="s">
        <v>1184</v>
      </c>
      <c r="Z107" s="384" t="s">
        <v>1184</v>
      </c>
      <c r="AA107" s="384" t="s">
        <v>1184</v>
      </c>
      <c r="AB107" s="384" t="s">
        <v>1207</v>
      </c>
      <c r="AC107" s="428">
        <f>INDEX(ConfigNew!$A$5:$CZ$219,MATCH("TRNG_SEI_EN",ConfigNew!$A$5:$A$219,0),MATCH(AC$4,ConfigNew!$A$5:$CZ$5,0))</f>
        <v>0</v>
      </c>
      <c r="AD107" s="384" t="s">
        <v>1207</v>
      </c>
      <c r="AE107" s="428">
        <f>INDEX(ConfigNew!$A$5:$CZ$219,MATCH("TRNG_SEI_EN",ConfigNew!$A$5:$A$219,0),MATCH(AE$4,ConfigNew!$A$5:$CZ$5,0))</f>
        <v>0</v>
      </c>
      <c r="AF107" s="384" t="s">
        <v>1207</v>
      </c>
      <c r="AG107" s="428">
        <f>INDEX(ConfigNew!$A$5:$CZ$219,MATCH("TRNG_SEI_EN",ConfigNew!$A$5:$A$219,0),MATCH(AG$4,ConfigNew!$A$5:$CZ$5,0))</f>
        <v>0</v>
      </c>
      <c r="AH107" s="382"/>
      <c r="AI107" s="382" t="s">
        <v>1792</v>
      </c>
      <c r="AJ107" s="382"/>
      <c r="AK107" s="382"/>
      <c r="AL107" s="382"/>
    </row>
    <row r="108" spans="1:38" ht="30.6" customHeight="1" x14ac:dyDescent="0.3">
      <c r="A108" s="436">
        <v>104</v>
      </c>
      <c r="B108" s="382"/>
      <c r="C108" s="382"/>
      <c r="D108" s="382"/>
      <c r="E108" s="382" t="s">
        <v>238</v>
      </c>
      <c r="F108" s="384" t="s">
        <v>87</v>
      </c>
      <c r="G108" s="382" t="s">
        <v>1545</v>
      </c>
      <c r="H108" s="382" t="s">
        <v>1753</v>
      </c>
      <c r="I108" s="382" t="s">
        <v>2466</v>
      </c>
      <c r="J108" s="386" t="s">
        <v>1874</v>
      </c>
      <c r="K108" s="382" t="s">
        <v>2058</v>
      </c>
      <c r="L108" s="382">
        <v>1</v>
      </c>
      <c r="M108" s="382">
        <v>1</v>
      </c>
      <c r="N108" s="382" t="s">
        <v>1950</v>
      </c>
      <c r="O108" s="382" t="s">
        <v>2265</v>
      </c>
      <c r="P108" s="382" t="s">
        <v>541</v>
      </c>
      <c r="Q108" s="382" t="s">
        <v>238</v>
      </c>
      <c r="R108" s="382" t="s">
        <v>238</v>
      </c>
      <c r="S108" s="382" t="s">
        <v>238</v>
      </c>
      <c r="T108" s="382" t="s">
        <v>1254</v>
      </c>
      <c r="U108" s="382" t="s">
        <v>1254</v>
      </c>
      <c r="V108" s="382" t="s">
        <v>1254</v>
      </c>
      <c r="W108" s="382" t="s">
        <v>1254</v>
      </c>
      <c r="X108" s="382" t="s">
        <v>1254</v>
      </c>
      <c r="Y108" s="382" t="s">
        <v>1184</v>
      </c>
      <c r="Z108" s="384" t="s">
        <v>1184</v>
      </c>
      <c r="AA108" s="384" t="s">
        <v>1254</v>
      </c>
      <c r="AB108" s="384" t="s">
        <v>1254</v>
      </c>
      <c r="AC108" s="428" t="str">
        <f>Table1332[[#This Row],[Default]]</f>
        <v>0</v>
      </c>
      <c r="AD108" s="384" t="s">
        <v>1254</v>
      </c>
      <c r="AE108" s="428" t="str">
        <f>Table1332[[#This Row],[Default]]</f>
        <v>0</v>
      </c>
      <c r="AF108" s="384" t="s">
        <v>1254</v>
      </c>
      <c r="AG108" s="428" t="str">
        <f>Table1332[[#This Row],[Default]]</f>
        <v>0</v>
      </c>
      <c r="AH108" s="382"/>
      <c r="AI108" s="382" t="s">
        <v>1793</v>
      </c>
      <c r="AJ108" s="382"/>
      <c r="AK108" s="382"/>
      <c r="AL108" s="382"/>
    </row>
    <row r="109" spans="1:38" ht="30.75" customHeight="1" x14ac:dyDescent="0.3">
      <c r="A109" s="436">
        <v>105</v>
      </c>
      <c r="B109" s="382"/>
      <c r="C109" s="382"/>
      <c r="D109" s="382"/>
      <c r="E109" s="382" t="s">
        <v>1106</v>
      </c>
      <c r="F109" s="384" t="s">
        <v>87</v>
      </c>
      <c r="G109" s="382" t="s">
        <v>613</v>
      </c>
      <c r="H109" s="382"/>
      <c r="I109" s="382" t="s">
        <v>2466</v>
      </c>
      <c r="J109" s="386" t="s">
        <v>1873</v>
      </c>
      <c r="K109" s="382" t="s">
        <v>2058</v>
      </c>
      <c r="L109" s="382">
        <v>1</v>
      </c>
      <c r="M109" s="382">
        <v>1</v>
      </c>
      <c r="N109" s="382" t="s">
        <v>1950</v>
      </c>
      <c r="O109" s="382" t="s">
        <v>2266</v>
      </c>
      <c r="P109" s="382" t="s">
        <v>542</v>
      </c>
      <c r="Q109" s="382" t="s">
        <v>1106</v>
      </c>
      <c r="R109" s="382" t="s">
        <v>1106</v>
      </c>
      <c r="S109" s="382" t="s">
        <v>1106</v>
      </c>
      <c r="T109" s="382" t="s">
        <v>1184</v>
      </c>
      <c r="U109" s="382" t="s">
        <v>1184</v>
      </c>
      <c r="V109" s="382" t="s">
        <v>1184</v>
      </c>
      <c r="W109" s="382" t="s">
        <v>1184</v>
      </c>
      <c r="X109" s="382" t="s">
        <v>1184</v>
      </c>
      <c r="Y109" s="382" t="s">
        <v>1184</v>
      </c>
      <c r="Z109" s="384" t="s">
        <v>1184</v>
      </c>
      <c r="AA109" s="384" t="s">
        <v>1184</v>
      </c>
      <c r="AB109" s="384" t="s">
        <v>1184</v>
      </c>
      <c r="AC109" s="428" t="str">
        <f>Table1332[[#This Row],[Default]]</f>
        <v>1</v>
      </c>
      <c r="AD109" s="384" t="s">
        <v>1184</v>
      </c>
      <c r="AE109" s="428" t="str">
        <f>Table1332[[#This Row],[Default]]</f>
        <v>1</v>
      </c>
      <c r="AF109" s="384" t="s">
        <v>1184</v>
      </c>
      <c r="AG109" s="428" t="str">
        <f>Table1332[[#This Row],[Default]]</f>
        <v>1</v>
      </c>
      <c r="AH109" s="382"/>
      <c r="AI109" s="382" t="s">
        <v>1268</v>
      </c>
      <c r="AJ109" s="382"/>
      <c r="AK109" s="382"/>
      <c r="AL109" s="382"/>
    </row>
    <row r="110" spans="1:38" ht="30.75" customHeight="1" x14ac:dyDescent="0.3">
      <c r="A110" s="436">
        <v>106</v>
      </c>
      <c r="B110" s="382"/>
      <c r="C110" s="382"/>
      <c r="D110" s="382"/>
      <c r="E110" s="382" t="s">
        <v>242</v>
      </c>
      <c r="F110" s="384" t="s">
        <v>87</v>
      </c>
      <c r="G110" s="382" t="s">
        <v>241</v>
      </c>
      <c r="H110" s="382"/>
      <c r="I110" s="382" t="s">
        <v>2466</v>
      </c>
      <c r="J110" s="386" t="s">
        <v>1863</v>
      </c>
      <c r="K110" s="382" t="s">
        <v>2058</v>
      </c>
      <c r="L110" s="382">
        <v>1</v>
      </c>
      <c r="M110" s="382">
        <v>5</v>
      </c>
      <c r="N110" s="382" t="s">
        <v>1950</v>
      </c>
      <c r="O110" s="382" t="s">
        <v>2267</v>
      </c>
      <c r="P110" s="382" t="s">
        <v>543</v>
      </c>
      <c r="Q110" s="382" t="s">
        <v>242</v>
      </c>
      <c r="R110" s="382" t="s">
        <v>243</v>
      </c>
      <c r="S110" s="382" t="s">
        <v>243</v>
      </c>
      <c r="T110" s="382" t="s">
        <v>1184</v>
      </c>
      <c r="U110" s="382" t="s">
        <v>1184</v>
      </c>
      <c r="V110" s="382" t="s">
        <v>1184</v>
      </c>
      <c r="W110" s="382" t="s">
        <v>1184</v>
      </c>
      <c r="X110" s="382" t="s">
        <v>1184</v>
      </c>
      <c r="Y110" s="382" t="s">
        <v>1185</v>
      </c>
      <c r="Z110" s="384" t="s">
        <v>1185</v>
      </c>
      <c r="AA110" s="384" t="s">
        <v>1184</v>
      </c>
      <c r="AB110" s="384" t="s">
        <v>1184</v>
      </c>
      <c r="AC110" s="428" t="str">
        <f>Table1332[[#This Row],[Default]]</f>
        <v>00000</v>
      </c>
      <c r="AD110" s="384" t="s">
        <v>1184</v>
      </c>
      <c r="AE110" s="428" t="str">
        <f>Table1332[[#This Row],[Default]]</f>
        <v>00000</v>
      </c>
      <c r="AF110" s="384" t="s">
        <v>1184</v>
      </c>
      <c r="AG110" s="428" t="str">
        <f>Table1332[[#This Row],[Default]]</f>
        <v>00000</v>
      </c>
      <c r="AH110" s="382" t="s">
        <v>1263</v>
      </c>
      <c r="AI110" s="382" t="s">
        <v>1268</v>
      </c>
      <c r="AJ110" s="382" t="s">
        <v>1262</v>
      </c>
      <c r="AK110" s="382"/>
      <c r="AL110" s="382"/>
    </row>
    <row r="111" spans="1:38" ht="30.75" customHeight="1" x14ac:dyDescent="0.3">
      <c r="A111" s="436">
        <v>107</v>
      </c>
      <c r="B111" s="382"/>
      <c r="C111" s="382"/>
      <c r="D111" s="382"/>
      <c r="E111" s="382" t="s">
        <v>244</v>
      </c>
      <c r="F111" s="384" t="s">
        <v>87</v>
      </c>
      <c r="G111" s="382" t="s">
        <v>1546</v>
      </c>
      <c r="H111" s="382" t="s">
        <v>1753</v>
      </c>
      <c r="I111" s="382" t="s">
        <v>2466</v>
      </c>
      <c r="J111" s="386" t="s">
        <v>1874</v>
      </c>
      <c r="K111" s="382" t="s">
        <v>2058</v>
      </c>
      <c r="L111" s="382">
        <v>1</v>
      </c>
      <c r="M111" s="382">
        <v>1</v>
      </c>
      <c r="N111" s="382" t="s">
        <v>1950</v>
      </c>
      <c r="O111" s="382" t="s">
        <v>2268</v>
      </c>
      <c r="P111" s="382" t="s">
        <v>545</v>
      </c>
      <c r="Q111" s="382" t="s">
        <v>1261</v>
      </c>
      <c r="R111" s="382" t="s">
        <v>244</v>
      </c>
      <c r="S111" s="382" t="s">
        <v>244</v>
      </c>
      <c r="T111" s="382" t="s">
        <v>1254</v>
      </c>
      <c r="U111" s="382" t="s">
        <v>1254</v>
      </c>
      <c r="V111" s="382" t="s">
        <v>1254</v>
      </c>
      <c r="W111" s="382" t="s">
        <v>1254</v>
      </c>
      <c r="X111" s="382" t="s">
        <v>1254</v>
      </c>
      <c r="Y111" s="382" t="s">
        <v>1184</v>
      </c>
      <c r="Z111" s="384" t="s">
        <v>1184</v>
      </c>
      <c r="AA111" s="384" t="s">
        <v>1254</v>
      </c>
      <c r="AB111" s="384" t="s">
        <v>1254</v>
      </c>
      <c r="AC111" s="428" t="str">
        <f>Table1332[[#This Row],[Default]]</f>
        <v>0</v>
      </c>
      <c r="AD111" s="384" t="s">
        <v>1254</v>
      </c>
      <c r="AE111" s="428" t="str">
        <f>Table1332[[#This Row],[Default]]</f>
        <v>0</v>
      </c>
      <c r="AF111" s="384" t="s">
        <v>1254</v>
      </c>
      <c r="AG111" s="428" t="str">
        <f>Table1332[[#This Row],[Default]]</f>
        <v>0</v>
      </c>
      <c r="AH111" s="382"/>
      <c r="AI111" s="382" t="s">
        <v>1794</v>
      </c>
      <c r="AJ111" s="382"/>
      <c r="AK111" s="382"/>
      <c r="AL111" s="382"/>
    </row>
    <row r="112" spans="1:38" ht="30.75" customHeight="1" x14ac:dyDescent="0.3">
      <c r="A112" s="436">
        <v>108</v>
      </c>
      <c r="B112" s="382" t="s">
        <v>1699</v>
      </c>
      <c r="C112" s="382" t="s">
        <v>34</v>
      </c>
      <c r="D112" s="382" t="s">
        <v>2451</v>
      </c>
      <c r="E112" s="382" t="s">
        <v>254</v>
      </c>
      <c r="F112" s="384" t="s">
        <v>66</v>
      </c>
      <c r="G112" s="382" t="s">
        <v>253</v>
      </c>
      <c r="H112" s="382"/>
      <c r="I112" s="382" t="s">
        <v>2467</v>
      </c>
      <c r="J112" s="386" t="s">
        <v>1878</v>
      </c>
      <c r="K112" s="382" t="s">
        <v>2058</v>
      </c>
      <c r="L112" s="382">
        <v>1</v>
      </c>
      <c r="M112" s="382">
        <v>24</v>
      </c>
      <c r="N112" s="382" t="s">
        <v>1951</v>
      </c>
      <c r="O112" s="382" t="s">
        <v>2269</v>
      </c>
      <c r="P112" s="382" t="s">
        <v>458</v>
      </c>
      <c r="Q112" s="382" t="s">
        <v>254</v>
      </c>
      <c r="R112" s="382" t="s">
        <v>254</v>
      </c>
      <c r="S112" s="382" t="s">
        <v>254</v>
      </c>
      <c r="T112" s="382" t="s">
        <v>1184</v>
      </c>
      <c r="U112" s="382" t="s">
        <v>1184</v>
      </c>
      <c r="V112" s="382" t="s">
        <v>1184</v>
      </c>
      <c r="W112" s="382" t="s">
        <v>1184</v>
      </c>
      <c r="X112" s="382" t="s">
        <v>1184</v>
      </c>
      <c r="Y112" s="382" t="s">
        <v>1185</v>
      </c>
      <c r="Z112" s="384" t="s">
        <v>1185</v>
      </c>
      <c r="AA112" s="384" t="s">
        <v>1185</v>
      </c>
      <c r="AB112" s="384" t="s">
        <v>1207</v>
      </c>
      <c r="AC112" s="428" t="str">
        <f>Table1332[[#This Row],[Default]]</f>
        <v>000000000000000000000000</v>
      </c>
      <c r="AD112" s="384" t="s">
        <v>1207</v>
      </c>
      <c r="AE112" s="428" t="str">
        <f>Table1332[[#This Row],[Default]]</f>
        <v>000000000000000000000000</v>
      </c>
      <c r="AF112" s="384" t="s">
        <v>1207</v>
      </c>
      <c r="AG112" s="428" t="str">
        <f>Table1332[[#This Row],[Default]]</f>
        <v>000000000000000000000000</v>
      </c>
      <c r="AH112" s="382"/>
      <c r="AI112" s="382" t="s">
        <v>66</v>
      </c>
      <c r="AJ112" s="382"/>
      <c r="AK112" s="382"/>
      <c r="AL112" s="382"/>
    </row>
    <row r="113" spans="1:38" ht="30.75" customHeight="1" x14ac:dyDescent="0.3">
      <c r="A113" s="436">
        <v>109</v>
      </c>
      <c r="B113" s="382"/>
      <c r="C113" s="382"/>
      <c r="D113" s="382"/>
      <c r="E113" s="382" t="s">
        <v>255</v>
      </c>
      <c r="F113" s="384" t="s">
        <v>66</v>
      </c>
      <c r="G113" s="382" t="s">
        <v>253</v>
      </c>
      <c r="H113" s="382"/>
      <c r="I113" s="382" t="s">
        <v>2467</v>
      </c>
      <c r="J113" s="386" t="s">
        <v>1863</v>
      </c>
      <c r="K113" s="382" t="s">
        <v>2058</v>
      </c>
      <c r="L113" s="382">
        <v>1</v>
      </c>
      <c r="M113" s="382">
        <v>5</v>
      </c>
      <c r="N113" s="382" t="s">
        <v>1952</v>
      </c>
      <c r="O113" s="382" t="s">
        <v>2270</v>
      </c>
      <c r="P113" s="382" t="s">
        <v>459</v>
      </c>
      <c r="Q113" s="382" t="s">
        <v>255</v>
      </c>
      <c r="R113" s="382" t="s">
        <v>255</v>
      </c>
      <c r="S113" s="382" t="s">
        <v>255</v>
      </c>
      <c r="T113" s="382" t="s">
        <v>1184</v>
      </c>
      <c r="U113" s="382" t="s">
        <v>1184</v>
      </c>
      <c r="V113" s="382" t="s">
        <v>1184</v>
      </c>
      <c r="W113" s="382" t="s">
        <v>1184</v>
      </c>
      <c r="X113" s="382" t="s">
        <v>1184</v>
      </c>
      <c r="Y113" s="382" t="s">
        <v>1185</v>
      </c>
      <c r="Z113" s="384" t="s">
        <v>1185</v>
      </c>
      <c r="AA113" s="384" t="s">
        <v>1185</v>
      </c>
      <c r="AB113" s="384" t="s">
        <v>1207</v>
      </c>
      <c r="AC113" s="428" t="str">
        <f>Table1332[[#This Row],[Default]]</f>
        <v>00000</v>
      </c>
      <c r="AD113" s="384" t="s">
        <v>1207</v>
      </c>
      <c r="AE113" s="428" t="str">
        <f>Table1332[[#This Row],[Default]]</f>
        <v>00000</v>
      </c>
      <c r="AF113" s="384" t="s">
        <v>1207</v>
      </c>
      <c r="AG113" s="428" t="str">
        <f>Table1332[[#This Row],[Default]]</f>
        <v>00000</v>
      </c>
      <c r="AH113" s="382"/>
      <c r="AI113" s="382" t="s">
        <v>66</v>
      </c>
      <c r="AJ113" s="382"/>
      <c r="AK113" s="382"/>
      <c r="AL113" s="382"/>
    </row>
    <row r="114" spans="1:38" ht="30.75" customHeight="1" x14ac:dyDescent="0.3">
      <c r="A114" s="436">
        <v>110</v>
      </c>
      <c r="B114" s="382"/>
      <c r="C114" s="382"/>
      <c r="D114" s="382"/>
      <c r="E114" s="382" t="s">
        <v>256</v>
      </c>
      <c r="F114" s="384" t="s">
        <v>66</v>
      </c>
      <c r="G114" s="382" t="s">
        <v>253</v>
      </c>
      <c r="H114" s="382"/>
      <c r="I114" s="382" t="s">
        <v>2467</v>
      </c>
      <c r="J114" s="386" t="s">
        <v>1870</v>
      </c>
      <c r="K114" s="382" t="s">
        <v>2058</v>
      </c>
      <c r="L114" s="382">
        <v>1</v>
      </c>
      <c r="M114" s="382">
        <v>2</v>
      </c>
      <c r="N114" s="382" t="s">
        <v>1952</v>
      </c>
      <c r="O114" s="382" t="s">
        <v>2271</v>
      </c>
      <c r="P114" s="382" t="s">
        <v>462</v>
      </c>
      <c r="Q114" s="382" t="s">
        <v>1260</v>
      </c>
      <c r="R114" s="382" t="s">
        <v>256</v>
      </c>
      <c r="S114" s="382" t="s">
        <v>256</v>
      </c>
      <c r="T114" s="382" t="s">
        <v>1184</v>
      </c>
      <c r="U114" s="382" t="s">
        <v>1184</v>
      </c>
      <c r="V114" s="382" t="s">
        <v>1184</v>
      </c>
      <c r="W114" s="382" t="s">
        <v>1184</v>
      </c>
      <c r="X114" s="382" t="s">
        <v>1184</v>
      </c>
      <c r="Y114" s="382" t="s">
        <v>1185</v>
      </c>
      <c r="Z114" s="384" t="s">
        <v>1185</v>
      </c>
      <c r="AA114" s="384" t="s">
        <v>1185</v>
      </c>
      <c r="AB114" s="384" t="s">
        <v>1207</v>
      </c>
      <c r="AC114" s="428" t="str">
        <f>Table1332[[#This Row],[Default]]</f>
        <v>00</v>
      </c>
      <c r="AD114" s="384" t="s">
        <v>1207</v>
      </c>
      <c r="AE114" s="428" t="str">
        <f>Table1332[[#This Row],[Default]]</f>
        <v>00</v>
      </c>
      <c r="AF114" s="384" t="s">
        <v>1207</v>
      </c>
      <c r="AG114" s="428" t="str">
        <f>Table1332[[#This Row],[Default]]</f>
        <v>00</v>
      </c>
      <c r="AH114" s="382"/>
      <c r="AI114" s="382" t="s">
        <v>66</v>
      </c>
      <c r="AJ114" s="382"/>
      <c r="AK114" s="382"/>
      <c r="AL114" s="382"/>
    </row>
    <row r="115" spans="1:38" ht="30.75" customHeight="1" x14ac:dyDescent="0.3">
      <c r="A115" s="436">
        <v>111</v>
      </c>
      <c r="B115" s="382"/>
      <c r="C115" s="382"/>
      <c r="D115" s="382"/>
      <c r="E115" s="382" t="s">
        <v>257</v>
      </c>
      <c r="F115" s="384" t="s">
        <v>66</v>
      </c>
      <c r="G115" s="382" t="s">
        <v>253</v>
      </c>
      <c r="H115" s="382"/>
      <c r="I115" s="382" t="s">
        <v>2467</v>
      </c>
      <c r="J115" s="386" t="s">
        <v>1874</v>
      </c>
      <c r="K115" s="382" t="s">
        <v>2058</v>
      </c>
      <c r="L115" s="382">
        <v>1</v>
      </c>
      <c r="M115" s="382">
        <v>1</v>
      </c>
      <c r="N115" s="382" t="s">
        <v>1952</v>
      </c>
      <c r="O115" s="382" t="s">
        <v>2272</v>
      </c>
      <c r="P115" s="382" t="s">
        <v>461</v>
      </c>
      <c r="Q115" s="382" t="s">
        <v>257</v>
      </c>
      <c r="R115" s="382" t="s">
        <v>257</v>
      </c>
      <c r="S115" s="382" t="s">
        <v>257</v>
      </c>
      <c r="T115" s="382" t="s">
        <v>1184</v>
      </c>
      <c r="U115" s="382" t="s">
        <v>1184</v>
      </c>
      <c r="V115" s="382" t="s">
        <v>1184</v>
      </c>
      <c r="W115" s="382" t="s">
        <v>1184</v>
      </c>
      <c r="X115" s="382" t="s">
        <v>1184</v>
      </c>
      <c r="Y115" s="382" t="s">
        <v>1185</v>
      </c>
      <c r="Z115" s="384" t="s">
        <v>1185</v>
      </c>
      <c r="AA115" s="384" t="s">
        <v>1185</v>
      </c>
      <c r="AB115" s="384" t="s">
        <v>1207</v>
      </c>
      <c r="AC115" s="428" t="str">
        <f>Table1332[[#This Row],[Default]]</f>
        <v>0</v>
      </c>
      <c r="AD115" s="384" t="s">
        <v>1207</v>
      </c>
      <c r="AE115" s="428" t="str">
        <f>Table1332[[#This Row],[Default]]</f>
        <v>0</v>
      </c>
      <c r="AF115" s="384" t="s">
        <v>1207</v>
      </c>
      <c r="AG115" s="428" t="str">
        <f>Table1332[[#This Row],[Default]]</f>
        <v>0</v>
      </c>
      <c r="AH115" s="382"/>
      <c r="AI115" s="382" t="s">
        <v>66</v>
      </c>
      <c r="AJ115" s="382"/>
      <c r="AK115" s="382"/>
      <c r="AL115" s="382"/>
    </row>
    <row r="116" spans="1:38" ht="30.75" customHeight="1" x14ac:dyDescent="0.3">
      <c r="A116" s="436">
        <v>112</v>
      </c>
      <c r="B116" s="382" t="s">
        <v>1700</v>
      </c>
      <c r="C116" s="382" t="s">
        <v>36</v>
      </c>
      <c r="D116" s="382" t="s">
        <v>2451</v>
      </c>
      <c r="E116" s="382" t="s">
        <v>258</v>
      </c>
      <c r="F116" s="384" t="s">
        <v>66</v>
      </c>
      <c r="G116" s="382" t="s">
        <v>214</v>
      </c>
      <c r="H116" s="382" t="s">
        <v>1751</v>
      </c>
      <c r="I116" s="382" t="s">
        <v>2465</v>
      </c>
      <c r="J116" s="432" t="s">
        <v>1865</v>
      </c>
      <c r="K116" s="382" t="s">
        <v>2058</v>
      </c>
      <c r="L116" s="382">
        <v>1</v>
      </c>
      <c r="M116" s="382">
        <v>8</v>
      </c>
      <c r="N116" s="382" t="s">
        <v>1953</v>
      </c>
      <c r="O116" s="382" t="s">
        <v>2273</v>
      </c>
      <c r="P116" s="382" t="s">
        <v>463</v>
      </c>
      <c r="Q116" s="382" t="s">
        <v>258</v>
      </c>
      <c r="R116" s="382" t="s">
        <v>1255</v>
      </c>
      <c r="S116" s="382" t="s">
        <v>1176</v>
      </c>
      <c r="T116" s="382" t="s">
        <v>1254</v>
      </c>
      <c r="U116" s="382" t="s">
        <v>1254</v>
      </c>
      <c r="V116" s="382" t="s">
        <v>1254</v>
      </c>
      <c r="W116" s="382" t="s">
        <v>1254</v>
      </c>
      <c r="X116" s="382" t="s">
        <v>1254</v>
      </c>
      <c r="Y116" s="382" t="s">
        <v>1254</v>
      </c>
      <c r="Z116" s="382" t="s">
        <v>1254</v>
      </c>
      <c r="AA116" s="382" t="s">
        <v>1254</v>
      </c>
      <c r="AB116" s="382" t="s">
        <v>1254</v>
      </c>
      <c r="AC116" s="428" t="str">
        <f>Table1332[[#This Row],[Default]]</f>
        <v>00000000</v>
      </c>
      <c r="AD116" s="382" t="s">
        <v>1254</v>
      </c>
      <c r="AE116" s="428" t="str">
        <f>Table1332[[#This Row],[Default]]</f>
        <v>00000000</v>
      </c>
      <c r="AF116" s="382" t="s">
        <v>1254</v>
      </c>
      <c r="AG116" s="428" t="str">
        <f>Table1332[[#This Row],[Default]]</f>
        <v>00000000</v>
      </c>
      <c r="AH116" s="382"/>
      <c r="AI116" s="382" t="s">
        <v>1795</v>
      </c>
      <c r="AJ116" s="382"/>
      <c r="AK116" s="382"/>
      <c r="AL116" s="382"/>
    </row>
    <row r="117" spans="1:38" ht="30.75" customHeight="1" x14ac:dyDescent="0.3">
      <c r="A117" s="436">
        <v>113</v>
      </c>
      <c r="B117" s="382"/>
      <c r="C117" s="382"/>
      <c r="D117" s="382"/>
      <c r="E117" s="382" t="s">
        <v>259</v>
      </c>
      <c r="F117" s="384" t="s">
        <v>66</v>
      </c>
      <c r="G117" s="382" t="s">
        <v>214</v>
      </c>
      <c r="H117" s="382" t="s">
        <v>1751</v>
      </c>
      <c r="I117" s="382" t="s">
        <v>2465</v>
      </c>
      <c r="J117" s="432" t="s">
        <v>1865</v>
      </c>
      <c r="K117" s="382" t="s">
        <v>2058</v>
      </c>
      <c r="L117" s="382">
        <v>1</v>
      </c>
      <c r="M117" s="382">
        <v>8</v>
      </c>
      <c r="N117" s="382" t="s">
        <v>1954</v>
      </c>
      <c r="O117" s="382" t="s">
        <v>2274</v>
      </c>
      <c r="P117" s="382" t="s">
        <v>464</v>
      </c>
      <c r="Q117" s="382" t="s">
        <v>259</v>
      </c>
      <c r="R117" s="382" t="s">
        <v>1255</v>
      </c>
      <c r="S117" s="382" t="s">
        <v>1176</v>
      </c>
      <c r="T117" s="382" t="s">
        <v>1254</v>
      </c>
      <c r="U117" s="382" t="s">
        <v>1254</v>
      </c>
      <c r="V117" s="382" t="s">
        <v>1254</v>
      </c>
      <c r="W117" s="382" t="s">
        <v>1254</v>
      </c>
      <c r="X117" s="382" t="s">
        <v>1254</v>
      </c>
      <c r="Y117" s="382" t="s">
        <v>1254</v>
      </c>
      <c r="Z117" s="382" t="s">
        <v>1254</v>
      </c>
      <c r="AA117" s="382" t="s">
        <v>1254</v>
      </c>
      <c r="AB117" s="382" t="s">
        <v>1254</v>
      </c>
      <c r="AC117" s="428" t="str">
        <f>Table1332[[#This Row],[Default]]</f>
        <v>00000000</v>
      </c>
      <c r="AD117" s="382" t="s">
        <v>1254</v>
      </c>
      <c r="AE117" s="428" t="str">
        <f>Table1332[[#This Row],[Default]]</f>
        <v>00000000</v>
      </c>
      <c r="AF117" s="382" t="s">
        <v>1254</v>
      </c>
      <c r="AG117" s="428" t="str">
        <f>Table1332[[#This Row],[Default]]</f>
        <v>00000000</v>
      </c>
      <c r="AH117" s="382"/>
      <c r="AI117" s="382" t="s">
        <v>1795</v>
      </c>
      <c r="AJ117" s="382"/>
      <c r="AK117" s="382"/>
      <c r="AL117" s="382"/>
    </row>
    <row r="118" spans="1:38" ht="30.75" customHeight="1" x14ac:dyDescent="0.3">
      <c r="A118" s="436">
        <v>114</v>
      </c>
      <c r="B118" s="382"/>
      <c r="C118" s="382"/>
      <c r="D118" s="382"/>
      <c r="E118" s="382" t="s">
        <v>260</v>
      </c>
      <c r="F118" s="384" t="s">
        <v>66</v>
      </c>
      <c r="G118" s="382" t="s">
        <v>214</v>
      </c>
      <c r="H118" s="382" t="s">
        <v>1751</v>
      </c>
      <c r="I118" s="382" t="s">
        <v>2465</v>
      </c>
      <c r="J118" s="432" t="s">
        <v>1865</v>
      </c>
      <c r="K118" s="382" t="s">
        <v>2058</v>
      </c>
      <c r="L118" s="382">
        <v>1</v>
      </c>
      <c r="M118" s="382">
        <v>8</v>
      </c>
      <c r="N118" s="382" t="s">
        <v>1955</v>
      </c>
      <c r="O118" s="382" t="s">
        <v>2275</v>
      </c>
      <c r="P118" s="382" t="s">
        <v>465</v>
      </c>
      <c r="Q118" s="382" t="s">
        <v>1259</v>
      </c>
      <c r="R118" s="382" t="s">
        <v>1255</v>
      </c>
      <c r="S118" s="382" t="s">
        <v>1176</v>
      </c>
      <c r="T118" s="382" t="s">
        <v>1254</v>
      </c>
      <c r="U118" s="382" t="s">
        <v>1254</v>
      </c>
      <c r="V118" s="382" t="s">
        <v>1254</v>
      </c>
      <c r="W118" s="382" t="s">
        <v>1254</v>
      </c>
      <c r="X118" s="382" t="s">
        <v>1254</v>
      </c>
      <c r="Y118" s="382" t="s">
        <v>1254</v>
      </c>
      <c r="Z118" s="382" t="s">
        <v>1254</v>
      </c>
      <c r="AA118" s="382" t="s">
        <v>1254</v>
      </c>
      <c r="AB118" s="382" t="s">
        <v>1254</v>
      </c>
      <c r="AC118" s="428" t="str">
        <f>Table1332[[#This Row],[Default]]</f>
        <v>00000000</v>
      </c>
      <c r="AD118" s="382" t="s">
        <v>1254</v>
      </c>
      <c r="AE118" s="428" t="str">
        <f>Table1332[[#This Row],[Default]]</f>
        <v>00000000</v>
      </c>
      <c r="AF118" s="382" t="s">
        <v>1254</v>
      </c>
      <c r="AG118" s="428" t="str">
        <f>Table1332[[#This Row],[Default]]</f>
        <v>00000000</v>
      </c>
      <c r="AH118" s="382"/>
      <c r="AI118" s="382" t="s">
        <v>1795</v>
      </c>
      <c r="AJ118" s="382"/>
      <c r="AK118" s="382"/>
      <c r="AL118" s="382"/>
    </row>
    <row r="119" spans="1:38" ht="30.75" customHeight="1" x14ac:dyDescent="0.3">
      <c r="A119" s="436">
        <v>115</v>
      </c>
      <c r="B119" s="382"/>
      <c r="C119" s="382"/>
      <c r="D119" s="382"/>
      <c r="E119" s="382" t="s">
        <v>261</v>
      </c>
      <c r="F119" s="384" t="s">
        <v>66</v>
      </c>
      <c r="G119" s="382" t="s">
        <v>214</v>
      </c>
      <c r="H119" s="382" t="s">
        <v>1751</v>
      </c>
      <c r="I119" s="382" t="s">
        <v>2465</v>
      </c>
      <c r="J119" s="432" t="s">
        <v>1865</v>
      </c>
      <c r="K119" s="382" t="s">
        <v>2058</v>
      </c>
      <c r="L119" s="382">
        <v>1</v>
      </c>
      <c r="M119" s="382">
        <v>8</v>
      </c>
      <c r="N119" s="382" t="s">
        <v>1956</v>
      </c>
      <c r="O119" s="382" t="s">
        <v>2276</v>
      </c>
      <c r="P119" s="382" t="s">
        <v>466</v>
      </c>
      <c r="Q119" s="382" t="s">
        <v>1258</v>
      </c>
      <c r="R119" s="382" t="s">
        <v>1255</v>
      </c>
      <c r="S119" s="382" t="s">
        <v>1176</v>
      </c>
      <c r="T119" s="382" t="s">
        <v>1254</v>
      </c>
      <c r="U119" s="382" t="s">
        <v>1254</v>
      </c>
      <c r="V119" s="382" t="s">
        <v>1254</v>
      </c>
      <c r="W119" s="382" t="s">
        <v>1254</v>
      </c>
      <c r="X119" s="382" t="s">
        <v>1254</v>
      </c>
      <c r="Y119" s="382" t="s">
        <v>1254</v>
      </c>
      <c r="Z119" s="382" t="s">
        <v>1254</v>
      </c>
      <c r="AA119" s="382" t="s">
        <v>1254</v>
      </c>
      <c r="AB119" s="382" t="s">
        <v>1254</v>
      </c>
      <c r="AC119" s="428" t="str">
        <f>Table1332[[#This Row],[Default]]</f>
        <v>00000000</v>
      </c>
      <c r="AD119" s="382" t="s">
        <v>1254</v>
      </c>
      <c r="AE119" s="428" t="str">
        <f>Table1332[[#This Row],[Default]]</f>
        <v>00000000</v>
      </c>
      <c r="AF119" s="382" t="s">
        <v>1254</v>
      </c>
      <c r="AG119" s="428" t="str">
        <f>Table1332[[#This Row],[Default]]</f>
        <v>00000000</v>
      </c>
      <c r="AH119" s="382"/>
      <c r="AI119" s="382" t="s">
        <v>1795</v>
      </c>
      <c r="AJ119" s="382"/>
      <c r="AK119" s="382"/>
      <c r="AL119" s="382"/>
    </row>
    <row r="120" spans="1:38" ht="30.75" customHeight="1" x14ac:dyDescent="0.3">
      <c r="A120" s="436">
        <v>116</v>
      </c>
      <c r="B120" s="382" t="s">
        <v>1701</v>
      </c>
      <c r="C120" s="382" t="s">
        <v>246</v>
      </c>
      <c r="D120" s="382"/>
      <c r="E120" s="382" t="s">
        <v>247</v>
      </c>
      <c r="F120" s="384" t="s">
        <v>66</v>
      </c>
      <c r="G120" s="382" t="s">
        <v>390</v>
      </c>
      <c r="H120" s="382" t="s">
        <v>1751</v>
      </c>
      <c r="I120" s="382" t="s">
        <v>2137</v>
      </c>
      <c r="J120" s="432" t="s">
        <v>2361</v>
      </c>
      <c r="K120" s="382" t="s">
        <v>2058</v>
      </c>
      <c r="L120" s="382">
        <v>1</v>
      </c>
      <c r="M120" s="382">
        <v>16</v>
      </c>
      <c r="N120" s="382" t="s">
        <v>1957</v>
      </c>
      <c r="O120" s="382" t="s">
        <v>2277</v>
      </c>
      <c r="P120" s="382" t="s">
        <v>467</v>
      </c>
      <c r="Q120" s="382" t="s">
        <v>247</v>
      </c>
      <c r="R120" s="382" t="s">
        <v>1255</v>
      </c>
      <c r="S120" s="382" t="s">
        <v>1176</v>
      </c>
      <c r="T120" s="382" t="s">
        <v>1254</v>
      </c>
      <c r="U120" s="382" t="s">
        <v>1254</v>
      </c>
      <c r="V120" s="382" t="s">
        <v>1254</v>
      </c>
      <c r="W120" s="382" t="s">
        <v>1254</v>
      </c>
      <c r="X120" s="382" t="s">
        <v>1254</v>
      </c>
      <c r="Y120" s="382" t="s">
        <v>1185</v>
      </c>
      <c r="Z120" s="382" t="s">
        <v>1185</v>
      </c>
      <c r="AA120" s="382" t="s">
        <v>1185</v>
      </c>
      <c r="AB120" s="382" t="s">
        <v>1254</v>
      </c>
      <c r="AC120" s="427" t="str">
        <f>Table1332[[#This Row],[Default]]</f>
        <v>0000000000000000</v>
      </c>
      <c r="AD120" s="382" t="s">
        <v>1254</v>
      </c>
      <c r="AE120" s="427" t="str">
        <f>Table1332[[#This Row],[Default]]</f>
        <v>0000000000000000</v>
      </c>
      <c r="AF120" s="382" t="s">
        <v>1254</v>
      </c>
      <c r="AG120" s="427" t="str">
        <f>Table1332[[#This Row],[Default]]</f>
        <v>0000000000000000</v>
      </c>
      <c r="AH120" s="382" t="s">
        <v>1257</v>
      </c>
      <c r="AI120" s="382" t="s">
        <v>66</v>
      </c>
      <c r="AJ120" s="382"/>
      <c r="AK120" s="382"/>
      <c r="AL120" s="382"/>
    </row>
    <row r="121" spans="1:38" ht="30.75" customHeight="1" x14ac:dyDescent="0.3">
      <c r="A121" s="436">
        <v>117</v>
      </c>
      <c r="B121" s="382"/>
      <c r="C121" s="382"/>
      <c r="D121" s="382"/>
      <c r="E121" s="382" t="s">
        <v>248</v>
      </c>
      <c r="F121" s="384" t="s">
        <v>66</v>
      </c>
      <c r="G121" s="382" t="s">
        <v>390</v>
      </c>
      <c r="H121" s="382" t="s">
        <v>1751</v>
      </c>
      <c r="I121" s="382" t="s">
        <v>2137</v>
      </c>
      <c r="J121" s="432" t="s">
        <v>1865</v>
      </c>
      <c r="K121" s="382" t="s">
        <v>2058</v>
      </c>
      <c r="L121" s="382">
        <v>1</v>
      </c>
      <c r="M121" s="382">
        <v>8</v>
      </c>
      <c r="N121" s="382" t="s">
        <v>1958</v>
      </c>
      <c r="O121" s="382" t="s">
        <v>2278</v>
      </c>
      <c r="P121" s="382" t="s">
        <v>467</v>
      </c>
      <c r="Q121" s="382" t="s">
        <v>248</v>
      </c>
      <c r="R121" s="382" t="s">
        <v>1255</v>
      </c>
      <c r="S121" s="382" t="s">
        <v>1176</v>
      </c>
      <c r="T121" s="382" t="s">
        <v>1254</v>
      </c>
      <c r="U121" s="382" t="s">
        <v>1254</v>
      </c>
      <c r="V121" s="382" t="s">
        <v>1254</v>
      </c>
      <c r="W121" s="382" t="s">
        <v>1254</v>
      </c>
      <c r="X121" s="382" t="s">
        <v>1254</v>
      </c>
      <c r="Y121" s="382" t="s">
        <v>1185</v>
      </c>
      <c r="Z121" s="382" t="s">
        <v>1185</v>
      </c>
      <c r="AA121" s="382" t="s">
        <v>1185</v>
      </c>
      <c r="AB121" s="382" t="s">
        <v>1254</v>
      </c>
      <c r="AC121" s="427" t="str">
        <f>Table1332[[#This Row],[Default]]</f>
        <v>00000000</v>
      </c>
      <c r="AD121" s="382" t="s">
        <v>1254</v>
      </c>
      <c r="AE121" s="427" t="str">
        <f>Table1332[[#This Row],[Default]]</f>
        <v>00000000</v>
      </c>
      <c r="AF121" s="382" t="s">
        <v>1254</v>
      </c>
      <c r="AG121" s="427" t="str">
        <f>Table1332[[#This Row],[Default]]</f>
        <v>00000000</v>
      </c>
      <c r="AH121" s="382" t="s">
        <v>1257</v>
      </c>
      <c r="AI121" s="382" t="s">
        <v>66</v>
      </c>
      <c r="AJ121" s="382"/>
      <c r="AK121" s="382"/>
      <c r="AL121" s="382"/>
    </row>
    <row r="122" spans="1:38" ht="30.75" customHeight="1" x14ac:dyDescent="0.3">
      <c r="A122" s="436">
        <v>118</v>
      </c>
      <c r="B122" s="382"/>
      <c r="C122" s="382"/>
      <c r="D122" s="382"/>
      <c r="E122" s="382" t="s">
        <v>249</v>
      </c>
      <c r="F122" s="384" t="s">
        <v>66</v>
      </c>
      <c r="G122" s="382" t="s">
        <v>205</v>
      </c>
      <c r="H122" s="382" t="s">
        <v>1751</v>
      </c>
      <c r="I122" s="382" t="s">
        <v>2137</v>
      </c>
      <c r="J122" s="432" t="s">
        <v>1865</v>
      </c>
      <c r="K122" s="382" t="s">
        <v>2058</v>
      </c>
      <c r="L122" s="382">
        <v>1</v>
      </c>
      <c r="M122" s="382">
        <v>8</v>
      </c>
      <c r="N122" s="382" t="s">
        <v>1959</v>
      </c>
      <c r="O122" s="382" t="s">
        <v>2279</v>
      </c>
      <c r="P122" s="382" t="s">
        <v>468</v>
      </c>
      <c r="Q122" s="382" t="s">
        <v>249</v>
      </c>
      <c r="R122" s="382" t="s">
        <v>1255</v>
      </c>
      <c r="S122" s="382" t="s">
        <v>1176</v>
      </c>
      <c r="T122" s="382" t="s">
        <v>1254</v>
      </c>
      <c r="U122" s="382" t="s">
        <v>1254</v>
      </c>
      <c r="V122" s="382" t="s">
        <v>1254</v>
      </c>
      <c r="W122" s="382" t="s">
        <v>1254</v>
      </c>
      <c r="X122" s="382" t="s">
        <v>1254</v>
      </c>
      <c r="Y122" s="382" t="s">
        <v>1185</v>
      </c>
      <c r="Z122" s="382" t="s">
        <v>1185</v>
      </c>
      <c r="AA122" s="382" t="s">
        <v>1185</v>
      </c>
      <c r="AB122" s="382" t="s">
        <v>1254</v>
      </c>
      <c r="AC122" s="427" t="str">
        <f>Table1332[[#This Row],[Default]]</f>
        <v>00000000</v>
      </c>
      <c r="AD122" s="382" t="s">
        <v>1254</v>
      </c>
      <c r="AE122" s="427" t="str">
        <f>Table1332[[#This Row],[Default]]</f>
        <v>00000000</v>
      </c>
      <c r="AF122" s="382" t="s">
        <v>1254</v>
      </c>
      <c r="AG122" s="427" t="str">
        <f>Table1332[[#This Row],[Default]]</f>
        <v>00000000</v>
      </c>
      <c r="AH122" s="382" t="s">
        <v>1257</v>
      </c>
      <c r="AI122" s="382" t="s">
        <v>66</v>
      </c>
      <c r="AJ122" s="382"/>
      <c r="AK122" s="382"/>
      <c r="AL122" s="382"/>
    </row>
    <row r="123" spans="1:38" ht="30.75" customHeight="1" x14ac:dyDescent="0.3">
      <c r="A123" s="436">
        <v>119</v>
      </c>
      <c r="B123" s="442" t="s">
        <v>2427</v>
      </c>
      <c r="C123" s="421" t="s">
        <v>2421</v>
      </c>
      <c r="D123" s="421" t="s">
        <v>2453</v>
      </c>
      <c r="E123" s="421" t="s">
        <v>2416</v>
      </c>
      <c r="F123" s="440" t="s">
        <v>87</v>
      </c>
      <c r="G123" s="421" t="s">
        <v>2445</v>
      </c>
      <c r="H123" s="421" t="s">
        <v>1750</v>
      </c>
      <c r="I123" s="421" t="s">
        <v>2468</v>
      </c>
      <c r="J123" s="443" t="s">
        <v>2417</v>
      </c>
      <c r="K123" s="421" t="s">
        <v>2058</v>
      </c>
      <c r="L123" s="421">
        <v>1</v>
      </c>
      <c r="M123" s="421">
        <v>16</v>
      </c>
      <c r="N123" s="421" t="s">
        <v>1960</v>
      </c>
      <c r="O123" s="421" t="s">
        <v>2280</v>
      </c>
      <c r="P123" s="421" t="s">
        <v>2418</v>
      </c>
      <c r="Q123" s="421" t="s">
        <v>1254</v>
      </c>
      <c r="R123" s="421" t="s">
        <v>1254</v>
      </c>
      <c r="S123" s="421" t="s">
        <v>1254</v>
      </c>
      <c r="T123" s="421" t="s">
        <v>1254</v>
      </c>
      <c r="U123" s="421" t="s">
        <v>1254</v>
      </c>
      <c r="V123" s="421" t="s">
        <v>1254</v>
      </c>
      <c r="W123" s="421" t="s">
        <v>1254</v>
      </c>
      <c r="X123" s="421" t="s">
        <v>1254</v>
      </c>
      <c r="Y123" s="421" t="s">
        <v>1254</v>
      </c>
      <c r="Z123" s="440" t="s">
        <v>1254</v>
      </c>
      <c r="AA123" s="440" t="s">
        <v>1207</v>
      </c>
      <c r="AB123" s="440" t="s">
        <v>1207</v>
      </c>
      <c r="AC123" s="441" t="str">
        <f>Table1332[[#This Row],[Default]]</f>
        <v>1111111111111111</v>
      </c>
      <c r="AD123" s="440" t="s">
        <v>1207</v>
      </c>
      <c r="AE123" s="441" t="str">
        <f>Table1332[[#This Row],[Default]]</f>
        <v>1111111111111111</v>
      </c>
      <c r="AF123" s="440" t="s">
        <v>1207</v>
      </c>
      <c r="AG123" s="441" t="str">
        <f>Table1332[[#This Row],[Default]]</f>
        <v>1111111111111111</v>
      </c>
      <c r="AH123" s="421"/>
      <c r="AI123" s="421"/>
      <c r="AJ123" s="421"/>
      <c r="AK123" s="421"/>
      <c r="AL123" s="421"/>
    </row>
    <row r="124" spans="1:38" ht="30.75" customHeight="1" x14ac:dyDescent="0.3">
      <c r="A124" s="436">
        <v>120</v>
      </c>
      <c r="B124" s="382"/>
      <c r="C124" s="421"/>
      <c r="D124" s="421"/>
      <c r="E124" s="421" t="s">
        <v>2419</v>
      </c>
      <c r="F124" s="440" t="s">
        <v>87</v>
      </c>
      <c r="G124" s="421" t="s">
        <v>2445</v>
      </c>
      <c r="H124" s="421" t="s">
        <v>1750</v>
      </c>
      <c r="I124" s="421" t="s">
        <v>2468</v>
      </c>
      <c r="J124" s="443" t="s">
        <v>2417</v>
      </c>
      <c r="K124" s="421" t="s">
        <v>2058</v>
      </c>
      <c r="L124" s="421">
        <v>1</v>
      </c>
      <c r="M124" s="421">
        <v>16</v>
      </c>
      <c r="N124" s="421" t="s">
        <v>2454</v>
      </c>
      <c r="O124" s="421" t="s">
        <v>2455</v>
      </c>
      <c r="P124" s="421" t="s">
        <v>2420</v>
      </c>
      <c r="Q124" s="421" t="s">
        <v>1254</v>
      </c>
      <c r="R124" s="421" t="s">
        <v>1254</v>
      </c>
      <c r="S124" s="421" t="s">
        <v>1254</v>
      </c>
      <c r="T124" s="421" t="s">
        <v>1254</v>
      </c>
      <c r="U124" s="421" t="s">
        <v>1254</v>
      </c>
      <c r="V124" s="421" t="s">
        <v>1254</v>
      </c>
      <c r="W124" s="421" t="s">
        <v>1254</v>
      </c>
      <c r="X124" s="421" t="s">
        <v>1254</v>
      </c>
      <c r="Y124" s="421" t="s">
        <v>1254</v>
      </c>
      <c r="Z124" s="440" t="s">
        <v>1254</v>
      </c>
      <c r="AA124" s="440" t="s">
        <v>1207</v>
      </c>
      <c r="AB124" s="440" t="s">
        <v>1207</v>
      </c>
      <c r="AC124" s="441" t="s">
        <v>2417</v>
      </c>
      <c r="AD124" s="440" t="s">
        <v>1207</v>
      </c>
      <c r="AE124" s="441" t="s">
        <v>2417</v>
      </c>
      <c r="AF124" s="440" t="s">
        <v>1207</v>
      </c>
      <c r="AG124" s="441" t="s">
        <v>2417</v>
      </c>
      <c r="AH124" s="421"/>
      <c r="AI124" s="421"/>
      <c r="AJ124" s="421"/>
      <c r="AK124" s="421"/>
      <c r="AL124" s="421"/>
    </row>
    <row r="125" spans="1:38" ht="30.75" customHeight="1" x14ac:dyDescent="0.3">
      <c r="A125" s="436">
        <v>121</v>
      </c>
      <c r="B125" s="382" t="s">
        <v>1702</v>
      </c>
      <c r="C125" s="382" t="s">
        <v>250</v>
      </c>
      <c r="D125" s="382"/>
      <c r="E125" s="382" t="s">
        <v>250</v>
      </c>
      <c r="F125" s="384" t="s">
        <v>66</v>
      </c>
      <c r="G125" s="382" t="s">
        <v>390</v>
      </c>
      <c r="H125" s="382" t="s">
        <v>1751</v>
      </c>
      <c r="I125" s="382" t="s">
        <v>2137</v>
      </c>
      <c r="J125" s="432" t="s">
        <v>2362</v>
      </c>
      <c r="K125" s="382"/>
      <c r="L125" s="382">
        <v>1</v>
      </c>
      <c r="M125" s="382">
        <v>32</v>
      </c>
      <c r="N125" s="382" t="s">
        <v>1960</v>
      </c>
      <c r="O125" s="382" t="s">
        <v>2280</v>
      </c>
      <c r="P125" s="382" t="s">
        <v>469</v>
      </c>
      <c r="Q125" s="382" t="s">
        <v>250</v>
      </c>
      <c r="R125" s="382" t="s">
        <v>1255</v>
      </c>
      <c r="S125" s="382" t="s">
        <v>1176</v>
      </c>
      <c r="T125" s="382" t="s">
        <v>1254</v>
      </c>
      <c r="U125" s="382" t="s">
        <v>1254</v>
      </c>
      <c r="V125" s="382" t="s">
        <v>1254</v>
      </c>
      <c r="W125" s="382" t="s">
        <v>1254</v>
      </c>
      <c r="X125" s="382" t="s">
        <v>1254</v>
      </c>
      <c r="Y125" s="382" t="s">
        <v>1185</v>
      </c>
      <c r="Z125" s="382" t="s">
        <v>1185</v>
      </c>
      <c r="AA125" s="382" t="s">
        <v>1185</v>
      </c>
      <c r="AB125" s="382" t="s">
        <v>1254</v>
      </c>
      <c r="AC125" s="427"/>
      <c r="AD125" s="382" t="s">
        <v>1254</v>
      </c>
      <c r="AE125" s="427"/>
      <c r="AF125" s="382" t="s">
        <v>1254</v>
      </c>
      <c r="AG125" s="427"/>
      <c r="AH125" s="382"/>
      <c r="AI125" s="382" t="s">
        <v>66</v>
      </c>
      <c r="AJ125" s="382"/>
      <c r="AK125" s="382"/>
      <c r="AL125" s="382"/>
    </row>
    <row r="126" spans="1:38" ht="30.75" customHeight="1" x14ac:dyDescent="0.3">
      <c r="A126" s="436">
        <v>122</v>
      </c>
      <c r="B126" s="442" t="s">
        <v>2428</v>
      </c>
      <c r="C126" s="421" t="s">
        <v>2422</v>
      </c>
      <c r="D126" s="421" t="s">
        <v>2453</v>
      </c>
      <c r="E126" s="421" t="s">
        <v>2423</v>
      </c>
      <c r="F126" s="440" t="s">
        <v>87</v>
      </c>
      <c r="G126" s="421" t="s">
        <v>2445</v>
      </c>
      <c r="H126" s="421" t="s">
        <v>1750</v>
      </c>
      <c r="I126" s="421" t="s">
        <v>2468</v>
      </c>
      <c r="J126" s="443" t="s">
        <v>2417</v>
      </c>
      <c r="K126" s="421" t="s">
        <v>2058</v>
      </c>
      <c r="L126" s="421">
        <v>1</v>
      </c>
      <c r="M126" s="421">
        <v>16</v>
      </c>
      <c r="N126" s="421" t="s">
        <v>1961</v>
      </c>
      <c r="O126" s="421" t="s">
        <v>2281</v>
      </c>
      <c r="P126" s="421" t="s">
        <v>2425</v>
      </c>
      <c r="Q126" s="421" t="s">
        <v>1254</v>
      </c>
      <c r="R126" s="421" t="s">
        <v>1254</v>
      </c>
      <c r="S126" s="421" t="s">
        <v>1254</v>
      </c>
      <c r="T126" s="421" t="s">
        <v>1254</v>
      </c>
      <c r="U126" s="421" t="s">
        <v>1254</v>
      </c>
      <c r="V126" s="421" t="s">
        <v>1254</v>
      </c>
      <c r="W126" s="421" t="s">
        <v>1254</v>
      </c>
      <c r="X126" s="421" t="s">
        <v>1254</v>
      </c>
      <c r="Y126" s="421" t="s">
        <v>1254</v>
      </c>
      <c r="Z126" s="421" t="s">
        <v>1254</v>
      </c>
      <c r="AA126" s="440" t="s">
        <v>1207</v>
      </c>
      <c r="AB126" s="440" t="s">
        <v>1207</v>
      </c>
      <c r="AC126" s="444" t="str">
        <f>Table1332[[#This Row],[Default]]</f>
        <v>1111111111111111</v>
      </c>
      <c r="AD126" s="440" t="s">
        <v>1207</v>
      </c>
      <c r="AE126" s="441" t="str">
        <f>Table1332[[#This Row],[Default]]</f>
        <v>1111111111111111</v>
      </c>
      <c r="AF126" s="440" t="s">
        <v>1207</v>
      </c>
      <c r="AG126" s="441" t="str">
        <f>Table1332[[#This Row],[Default]]</f>
        <v>1111111111111111</v>
      </c>
      <c r="AH126" s="421"/>
      <c r="AI126" s="421"/>
      <c r="AJ126" s="421"/>
      <c r="AK126" s="421"/>
      <c r="AL126" s="421"/>
    </row>
    <row r="127" spans="1:38" ht="30.75" customHeight="1" x14ac:dyDescent="0.3">
      <c r="A127" s="436">
        <v>123</v>
      </c>
      <c r="B127" s="442"/>
      <c r="C127" s="421"/>
      <c r="D127" s="421"/>
      <c r="E127" s="421" t="s">
        <v>2429</v>
      </c>
      <c r="F127" s="440" t="s">
        <v>87</v>
      </c>
      <c r="G127" s="421" t="s">
        <v>2445</v>
      </c>
      <c r="H127" s="421" t="s">
        <v>1750</v>
      </c>
      <c r="I127" s="421" t="s">
        <v>2468</v>
      </c>
      <c r="J127" s="443" t="s">
        <v>2417</v>
      </c>
      <c r="K127" s="421" t="s">
        <v>2058</v>
      </c>
      <c r="L127" s="421">
        <v>1</v>
      </c>
      <c r="M127" s="421">
        <v>16</v>
      </c>
      <c r="N127" s="421" t="s">
        <v>2430</v>
      </c>
      <c r="O127" s="421" t="s">
        <v>2431</v>
      </c>
      <c r="P127" s="421" t="s">
        <v>2433</v>
      </c>
      <c r="Q127" s="421" t="s">
        <v>1254</v>
      </c>
      <c r="R127" s="421" t="s">
        <v>1254</v>
      </c>
      <c r="S127" s="421" t="s">
        <v>1254</v>
      </c>
      <c r="T127" s="421" t="s">
        <v>1254</v>
      </c>
      <c r="U127" s="421" t="s">
        <v>1254</v>
      </c>
      <c r="V127" s="421" t="s">
        <v>1254</v>
      </c>
      <c r="W127" s="421" t="s">
        <v>1254</v>
      </c>
      <c r="X127" s="421" t="s">
        <v>1254</v>
      </c>
      <c r="Y127" s="421" t="s">
        <v>1254</v>
      </c>
      <c r="Z127" s="421" t="s">
        <v>1254</v>
      </c>
      <c r="AA127" s="440" t="s">
        <v>1207</v>
      </c>
      <c r="AB127" s="440" t="s">
        <v>1207</v>
      </c>
      <c r="AC127" s="444" t="str">
        <f>Table1332[[#This Row],[Default]]</f>
        <v>1111111111111111</v>
      </c>
      <c r="AD127" s="440" t="s">
        <v>1207</v>
      </c>
      <c r="AE127" s="441" t="str">
        <f>Table1332[[#This Row],[Default]]</f>
        <v>1111111111111111</v>
      </c>
      <c r="AF127" s="440" t="s">
        <v>1207</v>
      </c>
      <c r="AG127" s="441" t="str">
        <f>Table1332[[#This Row],[Default]]</f>
        <v>1111111111111111</v>
      </c>
      <c r="AH127" s="421"/>
      <c r="AI127" s="421"/>
      <c r="AJ127" s="421"/>
      <c r="AK127" s="421"/>
      <c r="AL127" s="421"/>
    </row>
    <row r="128" spans="1:38" ht="30.75" customHeight="1" x14ac:dyDescent="0.3">
      <c r="A128" s="436">
        <v>124</v>
      </c>
      <c r="B128" s="382" t="s">
        <v>1703</v>
      </c>
      <c r="C128" s="382" t="s">
        <v>251</v>
      </c>
      <c r="D128" s="382"/>
      <c r="E128" s="382" t="s">
        <v>251</v>
      </c>
      <c r="F128" s="384" t="s">
        <v>66</v>
      </c>
      <c r="G128" s="382" t="s">
        <v>390</v>
      </c>
      <c r="H128" s="382" t="s">
        <v>1751</v>
      </c>
      <c r="I128" s="382" t="s">
        <v>2137</v>
      </c>
      <c r="J128" s="432" t="s">
        <v>2362</v>
      </c>
      <c r="K128" s="382"/>
      <c r="L128" s="382">
        <v>1</v>
      </c>
      <c r="M128" s="382">
        <v>32</v>
      </c>
      <c r="N128" s="382" t="s">
        <v>1961</v>
      </c>
      <c r="O128" s="382" t="s">
        <v>2281</v>
      </c>
      <c r="P128" s="382" t="s">
        <v>470</v>
      </c>
      <c r="Q128" s="382" t="s">
        <v>251</v>
      </c>
      <c r="R128" s="382" t="s">
        <v>1255</v>
      </c>
      <c r="S128" s="382" t="s">
        <v>1176</v>
      </c>
      <c r="T128" s="382" t="s">
        <v>1254</v>
      </c>
      <c r="U128" s="382" t="s">
        <v>1254</v>
      </c>
      <c r="V128" s="382" t="s">
        <v>1254</v>
      </c>
      <c r="W128" s="382" t="s">
        <v>1254</v>
      </c>
      <c r="X128" s="382" t="s">
        <v>1254</v>
      </c>
      <c r="Y128" s="382" t="s">
        <v>1185</v>
      </c>
      <c r="Z128" s="382" t="s">
        <v>1185</v>
      </c>
      <c r="AA128" s="382" t="s">
        <v>1185</v>
      </c>
      <c r="AB128" s="382" t="s">
        <v>1254</v>
      </c>
      <c r="AC128" s="427"/>
      <c r="AD128" s="382" t="s">
        <v>1254</v>
      </c>
      <c r="AE128" s="427"/>
      <c r="AF128" s="382" t="s">
        <v>1254</v>
      </c>
      <c r="AG128" s="427"/>
      <c r="AH128" s="382"/>
      <c r="AI128" s="382" t="s">
        <v>66</v>
      </c>
      <c r="AJ128" s="382"/>
      <c r="AK128" s="382"/>
      <c r="AL128" s="382"/>
    </row>
    <row r="129" spans="1:38" ht="30.75" customHeight="1" x14ac:dyDescent="0.3">
      <c r="A129" s="436">
        <v>125</v>
      </c>
      <c r="B129" s="442" t="s">
        <v>2457</v>
      </c>
      <c r="C129" s="421" t="s">
        <v>2452</v>
      </c>
      <c r="D129" s="421" t="s">
        <v>2453</v>
      </c>
      <c r="E129" s="421" t="s">
        <v>2424</v>
      </c>
      <c r="F129" s="440" t="s">
        <v>87</v>
      </c>
      <c r="G129" s="421" t="s">
        <v>2445</v>
      </c>
      <c r="H129" s="421" t="s">
        <v>1750</v>
      </c>
      <c r="I129" s="421" t="s">
        <v>2468</v>
      </c>
      <c r="J129" s="443" t="s">
        <v>2361</v>
      </c>
      <c r="K129" s="421" t="s">
        <v>2058</v>
      </c>
      <c r="L129" s="421">
        <v>1</v>
      </c>
      <c r="M129" s="421">
        <v>16</v>
      </c>
      <c r="N129" s="421" t="s">
        <v>1962</v>
      </c>
      <c r="O129" s="421" t="s">
        <v>2282</v>
      </c>
      <c r="P129" s="421" t="s">
        <v>2426</v>
      </c>
      <c r="Q129" s="421" t="s">
        <v>1254</v>
      </c>
      <c r="R129" s="421" t="s">
        <v>1254</v>
      </c>
      <c r="S129" s="421" t="s">
        <v>1254</v>
      </c>
      <c r="T129" s="421" t="s">
        <v>1254</v>
      </c>
      <c r="U129" s="421" t="s">
        <v>1254</v>
      </c>
      <c r="V129" s="421" t="s">
        <v>1254</v>
      </c>
      <c r="W129" s="421" t="s">
        <v>1254</v>
      </c>
      <c r="X129" s="421" t="s">
        <v>1254</v>
      </c>
      <c r="Y129" s="421" t="s">
        <v>1254</v>
      </c>
      <c r="Z129" s="421" t="s">
        <v>1254</v>
      </c>
      <c r="AA129" s="440" t="s">
        <v>1207</v>
      </c>
      <c r="AB129" s="440" t="s">
        <v>1207</v>
      </c>
      <c r="AC129" s="444" t="str">
        <f>Table1332[[#This Row],[Default]]</f>
        <v>0000000000000000</v>
      </c>
      <c r="AD129" s="440" t="s">
        <v>1207</v>
      </c>
      <c r="AE129" s="441" t="str">
        <f>Table1332[[#This Row],[Default]]</f>
        <v>0000000000000000</v>
      </c>
      <c r="AF129" s="440" t="s">
        <v>1207</v>
      </c>
      <c r="AG129" s="441" t="str">
        <f>Table1332[[#This Row],[Default]]</f>
        <v>0000000000000000</v>
      </c>
      <c r="AH129" s="421"/>
      <c r="AI129" s="421"/>
      <c r="AJ129" s="421"/>
      <c r="AK129" s="421"/>
      <c r="AL129" s="421"/>
    </row>
    <row r="130" spans="1:38" ht="30.75" customHeight="1" x14ac:dyDescent="0.3">
      <c r="A130" s="436">
        <v>126</v>
      </c>
      <c r="B130" s="442"/>
      <c r="C130" s="421"/>
      <c r="D130" s="421"/>
      <c r="E130" s="421" t="s">
        <v>2436</v>
      </c>
      <c r="F130" s="440" t="s">
        <v>87</v>
      </c>
      <c r="G130" s="421" t="s">
        <v>2445</v>
      </c>
      <c r="H130" s="421" t="s">
        <v>1750</v>
      </c>
      <c r="I130" s="421" t="s">
        <v>2468</v>
      </c>
      <c r="J130" s="443" t="s">
        <v>2361</v>
      </c>
      <c r="K130" s="421" t="s">
        <v>2058</v>
      </c>
      <c r="L130" s="421">
        <v>1</v>
      </c>
      <c r="M130" s="421">
        <v>16</v>
      </c>
      <c r="N130" s="421" t="s">
        <v>2435</v>
      </c>
      <c r="O130" s="421" t="s">
        <v>2432</v>
      </c>
      <c r="P130" s="421" t="s">
        <v>2434</v>
      </c>
      <c r="Q130" s="421" t="s">
        <v>1254</v>
      </c>
      <c r="R130" s="421" t="s">
        <v>1254</v>
      </c>
      <c r="S130" s="421" t="s">
        <v>1254</v>
      </c>
      <c r="T130" s="421" t="s">
        <v>1254</v>
      </c>
      <c r="U130" s="421" t="s">
        <v>1254</v>
      </c>
      <c r="V130" s="421" t="s">
        <v>1254</v>
      </c>
      <c r="W130" s="421" t="s">
        <v>1254</v>
      </c>
      <c r="X130" s="421" t="s">
        <v>1254</v>
      </c>
      <c r="Y130" s="421" t="s">
        <v>1254</v>
      </c>
      <c r="Z130" s="421" t="s">
        <v>1254</v>
      </c>
      <c r="AA130" s="440" t="s">
        <v>1207</v>
      </c>
      <c r="AB130" s="440" t="s">
        <v>1207</v>
      </c>
      <c r="AC130" s="444" t="str">
        <f>Table1332[[#This Row],[Default]]</f>
        <v>0000000000000000</v>
      </c>
      <c r="AD130" s="440" t="s">
        <v>1207</v>
      </c>
      <c r="AE130" s="441" t="str">
        <f>Table1332[[#This Row],[Default]]</f>
        <v>0000000000000000</v>
      </c>
      <c r="AF130" s="440" t="s">
        <v>1207</v>
      </c>
      <c r="AG130" s="441" t="str">
        <f>Table1332[[#This Row],[Default]]</f>
        <v>0000000000000000</v>
      </c>
      <c r="AH130" s="421"/>
      <c r="AI130" s="421"/>
      <c r="AJ130" s="421"/>
      <c r="AK130" s="421"/>
      <c r="AL130" s="421"/>
    </row>
    <row r="131" spans="1:38" ht="30.75" customHeight="1" x14ac:dyDescent="0.3">
      <c r="A131" s="436">
        <v>127</v>
      </c>
      <c r="B131" s="382" t="s">
        <v>1704</v>
      </c>
      <c r="C131" s="382" t="s">
        <v>252</v>
      </c>
      <c r="D131" s="382"/>
      <c r="E131" s="382" t="s">
        <v>252</v>
      </c>
      <c r="F131" s="384" t="s">
        <v>66</v>
      </c>
      <c r="G131" s="382" t="s">
        <v>390</v>
      </c>
      <c r="H131" s="382" t="s">
        <v>1751</v>
      </c>
      <c r="I131" s="382" t="s">
        <v>2137</v>
      </c>
      <c r="J131" s="432" t="s">
        <v>2362</v>
      </c>
      <c r="K131" s="382"/>
      <c r="L131" s="382">
        <v>1</v>
      </c>
      <c r="M131" s="382">
        <v>32</v>
      </c>
      <c r="N131" s="382" t="s">
        <v>1962</v>
      </c>
      <c r="O131" s="382" t="s">
        <v>2282</v>
      </c>
      <c r="P131" s="382" t="s">
        <v>471</v>
      </c>
      <c r="Q131" s="382" t="s">
        <v>252</v>
      </c>
      <c r="R131" s="382" t="s">
        <v>1255</v>
      </c>
      <c r="S131" s="382" t="s">
        <v>1176</v>
      </c>
      <c r="T131" s="382" t="s">
        <v>1254</v>
      </c>
      <c r="U131" s="382" t="s">
        <v>1254</v>
      </c>
      <c r="V131" s="382" t="s">
        <v>1254</v>
      </c>
      <c r="W131" s="382" t="s">
        <v>1254</v>
      </c>
      <c r="X131" s="382" t="s">
        <v>1254</v>
      </c>
      <c r="Y131" s="382" t="s">
        <v>1185</v>
      </c>
      <c r="Z131" s="382" t="s">
        <v>1185</v>
      </c>
      <c r="AA131" s="382" t="s">
        <v>1185</v>
      </c>
      <c r="AB131" s="382" t="s">
        <v>1254</v>
      </c>
      <c r="AC131" s="427"/>
      <c r="AD131" s="382" t="s">
        <v>1254</v>
      </c>
      <c r="AE131" s="427"/>
      <c r="AF131" s="382" t="s">
        <v>1254</v>
      </c>
      <c r="AG131" s="427"/>
      <c r="AH131" s="382"/>
      <c r="AI131" s="382" t="s">
        <v>66</v>
      </c>
      <c r="AJ131" s="382"/>
      <c r="AK131" s="382"/>
      <c r="AL131" s="382"/>
    </row>
    <row r="132" spans="1:38" ht="30.75" customHeight="1" x14ac:dyDescent="0.3">
      <c r="A132" s="436">
        <v>128</v>
      </c>
      <c r="B132" s="382" t="s">
        <v>1705</v>
      </c>
      <c r="C132" s="382" t="s">
        <v>1536</v>
      </c>
      <c r="D132" s="382"/>
      <c r="E132" s="382" t="s">
        <v>1536</v>
      </c>
      <c r="F132" s="384" t="s">
        <v>66</v>
      </c>
      <c r="G132" s="382" t="s">
        <v>1535</v>
      </c>
      <c r="H132" s="382" t="s">
        <v>1750</v>
      </c>
      <c r="I132" s="382" t="s">
        <v>2138</v>
      </c>
      <c r="J132" s="432" t="s">
        <v>2362</v>
      </c>
      <c r="K132" s="382" t="s">
        <v>2058</v>
      </c>
      <c r="L132" s="382">
        <v>1</v>
      </c>
      <c r="M132" s="382">
        <v>32</v>
      </c>
      <c r="N132" s="382" t="s">
        <v>2022</v>
      </c>
      <c r="O132" s="382" t="s">
        <v>2283</v>
      </c>
      <c r="P132" s="382" t="s">
        <v>1537</v>
      </c>
      <c r="Q132" s="382" t="s">
        <v>1254</v>
      </c>
      <c r="R132" s="382" t="s">
        <v>1254</v>
      </c>
      <c r="S132" s="382" t="s">
        <v>1254</v>
      </c>
      <c r="T132" s="382" t="s">
        <v>1254</v>
      </c>
      <c r="U132" s="382" t="s">
        <v>1254</v>
      </c>
      <c r="V132" s="382" t="s">
        <v>1254</v>
      </c>
      <c r="W132" s="382" t="s">
        <v>1254</v>
      </c>
      <c r="X132" s="382" t="s">
        <v>1254</v>
      </c>
      <c r="Y132" s="382" t="s">
        <v>1254</v>
      </c>
      <c r="Z132" s="382" t="s">
        <v>1254</v>
      </c>
      <c r="AA132" s="382" t="s">
        <v>1185</v>
      </c>
      <c r="AB132" s="382" t="s">
        <v>1185</v>
      </c>
      <c r="AC132" s="427"/>
      <c r="AD132" s="382" t="s">
        <v>1207</v>
      </c>
      <c r="AE132" s="427"/>
      <c r="AF132" s="382" t="s">
        <v>1380</v>
      </c>
      <c r="AG132" s="427"/>
      <c r="AH132" s="382"/>
      <c r="AI132" s="382" t="s">
        <v>66</v>
      </c>
      <c r="AJ132" s="382"/>
      <c r="AK132" s="382"/>
      <c r="AL132" s="382"/>
    </row>
    <row r="133" spans="1:38" ht="30.75" customHeight="1" x14ac:dyDescent="0.3">
      <c r="A133" s="436">
        <v>129</v>
      </c>
      <c r="B133" s="382" t="s">
        <v>1706</v>
      </c>
      <c r="C133" s="382" t="s">
        <v>1572</v>
      </c>
      <c r="D133" s="382" t="s">
        <v>2453</v>
      </c>
      <c r="E133" s="382" t="s">
        <v>1603</v>
      </c>
      <c r="F133" s="384" t="s">
        <v>66</v>
      </c>
      <c r="G133" s="382" t="s">
        <v>2110</v>
      </c>
      <c r="H133" s="382" t="s">
        <v>1750</v>
      </c>
      <c r="I133" s="421" t="s">
        <v>2468</v>
      </c>
      <c r="J133" s="386" t="s">
        <v>1873</v>
      </c>
      <c r="K133" s="382" t="s">
        <v>2058</v>
      </c>
      <c r="L133" s="382">
        <v>1</v>
      </c>
      <c r="M133" s="382">
        <v>1</v>
      </c>
      <c r="N133" s="382" t="s">
        <v>2038</v>
      </c>
      <c r="O133" s="382" t="s">
        <v>2284</v>
      </c>
      <c r="P133" s="382" t="s">
        <v>2050</v>
      </c>
      <c r="Q133" s="382" t="s">
        <v>1254</v>
      </c>
      <c r="R133" s="382" t="s">
        <v>1254</v>
      </c>
      <c r="S133" s="382" t="s">
        <v>1254</v>
      </c>
      <c r="T133" s="382" t="s">
        <v>1254</v>
      </c>
      <c r="U133" s="382" t="s">
        <v>1254</v>
      </c>
      <c r="V133" s="382" t="s">
        <v>1254</v>
      </c>
      <c r="W133" s="382" t="s">
        <v>1254</v>
      </c>
      <c r="X133" s="382" t="s">
        <v>1254</v>
      </c>
      <c r="Y133" s="382" t="s">
        <v>1254</v>
      </c>
      <c r="Z133" s="382" t="s">
        <v>1254</v>
      </c>
      <c r="AA133" s="384" t="s">
        <v>1207</v>
      </c>
      <c r="AB133" s="384" t="s">
        <v>1207</v>
      </c>
      <c r="AC133" s="428" t="str">
        <f>Table1332[[#This Row],[Default]]</f>
        <v>1</v>
      </c>
      <c r="AD133" s="384" t="s">
        <v>1207</v>
      </c>
      <c r="AE133" s="428" t="str">
        <f>Table1332[[#This Row],[Default]]</f>
        <v>1</v>
      </c>
      <c r="AF133" s="384" t="s">
        <v>1207</v>
      </c>
      <c r="AG133" s="428" t="str">
        <f>Table1332[[#This Row],[Default]]</f>
        <v>1</v>
      </c>
      <c r="AH133" s="382"/>
      <c r="AI133" s="382" t="s">
        <v>66</v>
      </c>
      <c r="AJ133" s="382"/>
      <c r="AK133" s="382"/>
      <c r="AL133" s="382"/>
    </row>
    <row r="134" spans="1:38" ht="30.75" customHeight="1" x14ac:dyDescent="0.3">
      <c r="A134" s="436">
        <v>130</v>
      </c>
      <c r="B134" s="382"/>
      <c r="C134" s="382"/>
      <c r="D134" s="382"/>
      <c r="E134" s="382" t="s">
        <v>1604</v>
      </c>
      <c r="F134" s="384" t="s">
        <v>66</v>
      </c>
      <c r="G134" s="382" t="s">
        <v>2110</v>
      </c>
      <c r="H134" s="382" t="s">
        <v>1750</v>
      </c>
      <c r="I134" s="421" t="s">
        <v>2468</v>
      </c>
      <c r="J134" s="386" t="s">
        <v>1874</v>
      </c>
      <c r="K134" s="382" t="s">
        <v>2058</v>
      </c>
      <c r="L134" s="382">
        <v>1</v>
      </c>
      <c r="M134" s="382">
        <v>1</v>
      </c>
      <c r="N134" s="382" t="s">
        <v>2038</v>
      </c>
      <c r="O134" s="382" t="s">
        <v>2285</v>
      </c>
      <c r="P134" s="382" t="s">
        <v>2051</v>
      </c>
      <c r="Q134" s="382" t="s">
        <v>1254</v>
      </c>
      <c r="R134" s="382" t="s">
        <v>1254</v>
      </c>
      <c r="S134" s="382" t="s">
        <v>1254</v>
      </c>
      <c r="T134" s="382" t="s">
        <v>1254</v>
      </c>
      <c r="U134" s="382" t="s">
        <v>1254</v>
      </c>
      <c r="V134" s="382" t="s">
        <v>1254</v>
      </c>
      <c r="W134" s="382" t="s">
        <v>1254</v>
      </c>
      <c r="X134" s="382" t="s">
        <v>1254</v>
      </c>
      <c r="Y134" s="382" t="s">
        <v>1254</v>
      </c>
      <c r="Z134" s="382" t="s">
        <v>1254</v>
      </c>
      <c r="AA134" s="384" t="s">
        <v>1207</v>
      </c>
      <c r="AB134" s="384" t="s">
        <v>1207</v>
      </c>
      <c r="AC134" s="428" t="str">
        <f>Table1332[[#This Row],[Default]]</f>
        <v>0</v>
      </c>
      <c r="AD134" s="384" t="s">
        <v>1207</v>
      </c>
      <c r="AE134" s="428" t="str">
        <f>Table1332[[#This Row],[Default]]</f>
        <v>0</v>
      </c>
      <c r="AF134" s="384" t="s">
        <v>1207</v>
      </c>
      <c r="AG134" s="428" t="str">
        <f>Table1332[[#This Row],[Default]]</f>
        <v>0</v>
      </c>
      <c r="AH134" s="382"/>
      <c r="AI134" s="382" t="s">
        <v>66</v>
      </c>
      <c r="AJ134" s="382"/>
      <c r="AK134" s="382"/>
      <c r="AL134" s="382"/>
    </row>
    <row r="135" spans="1:38" ht="30.75" customHeight="1" x14ac:dyDescent="0.3">
      <c r="A135" s="436">
        <v>131</v>
      </c>
      <c r="B135" s="382"/>
      <c r="C135" s="382"/>
      <c r="D135" s="382"/>
      <c r="E135" s="382" t="s">
        <v>1685</v>
      </c>
      <c r="F135" s="384" t="s">
        <v>66</v>
      </c>
      <c r="G135" s="382" t="s">
        <v>2110</v>
      </c>
      <c r="H135" s="382" t="s">
        <v>1750</v>
      </c>
      <c r="I135" s="421" t="s">
        <v>2468</v>
      </c>
      <c r="J135" s="383" t="s">
        <v>1873</v>
      </c>
      <c r="K135" s="382" t="s">
        <v>2058</v>
      </c>
      <c r="L135" s="382">
        <v>1</v>
      </c>
      <c r="M135" s="382">
        <v>1</v>
      </c>
      <c r="N135" s="382" t="s">
        <v>2038</v>
      </c>
      <c r="O135" s="382" t="s">
        <v>2286</v>
      </c>
      <c r="P135" s="382" t="s">
        <v>1684</v>
      </c>
      <c r="Q135" s="382" t="s">
        <v>1254</v>
      </c>
      <c r="R135" s="382" t="s">
        <v>1254</v>
      </c>
      <c r="S135" s="382" t="s">
        <v>1254</v>
      </c>
      <c r="T135" s="382" t="s">
        <v>1254</v>
      </c>
      <c r="U135" s="382" t="s">
        <v>1254</v>
      </c>
      <c r="V135" s="382" t="s">
        <v>1254</v>
      </c>
      <c r="W135" s="382" t="s">
        <v>1254</v>
      </c>
      <c r="X135" s="382" t="s">
        <v>1254</v>
      </c>
      <c r="Y135" s="382" t="s">
        <v>1254</v>
      </c>
      <c r="Z135" s="382" t="s">
        <v>1254</v>
      </c>
      <c r="AA135" s="384" t="s">
        <v>1207</v>
      </c>
      <c r="AB135" s="384" t="s">
        <v>1207</v>
      </c>
      <c r="AC135" s="428" t="str">
        <f>Table1332[[#This Row],[Default]]</f>
        <v>1</v>
      </c>
      <c r="AD135" s="384" t="s">
        <v>1207</v>
      </c>
      <c r="AE135" s="428" t="str">
        <f>Table1332[[#This Row],[Default]]</f>
        <v>1</v>
      </c>
      <c r="AF135" s="384" t="s">
        <v>1207</v>
      </c>
      <c r="AG135" s="428" t="str">
        <f>Table1332[[#This Row],[Default]]</f>
        <v>1</v>
      </c>
      <c r="AH135" s="382"/>
      <c r="AI135" s="382"/>
      <c r="AJ135" s="382"/>
      <c r="AK135" s="382"/>
      <c r="AL135" s="382"/>
    </row>
    <row r="136" spans="1:38" ht="30.75" customHeight="1" x14ac:dyDescent="0.3">
      <c r="A136" s="436">
        <v>132</v>
      </c>
      <c r="B136" s="382"/>
      <c r="C136" s="382"/>
      <c r="D136" s="382"/>
      <c r="E136" s="382" t="s">
        <v>1265</v>
      </c>
      <c r="F136" s="384" t="s">
        <v>66</v>
      </c>
      <c r="G136" s="382" t="s">
        <v>2117</v>
      </c>
      <c r="H136" s="382" t="s">
        <v>1750</v>
      </c>
      <c r="I136" s="421" t="s">
        <v>2468</v>
      </c>
      <c r="J136" s="383" t="s">
        <v>1874</v>
      </c>
      <c r="K136" s="382" t="s">
        <v>2058</v>
      </c>
      <c r="L136" s="382">
        <v>1</v>
      </c>
      <c r="M136" s="382">
        <v>1</v>
      </c>
      <c r="N136" s="382" t="s">
        <v>2038</v>
      </c>
      <c r="O136" s="382" t="s">
        <v>2287</v>
      </c>
      <c r="P136" s="382" t="s">
        <v>1613</v>
      </c>
      <c r="Q136" s="382" t="s">
        <v>1254</v>
      </c>
      <c r="R136" s="382" t="s">
        <v>1254</v>
      </c>
      <c r="S136" s="382" t="s">
        <v>1254</v>
      </c>
      <c r="T136" s="382" t="s">
        <v>1254</v>
      </c>
      <c r="U136" s="382" t="s">
        <v>1254</v>
      </c>
      <c r="V136" s="382" t="s">
        <v>1254</v>
      </c>
      <c r="W136" s="382" t="s">
        <v>1254</v>
      </c>
      <c r="X136" s="382" t="s">
        <v>1254</v>
      </c>
      <c r="Y136" s="382" t="s">
        <v>1254</v>
      </c>
      <c r="Z136" s="382" t="s">
        <v>1254</v>
      </c>
      <c r="AA136" s="384" t="s">
        <v>1380</v>
      </c>
      <c r="AB136" s="384" t="s">
        <v>1380</v>
      </c>
      <c r="AC136" s="428" t="str">
        <f>Table1332[[#This Row],[Default]]</f>
        <v>0</v>
      </c>
      <c r="AD136" s="384" t="s">
        <v>1380</v>
      </c>
      <c r="AE136" s="428" t="str">
        <f>Table1332[[#This Row],[Default]]</f>
        <v>0</v>
      </c>
      <c r="AF136" s="384" t="s">
        <v>1380</v>
      </c>
      <c r="AG136" s="428" t="str">
        <f>Table1332[[#This Row],[Default]]</f>
        <v>0</v>
      </c>
      <c r="AH136" s="382"/>
      <c r="AI136" s="382"/>
      <c r="AJ136" s="382"/>
      <c r="AK136" s="382"/>
      <c r="AL136" s="382"/>
    </row>
    <row r="137" spans="1:38" ht="30.75" customHeight="1" x14ac:dyDescent="0.3">
      <c r="A137" s="436">
        <v>133</v>
      </c>
      <c r="B137" s="382"/>
      <c r="C137" s="382"/>
      <c r="D137" s="382"/>
      <c r="E137" s="382" t="s">
        <v>1265</v>
      </c>
      <c r="F137" s="384" t="s">
        <v>66</v>
      </c>
      <c r="G137" s="382" t="s">
        <v>2117</v>
      </c>
      <c r="H137" s="382" t="s">
        <v>1750</v>
      </c>
      <c r="I137" s="421" t="s">
        <v>2468</v>
      </c>
      <c r="J137" s="383" t="s">
        <v>1874</v>
      </c>
      <c r="K137" s="382" t="s">
        <v>2058</v>
      </c>
      <c r="L137" s="382">
        <v>1</v>
      </c>
      <c r="M137" s="382">
        <v>1</v>
      </c>
      <c r="N137" s="382" t="s">
        <v>2038</v>
      </c>
      <c r="O137" s="382" t="s">
        <v>2288</v>
      </c>
      <c r="P137" s="382" t="s">
        <v>1613</v>
      </c>
      <c r="Q137" s="382" t="s">
        <v>1254</v>
      </c>
      <c r="R137" s="382" t="s">
        <v>1254</v>
      </c>
      <c r="S137" s="382" t="s">
        <v>1254</v>
      </c>
      <c r="T137" s="382" t="s">
        <v>1254</v>
      </c>
      <c r="U137" s="382" t="s">
        <v>1254</v>
      </c>
      <c r="V137" s="382" t="s">
        <v>1254</v>
      </c>
      <c r="W137" s="382" t="s">
        <v>1254</v>
      </c>
      <c r="X137" s="382" t="s">
        <v>1254</v>
      </c>
      <c r="Y137" s="382" t="s">
        <v>1254</v>
      </c>
      <c r="Z137" s="382" t="s">
        <v>1254</v>
      </c>
      <c r="AA137" s="384" t="s">
        <v>1380</v>
      </c>
      <c r="AB137" s="384" t="s">
        <v>1380</v>
      </c>
      <c r="AC137" s="428" t="str">
        <f>Table1332[[#This Row],[Default]]</f>
        <v>0</v>
      </c>
      <c r="AD137" s="384" t="s">
        <v>1380</v>
      </c>
      <c r="AE137" s="428" t="str">
        <f>Table1332[[#This Row],[Default]]</f>
        <v>0</v>
      </c>
      <c r="AF137" s="384" t="s">
        <v>1380</v>
      </c>
      <c r="AG137" s="428" t="str">
        <f>Table1332[[#This Row],[Default]]</f>
        <v>0</v>
      </c>
      <c r="AH137" s="382"/>
      <c r="AI137" s="382"/>
      <c r="AJ137" s="382"/>
      <c r="AK137" s="382"/>
      <c r="AL137" s="382"/>
    </row>
    <row r="138" spans="1:38" ht="30.75" customHeight="1" x14ac:dyDescent="0.3">
      <c r="A138" s="436">
        <v>134</v>
      </c>
      <c r="B138" s="382"/>
      <c r="C138" s="382"/>
      <c r="D138" s="382"/>
      <c r="E138" s="382" t="s">
        <v>1265</v>
      </c>
      <c r="F138" s="384" t="s">
        <v>66</v>
      </c>
      <c r="G138" s="382" t="s">
        <v>2117</v>
      </c>
      <c r="H138" s="382" t="s">
        <v>1750</v>
      </c>
      <c r="I138" s="421" t="s">
        <v>2468</v>
      </c>
      <c r="J138" s="383" t="s">
        <v>1874</v>
      </c>
      <c r="K138" s="382" t="s">
        <v>2058</v>
      </c>
      <c r="L138" s="382">
        <v>1</v>
      </c>
      <c r="M138" s="382">
        <v>1</v>
      </c>
      <c r="N138" s="382" t="s">
        <v>2038</v>
      </c>
      <c r="O138" s="382" t="s">
        <v>2289</v>
      </c>
      <c r="P138" s="382" t="s">
        <v>1613</v>
      </c>
      <c r="Q138" s="382" t="s">
        <v>1254</v>
      </c>
      <c r="R138" s="382" t="s">
        <v>1254</v>
      </c>
      <c r="S138" s="382" t="s">
        <v>1254</v>
      </c>
      <c r="T138" s="382" t="s">
        <v>1254</v>
      </c>
      <c r="U138" s="382" t="s">
        <v>1254</v>
      </c>
      <c r="V138" s="382" t="s">
        <v>1254</v>
      </c>
      <c r="W138" s="382" t="s">
        <v>1254</v>
      </c>
      <c r="X138" s="382" t="s">
        <v>1254</v>
      </c>
      <c r="Y138" s="382" t="s">
        <v>1254</v>
      </c>
      <c r="Z138" s="382" t="s">
        <v>1254</v>
      </c>
      <c r="AA138" s="384" t="s">
        <v>1380</v>
      </c>
      <c r="AB138" s="384" t="s">
        <v>1380</v>
      </c>
      <c r="AC138" s="428" t="str">
        <f>Table1332[[#This Row],[Default]]</f>
        <v>0</v>
      </c>
      <c r="AD138" s="384" t="s">
        <v>1380</v>
      </c>
      <c r="AE138" s="428" t="str">
        <f>Table1332[[#This Row],[Default]]</f>
        <v>0</v>
      </c>
      <c r="AF138" s="384" t="s">
        <v>1380</v>
      </c>
      <c r="AG138" s="428" t="str">
        <f>Table1332[[#This Row],[Default]]</f>
        <v>0</v>
      </c>
      <c r="AH138" s="382"/>
      <c r="AI138" s="382"/>
      <c r="AJ138" s="382"/>
      <c r="AK138" s="382"/>
      <c r="AL138" s="382"/>
    </row>
    <row r="139" spans="1:38" ht="30.75" customHeight="1" x14ac:dyDescent="0.3">
      <c r="A139" s="436">
        <v>135</v>
      </c>
      <c r="B139" s="382"/>
      <c r="C139" s="382"/>
      <c r="D139" s="382"/>
      <c r="E139" s="382" t="s">
        <v>1265</v>
      </c>
      <c r="F139" s="384" t="s">
        <v>66</v>
      </c>
      <c r="G139" s="382" t="s">
        <v>2117</v>
      </c>
      <c r="H139" s="382" t="s">
        <v>1750</v>
      </c>
      <c r="I139" s="421" t="s">
        <v>2468</v>
      </c>
      <c r="J139" s="383" t="s">
        <v>1874</v>
      </c>
      <c r="K139" s="382" t="s">
        <v>2058</v>
      </c>
      <c r="L139" s="382">
        <v>1</v>
      </c>
      <c r="M139" s="382">
        <v>1</v>
      </c>
      <c r="N139" s="382" t="s">
        <v>2038</v>
      </c>
      <c r="O139" s="382" t="s">
        <v>2290</v>
      </c>
      <c r="P139" s="382" t="s">
        <v>1613</v>
      </c>
      <c r="Q139" s="382" t="s">
        <v>1254</v>
      </c>
      <c r="R139" s="382" t="s">
        <v>1254</v>
      </c>
      <c r="S139" s="382" t="s">
        <v>1254</v>
      </c>
      <c r="T139" s="382" t="s">
        <v>1254</v>
      </c>
      <c r="U139" s="382" t="s">
        <v>1254</v>
      </c>
      <c r="V139" s="382" t="s">
        <v>1254</v>
      </c>
      <c r="W139" s="382" t="s">
        <v>1254</v>
      </c>
      <c r="X139" s="382" t="s">
        <v>1254</v>
      </c>
      <c r="Y139" s="382" t="s">
        <v>1254</v>
      </c>
      <c r="Z139" s="382" t="s">
        <v>1254</v>
      </c>
      <c r="AA139" s="384" t="s">
        <v>1380</v>
      </c>
      <c r="AB139" s="384" t="s">
        <v>1380</v>
      </c>
      <c r="AC139" s="428" t="str">
        <f>Table1332[[#This Row],[Default]]</f>
        <v>0</v>
      </c>
      <c r="AD139" s="384" t="s">
        <v>1380</v>
      </c>
      <c r="AE139" s="428" t="str">
        <f>Table1332[[#This Row],[Default]]</f>
        <v>0</v>
      </c>
      <c r="AF139" s="384" t="s">
        <v>1380</v>
      </c>
      <c r="AG139" s="428" t="str">
        <f>Table1332[[#This Row],[Default]]</f>
        <v>0</v>
      </c>
      <c r="AH139" s="382"/>
      <c r="AI139" s="382"/>
      <c r="AJ139" s="382"/>
      <c r="AK139" s="382"/>
      <c r="AL139" s="382"/>
    </row>
    <row r="140" spans="1:38" ht="30.75" customHeight="1" x14ac:dyDescent="0.3">
      <c r="A140" s="436">
        <v>136</v>
      </c>
      <c r="B140" s="382"/>
      <c r="C140" s="382"/>
      <c r="D140" s="382"/>
      <c r="E140" s="382" t="s">
        <v>1265</v>
      </c>
      <c r="F140" s="384" t="s">
        <v>66</v>
      </c>
      <c r="G140" s="382" t="s">
        <v>2117</v>
      </c>
      <c r="H140" s="382" t="s">
        <v>1750</v>
      </c>
      <c r="I140" s="421" t="s">
        <v>2468</v>
      </c>
      <c r="J140" s="383" t="s">
        <v>1874</v>
      </c>
      <c r="K140" s="382" t="s">
        <v>2058</v>
      </c>
      <c r="L140" s="382">
        <v>1</v>
      </c>
      <c r="M140" s="382">
        <v>1</v>
      </c>
      <c r="N140" s="382" t="s">
        <v>2038</v>
      </c>
      <c r="O140" s="382" t="s">
        <v>2291</v>
      </c>
      <c r="P140" s="382" t="s">
        <v>1613</v>
      </c>
      <c r="Q140" s="382" t="s">
        <v>1254</v>
      </c>
      <c r="R140" s="382" t="s">
        <v>1254</v>
      </c>
      <c r="S140" s="382" t="s">
        <v>1254</v>
      </c>
      <c r="T140" s="382" t="s">
        <v>1254</v>
      </c>
      <c r="U140" s="382" t="s">
        <v>1254</v>
      </c>
      <c r="V140" s="382" t="s">
        <v>1254</v>
      </c>
      <c r="W140" s="382" t="s">
        <v>1254</v>
      </c>
      <c r="X140" s="382" t="s">
        <v>1254</v>
      </c>
      <c r="Y140" s="382" t="s">
        <v>1254</v>
      </c>
      <c r="Z140" s="382" t="s">
        <v>1254</v>
      </c>
      <c r="AA140" s="384" t="s">
        <v>1380</v>
      </c>
      <c r="AB140" s="384" t="s">
        <v>1380</v>
      </c>
      <c r="AC140" s="428" t="str">
        <f>Table1332[[#This Row],[Default]]</f>
        <v>0</v>
      </c>
      <c r="AD140" s="384" t="s">
        <v>1380</v>
      </c>
      <c r="AE140" s="428" t="str">
        <f>Table1332[[#This Row],[Default]]</f>
        <v>0</v>
      </c>
      <c r="AF140" s="384" t="s">
        <v>1380</v>
      </c>
      <c r="AG140" s="428" t="str">
        <f>Table1332[[#This Row],[Default]]</f>
        <v>0</v>
      </c>
      <c r="AH140" s="382"/>
      <c r="AI140" s="382"/>
      <c r="AJ140" s="382"/>
      <c r="AK140" s="382"/>
      <c r="AL140" s="382"/>
    </row>
    <row r="141" spans="1:38" ht="30.75" customHeight="1" x14ac:dyDescent="0.3">
      <c r="A141" s="436">
        <v>137</v>
      </c>
      <c r="B141" s="382"/>
      <c r="C141" s="382"/>
      <c r="D141" s="382"/>
      <c r="E141" s="382" t="s">
        <v>1265</v>
      </c>
      <c r="F141" s="384" t="s">
        <v>66</v>
      </c>
      <c r="G141" s="382" t="s">
        <v>2117</v>
      </c>
      <c r="H141" s="382" t="s">
        <v>1750</v>
      </c>
      <c r="I141" s="421" t="s">
        <v>2468</v>
      </c>
      <c r="J141" s="383" t="s">
        <v>1874</v>
      </c>
      <c r="K141" s="382" t="s">
        <v>2058</v>
      </c>
      <c r="L141" s="382">
        <v>1</v>
      </c>
      <c r="M141" s="382">
        <v>1</v>
      </c>
      <c r="N141" s="382" t="s">
        <v>2039</v>
      </c>
      <c r="O141" s="382" t="s">
        <v>2292</v>
      </c>
      <c r="P141" s="382" t="s">
        <v>1613</v>
      </c>
      <c r="Q141" s="382" t="s">
        <v>1254</v>
      </c>
      <c r="R141" s="382" t="s">
        <v>1254</v>
      </c>
      <c r="S141" s="382" t="s">
        <v>1254</v>
      </c>
      <c r="T141" s="382" t="s">
        <v>1254</v>
      </c>
      <c r="U141" s="382" t="s">
        <v>1254</v>
      </c>
      <c r="V141" s="382" t="s">
        <v>1254</v>
      </c>
      <c r="W141" s="382" t="s">
        <v>1254</v>
      </c>
      <c r="X141" s="382" t="s">
        <v>1254</v>
      </c>
      <c r="Y141" s="382" t="s">
        <v>1254</v>
      </c>
      <c r="Z141" s="382" t="s">
        <v>1254</v>
      </c>
      <c r="AA141" s="384" t="s">
        <v>1380</v>
      </c>
      <c r="AB141" s="384" t="s">
        <v>1380</v>
      </c>
      <c r="AC141" s="428" t="str">
        <f>Table1332[[#This Row],[Default]]</f>
        <v>0</v>
      </c>
      <c r="AD141" s="384" t="s">
        <v>1380</v>
      </c>
      <c r="AE141" s="428" t="str">
        <f>Table1332[[#This Row],[Default]]</f>
        <v>0</v>
      </c>
      <c r="AF141" s="384" t="s">
        <v>1380</v>
      </c>
      <c r="AG141" s="428" t="str">
        <f>Table1332[[#This Row],[Default]]</f>
        <v>0</v>
      </c>
      <c r="AH141" s="382"/>
      <c r="AI141" s="382"/>
      <c r="AJ141" s="382"/>
      <c r="AK141" s="382"/>
      <c r="AL141" s="382"/>
    </row>
    <row r="142" spans="1:38" ht="30.75" customHeight="1" x14ac:dyDescent="0.3">
      <c r="A142" s="436">
        <v>138</v>
      </c>
      <c r="B142" s="382"/>
      <c r="C142" s="382"/>
      <c r="D142" s="382"/>
      <c r="E142" s="382" t="s">
        <v>1265</v>
      </c>
      <c r="F142" s="384" t="s">
        <v>66</v>
      </c>
      <c r="G142" s="382" t="s">
        <v>2117</v>
      </c>
      <c r="H142" s="382" t="s">
        <v>1750</v>
      </c>
      <c r="I142" s="421" t="s">
        <v>2468</v>
      </c>
      <c r="J142" s="383" t="s">
        <v>1874</v>
      </c>
      <c r="K142" s="382" t="s">
        <v>2058</v>
      </c>
      <c r="L142" s="382">
        <v>1</v>
      </c>
      <c r="M142" s="382">
        <v>1</v>
      </c>
      <c r="N142" s="382" t="s">
        <v>2039</v>
      </c>
      <c r="O142" s="382" t="s">
        <v>2293</v>
      </c>
      <c r="P142" s="382" t="s">
        <v>1613</v>
      </c>
      <c r="Q142" s="382" t="s">
        <v>1254</v>
      </c>
      <c r="R142" s="382" t="s">
        <v>1254</v>
      </c>
      <c r="S142" s="382" t="s">
        <v>1254</v>
      </c>
      <c r="T142" s="382" t="s">
        <v>1254</v>
      </c>
      <c r="U142" s="382" t="s">
        <v>1254</v>
      </c>
      <c r="V142" s="382" t="s">
        <v>1254</v>
      </c>
      <c r="W142" s="382" t="s">
        <v>1254</v>
      </c>
      <c r="X142" s="382" t="s">
        <v>1254</v>
      </c>
      <c r="Y142" s="382" t="s">
        <v>1254</v>
      </c>
      <c r="Z142" s="382" t="s">
        <v>1254</v>
      </c>
      <c r="AA142" s="384" t="s">
        <v>1380</v>
      </c>
      <c r="AB142" s="384" t="s">
        <v>1380</v>
      </c>
      <c r="AC142" s="428" t="str">
        <f>Table1332[[#This Row],[Default]]</f>
        <v>0</v>
      </c>
      <c r="AD142" s="384" t="s">
        <v>1380</v>
      </c>
      <c r="AE142" s="428" t="str">
        <f>Table1332[[#This Row],[Default]]</f>
        <v>0</v>
      </c>
      <c r="AF142" s="384" t="s">
        <v>1380</v>
      </c>
      <c r="AG142" s="428" t="str">
        <f>Table1332[[#This Row],[Default]]</f>
        <v>0</v>
      </c>
      <c r="AH142" s="382"/>
      <c r="AI142" s="382"/>
      <c r="AJ142" s="382"/>
      <c r="AK142" s="382"/>
      <c r="AL142" s="382"/>
    </row>
    <row r="143" spans="1:38" ht="30.75" customHeight="1" x14ac:dyDescent="0.3">
      <c r="A143" s="436">
        <v>139</v>
      </c>
      <c r="B143" s="382"/>
      <c r="C143" s="382"/>
      <c r="D143" s="382"/>
      <c r="E143" s="382" t="s">
        <v>1265</v>
      </c>
      <c r="F143" s="384" t="s">
        <v>66</v>
      </c>
      <c r="G143" s="382" t="s">
        <v>2117</v>
      </c>
      <c r="H143" s="382" t="s">
        <v>1750</v>
      </c>
      <c r="I143" s="421" t="s">
        <v>2468</v>
      </c>
      <c r="J143" s="383" t="s">
        <v>1874</v>
      </c>
      <c r="K143" s="382" t="s">
        <v>2058</v>
      </c>
      <c r="L143" s="382">
        <v>1</v>
      </c>
      <c r="M143" s="382">
        <v>1</v>
      </c>
      <c r="N143" s="382" t="s">
        <v>2039</v>
      </c>
      <c r="O143" s="382" t="s">
        <v>2294</v>
      </c>
      <c r="P143" s="382" t="s">
        <v>1613</v>
      </c>
      <c r="Q143" s="382" t="s">
        <v>1254</v>
      </c>
      <c r="R143" s="382" t="s">
        <v>1254</v>
      </c>
      <c r="S143" s="382" t="s">
        <v>1254</v>
      </c>
      <c r="T143" s="382" t="s">
        <v>1254</v>
      </c>
      <c r="U143" s="382" t="s">
        <v>1254</v>
      </c>
      <c r="V143" s="382" t="s">
        <v>1254</v>
      </c>
      <c r="W143" s="382" t="s">
        <v>1254</v>
      </c>
      <c r="X143" s="382" t="s">
        <v>1254</v>
      </c>
      <c r="Y143" s="382" t="s">
        <v>1254</v>
      </c>
      <c r="Z143" s="382" t="s">
        <v>1254</v>
      </c>
      <c r="AA143" s="384" t="s">
        <v>1380</v>
      </c>
      <c r="AB143" s="384" t="s">
        <v>1380</v>
      </c>
      <c r="AC143" s="428" t="str">
        <f>Table1332[[#This Row],[Default]]</f>
        <v>0</v>
      </c>
      <c r="AD143" s="384" t="s">
        <v>1380</v>
      </c>
      <c r="AE143" s="428" t="str">
        <f>Table1332[[#This Row],[Default]]</f>
        <v>0</v>
      </c>
      <c r="AF143" s="384" t="s">
        <v>1380</v>
      </c>
      <c r="AG143" s="428" t="str">
        <f>Table1332[[#This Row],[Default]]</f>
        <v>0</v>
      </c>
      <c r="AH143" s="382"/>
      <c r="AI143" s="382"/>
      <c r="AJ143" s="382"/>
      <c r="AK143" s="382"/>
      <c r="AL143" s="382"/>
    </row>
    <row r="144" spans="1:38" ht="30.75" customHeight="1" x14ac:dyDescent="0.3">
      <c r="A144" s="436">
        <v>140</v>
      </c>
      <c r="B144" s="382"/>
      <c r="C144" s="382"/>
      <c r="D144" s="382"/>
      <c r="E144" s="382" t="s">
        <v>1265</v>
      </c>
      <c r="F144" s="384" t="s">
        <v>66</v>
      </c>
      <c r="G144" s="382" t="s">
        <v>2117</v>
      </c>
      <c r="H144" s="382" t="s">
        <v>1750</v>
      </c>
      <c r="I144" s="421" t="s">
        <v>2468</v>
      </c>
      <c r="J144" s="383" t="s">
        <v>1874</v>
      </c>
      <c r="K144" s="382" t="s">
        <v>2058</v>
      </c>
      <c r="L144" s="382">
        <v>1</v>
      </c>
      <c r="M144" s="382">
        <v>1</v>
      </c>
      <c r="N144" s="382" t="s">
        <v>2039</v>
      </c>
      <c r="O144" s="382" t="s">
        <v>2295</v>
      </c>
      <c r="P144" s="382" t="s">
        <v>1613</v>
      </c>
      <c r="Q144" s="382" t="s">
        <v>1254</v>
      </c>
      <c r="R144" s="382" t="s">
        <v>1254</v>
      </c>
      <c r="S144" s="382" t="s">
        <v>1254</v>
      </c>
      <c r="T144" s="382" t="s">
        <v>1254</v>
      </c>
      <c r="U144" s="382" t="s">
        <v>1254</v>
      </c>
      <c r="V144" s="382" t="s">
        <v>1254</v>
      </c>
      <c r="W144" s="382" t="s">
        <v>1254</v>
      </c>
      <c r="X144" s="382" t="s">
        <v>1254</v>
      </c>
      <c r="Y144" s="382" t="s">
        <v>1254</v>
      </c>
      <c r="Z144" s="382" t="s">
        <v>1254</v>
      </c>
      <c r="AA144" s="384" t="s">
        <v>1380</v>
      </c>
      <c r="AB144" s="384" t="s">
        <v>1380</v>
      </c>
      <c r="AC144" s="428" t="str">
        <f>Table1332[[#This Row],[Default]]</f>
        <v>0</v>
      </c>
      <c r="AD144" s="384" t="s">
        <v>1380</v>
      </c>
      <c r="AE144" s="428" t="str">
        <f>Table1332[[#This Row],[Default]]</f>
        <v>0</v>
      </c>
      <c r="AF144" s="384" t="s">
        <v>1380</v>
      </c>
      <c r="AG144" s="428" t="str">
        <f>Table1332[[#This Row],[Default]]</f>
        <v>0</v>
      </c>
      <c r="AH144" s="382"/>
      <c r="AI144" s="382"/>
      <c r="AJ144" s="382"/>
      <c r="AK144" s="382"/>
      <c r="AL144" s="382"/>
    </row>
    <row r="145" spans="1:38" ht="30.75" customHeight="1" x14ac:dyDescent="0.3">
      <c r="A145" s="436">
        <v>141</v>
      </c>
      <c r="B145" s="382"/>
      <c r="C145" s="382"/>
      <c r="D145" s="382"/>
      <c r="E145" s="382" t="s">
        <v>1673</v>
      </c>
      <c r="F145" s="384" t="s">
        <v>66</v>
      </c>
      <c r="G145" s="382" t="s">
        <v>2111</v>
      </c>
      <c r="H145" s="382" t="s">
        <v>1750</v>
      </c>
      <c r="I145" s="421" t="s">
        <v>2468</v>
      </c>
      <c r="J145" s="383" t="s">
        <v>1874</v>
      </c>
      <c r="K145" s="382" t="s">
        <v>2058</v>
      </c>
      <c r="L145" s="382">
        <v>1</v>
      </c>
      <c r="M145" s="382">
        <v>1</v>
      </c>
      <c r="N145" s="382" t="s">
        <v>2039</v>
      </c>
      <c r="O145" s="382" t="s">
        <v>2296</v>
      </c>
      <c r="P145" s="382" t="s">
        <v>1675</v>
      </c>
      <c r="Q145" s="382" t="s">
        <v>1254</v>
      </c>
      <c r="R145" s="382" t="s">
        <v>1254</v>
      </c>
      <c r="S145" s="382" t="s">
        <v>1254</v>
      </c>
      <c r="T145" s="382" t="s">
        <v>1254</v>
      </c>
      <c r="U145" s="382" t="s">
        <v>1254</v>
      </c>
      <c r="V145" s="382" t="s">
        <v>1254</v>
      </c>
      <c r="W145" s="382" t="s">
        <v>1254</v>
      </c>
      <c r="X145" s="382" t="s">
        <v>1254</v>
      </c>
      <c r="Y145" s="382" t="s">
        <v>1254</v>
      </c>
      <c r="Z145" s="382" t="s">
        <v>1254</v>
      </c>
      <c r="AA145" s="384" t="s">
        <v>1380</v>
      </c>
      <c r="AB145" s="384" t="s">
        <v>1380</v>
      </c>
      <c r="AC145" s="428" t="str">
        <f>Table1332[[#This Row],[Default]]</f>
        <v>0</v>
      </c>
      <c r="AD145" s="384" t="s">
        <v>1207</v>
      </c>
      <c r="AE145" s="428" t="str">
        <f>Table1332[[#This Row],[Default]]</f>
        <v>0</v>
      </c>
      <c r="AF145" s="384" t="s">
        <v>1380</v>
      </c>
      <c r="AG145" s="428" t="str">
        <f>Table1332[[#This Row],[Default]]</f>
        <v>0</v>
      </c>
      <c r="AH145" s="382"/>
      <c r="AI145" s="382" t="s">
        <v>1796</v>
      </c>
      <c r="AJ145" s="382"/>
      <c r="AK145" s="382"/>
      <c r="AL145" s="382"/>
    </row>
    <row r="146" spans="1:38" ht="30.75" customHeight="1" x14ac:dyDescent="0.3">
      <c r="A146" s="436">
        <v>142</v>
      </c>
      <c r="B146" s="382"/>
      <c r="C146" s="382"/>
      <c r="D146" s="382"/>
      <c r="E146" s="382" t="s">
        <v>1674</v>
      </c>
      <c r="F146" s="384" t="s">
        <v>66</v>
      </c>
      <c r="G146" s="382" t="s">
        <v>2111</v>
      </c>
      <c r="H146" s="382" t="s">
        <v>1750</v>
      </c>
      <c r="I146" s="421" t="s">
        <v>2468</v>
      </c>
      <c r="J146" s="423" t="s">
        <v>1873</v>
      </c>
      <c r="K146" s="382" t="s">
        <v>2058</v>
      </c>
      <c r="L146" s="382">
        <v>1</v>
      </c>
      <c r="M146" s="382">
        <v>1</v>
      </c>
      <c r="N146" s="382" t="s">
        <v>2039</v>
      </c>
      <c r="O146" s="382" t="s">
        <v>2297</v>
      </c>
      <c r="P146" s="382" t="s">
        <v>1676</v>
      </c>
      <c r="Q146" s="382" t="s">
        <v>1254</v>
      </c>
      <c r="R146" s="382" t="s">
        <v>1254</v>
      </c>
      <c r="S146" s="382" t="s">
        <v>1254</v>
      </c>
      <c r="T146" s="382" t="s">
        <v>1254</v>
      </c>
      <c r="U146" s="382" t="s">
        <v>1254</v>
      </c>
      <c r="V146" s="382" t="s">
        <v>1254</v>
      </c>
      <c r="W146" s="382" t="s">
        <v>1254</v>
      </c>
      <c r="X146" s="382" t="s">
        <v>1254</v>
      </c>
      <c r="Y146" s="382" t="s">
        <v>1254</v>
      </c>
      <c r="Z146" s="382" t="s">
        <v>1254</v>
      </c>
      <c r="AA146" s="384" t="s">
        <v>1380</v>
      </c>
      <c r="AB146" s="384" t="s">
        <v>1380</v>
      </c>
      <c r="AC146" s="428" t="str">
        <f>Table1332[[#This Row],[Default]]</f>
        <v>1</v>
      </c>
      <c r="AD146" s="384" t="s">
        <v>1207</v>
      </c>
      <c r="AE146" s="428" t="str">
        <f>Table1332[[#This Row],[Default]]</f>
        <v>1</v>
      </c>
      <c r="AF146" s="384" t="s">
        <v>1380</v>
      </c>
      <c r="AG146" s="428" t="str">
        <f>Table1332[[#This Row],[Default]]</f>
        <v>1</v>
      </c>
      <c r="AH146" s="382"/>
      <c r="AI146" s="382" t="s">
        <v>1796</v>
      </c>
      <c r="AJ146" s="382"/>
      <c r="AK146" s="382"/>
      <c r="AL146" s="382"/>
    </row>
    <row r="147" spans="1:38" ht="30.75" customHeight="1" x14ac:dyDescent="0.3">
      <c r="A147" s="436">
        <v>143</v>
      </c>
      <c r="B147" s="382"/>
      <c r="C147" s="382"/>
      <c r="D147" s="382"/>
      <c r="E147" s="382" t="s">
        <v>1607</v>
      </c>
      <c r="F147" s="384" t="s">
        <v>66</v>
      </c>
      <c r="G147" s="382" t="s">
        <v>1544</v>
      </c>
      <c r="H147" s="382" t="s">
        <v>1750</v>
      </c>
      <c r="I147" s="421" t="s">
        <v>2468</v>
      </c>
      <c r="J147" s="423" t="s">
        <v>1873</v>
      </c>
      <c r="K147" s="382" t="s">
        <v>2058</v>
      </c>
      <c r="L147" s="382">
        <v>1</v>
      </c>
      <c r="M147" s="382">
        <v>1</v>
      </c>
      <c r="N147" s="382" t="s">
        <v>2039</v>
      </c>
      <c r="O147" s="382" t="s">
        <v>2298</v>
      </c>
      <c r="P147" s="382" t="s">
        <v>1614</v>
      </c>
      <c r="Q147" s="382" t="s">
        <v>1254</v>
      </c>
      <c r="R147" s="382" t="s">
        <v>1254</v>
      </c>
      <c r="S147" s="382" t="s">
        <v>1254</v>
      </c>
      <c r="T147" s="382" t="s">
        <v>1254</v>
      </c>
      <c r="U147" s="382" t="s">
        <v>1254</v>
      </c>
      <c r="V147" s="382" t="s">
        <v>1254</v>
      </c>
      <c r="W147" s="382" t="s">
        <v>1254</v>
      </c>
      <c r="X147" s="382" t="s">
        <v>1254</v>
      </c>
      <c r="Y147" s="382" t="s">
        <v>1254</v>
      </c>
      <c r="Z147" s="382" t="s">
        <v>1254</v>
      </c>
      <c r="AA147" s="384" t="s">
        <v>1207</v>
      </c>
      <c r="AB147" s="384" t="s">
        <v>1207</v>
      </c>
      <c r="AC147" s="428" t="str">
        <f>Table1332[[#This Row],[Default]]</f>
        <v>1</v>
      </c>
      <c r="AD147" s="384" t="s">
        <v>1207</v>
      </c>
      <c r="AE147" s="428" t="str">
        <f>Table1332[[#This Row],[Default]]</f>
        <v>1</v>
      </c>
      <c r="AF147" s="384" t="s">
        <v>1207</v>
      </c>
      <c r="AG147" s="428" t="str">
        <f>Table1332[[#This Row],[Default]]</f>
        <v>1</v>
      </c>
      <c r="AH147" s="382"/>
      <c r="AI147" s="382" t="s">
        <v>1797</v>
      </c>
      <c r="AJ147" s="382"/>
      <c r="AK147" s="382"/>
      <c r="AL147" s="382"/>
    </row>
    <row r="148" spans="1:38" ht="30.75" customHeight="1" x14ac:dyDescent="0.3">
      <c r="A148" s="436">
        <v>144</v>
      </c>
      <c r="B148" s="382"/>
      <c r="C148" s="382"/>
      <c r="D148" s="382"/>
      <c r="E148" s="382" t="s">
        <v>1608</v>
      </c>
      <c r="F148" s="384" t="s">
        <v>66</v>
      </c>
      <c r="G148" s="382" t="s">
        <v>1544</v>
      </c>
      <c r="H148" s="382" t="s">
        <v>1750</v>
      </c>
      <c r="I148" s="421" t="s">
        <v>2468</v>
      </c>
      <c r="J148" s="383" t="s">
        <v>1874</v>
      </c>
      <c r="K148" s="382" t="s">
        <v>2058</v>
      </c>
      <c r="L148" s="382">
        <v>1</v>
      </c>
      <c r="M148" s="382">
        <v>1</v>
      </c>
      <c r="N148" s="382" t="s">
        <v>2039</v>
      </c>
      <c r="O148" s="382" t="s">
        <v>2299</v>
      </c>
      <c r="P148" s="382" t="s">
        <v>1615</v>
      </c>
      <c r="Q148" s="382" t="s">
        <v>1254</v>
      </c>
      <c r="R148" s="382" t="s">
        <v>1254</v>
      </c>
      <c r="S148" s="382" t="s">
        <v>1254</v>
      </c>
      <c r="T148" s="382" t="s">
        <v>1254</v>
      </c>
      <c r="U148" s="382" t="s">
        <v>1254</v>
      </c>
      <c r="V148" s="382" t="s">
        <v>1254</v>
      </c>
      <c r="W148" s="382" t="s">
        <v>1254</v>
      </c>
      <c r="X148" s="382" t="s">
        <v>1254</v>
      </c>
      <c r="Y148" s="382" t="s">
        <v>1254</v>
      </c>
      <c r="Z148" s="382" t="s">
        <v>1254</v>
      </c>
      <c r="AA148" s="384" t="s">
        <v>1207</v>
      </c>
      <c r="AB148" s="384" t="s">
        <v>1207</v>
      </c>
      <c r="AC148" s="428" t="str">
        <f>Table1332[[#This Row],[Default]]</f>
        <v>0</v>
      </c>
      <c r="AD148" s="384" t="s">
        <v>1207</v>
      </c>
      <c r="AE148" s="428" t="str">
        <f>Table1332[[#This Row],[Default]]</f>
        <v>0</v>
      </c>
      <c r="AF148" s="384" t="s">
        <v>1207</v>
      </c>
      <c r="AG148" s="428" t="str">
        <f>Table1332[[#This Row],[Default]]</f>
        <v>0</v>
      </c>
      <c r="AH148" s="382"/>
      <c r="AI148" s="382" t="s">
        <v>1797</v>
      </c>
      <c r="AJ148" s="382"/>
      <c r="AK148" s="382"/>
      <c r="AL148" s="382"/>
    </row>
    <row r="149" spans="1:38" ht="30.75" customHeight="1" x14ac:dyDescent="0.3">
      <c r="A149" s="436">
        <v>145</v>
      </c>
      <c r="B149" s="382"/>
      <c r="C149" s="382"/>
      <c r="D149" s="382"/>
      <c r="E149" s="382" t="s">
        <v>1575</v>
      </c>
      <c r="F149" s="384" t="s">
        <v>66</v>
      </c>
      <c r="G149" s="382" t="s">
        <v>1544</v>
      </c>
      <c r="H149" s="382" t="s">
        <v>1750</v>
      </c>
      <c r="I149" s="421" t="s">
        <v>2468</v>
      </c>
      <c r="J149" s="383" t="s">
        <v>1750</v>
      </c>
      <c r="K149" s="382" t="s">
        <v>2058</v>
      </c>
      <c r="L149" s="382">
        <v>1</v>
      </c>
      <c r="M149" s="382">
        <v>1</v>
      </c>
      <c r="N149" s="382" t="s">
        <v>2040</v>
      </c>
      <c r="O149" s="382" t="s">
        <v>2300</v>
      </c>
      <c r="P149" s="382" t="s">
        <v>1616</v>
      </c>
      <c r="Q149" s="382" t="s">
        <v>1254</v>
      </c>
      <c r="R149" s="382" t="s">
        <v>1254</v>
      </c>
      <c r="S149" s="382" t="s">
        <v>1254</v>
      </c>
      <c r="T149" s="382" t="s">
        <v>1254</v>
      </c>
      <c r="U149" s="382" t="s">
        <v>1254</v>
      </c>
      <c r="V149" s="382" t="s">
        <v>1254</v>
      </c>
      <c r="W149" s="382" t="s">
        <v>1254</v>
      </c>
      <c r="X149" s="382" t="s">
        <v>1254</v>
      </c>
      <c r="Y149" s="382" t="s">
        <v>1254</v>
      </c>
      <c r="Z149" s="382" t="s">
        <v>1254</v>
      </c>
      <c r="AA149" s="384" t="s">
        <v>1207</v>
      </c>
      <c r="AB149" s="384" t="s">
        <v>1207</v>
      </c>
      <c r="AC149" s="428">
        <f>INDEX(ConfigNew!$A$5:$CZ$219,MATCH("new_LNL",ConfigNew!$A$5:$A$219,0),MATCH(AC$4,ConfigNew!$A$5:$CZ$5,0))</f>
        <v>1</v>
      </c>
      <c r="AD149" s="384" t="s">
        <v>1207</v>
      </c>
      <c r="AE149" s="428">
        <f>INDEX(ConfigNew!$A$5:$CZ$219,MATCH("new_LNL",ConfigNew!$A$5:$A$219,0),MATCH(AE$4,ConfigNew!$A$5:$CZ$5,0))</f>
        <v>1</v>
      </c>
      <c r="AF149" s="384" t="s">
        <v>1207</v>
      </c>
      <c r="AG149" s="428">
        <f>INDEX(ConfigNew!$A$5:$CZ$219,MATCH("new_LNL",ConfigNew!$A$5:$A$219,0),MATCH(AG$4,ConfigNew!$A$5:$CZ$5,0))</f>
        <v>1</v>
      </c>
      <c r="AH149" s="382"/>
      <c r="AI149" s="382"/>
      <c r="AJ149" s="382"/>
      <c r="AK149" s="382"/>
      <c r="AL149" s="382"/>
    </row>
    <row r="150" spans="1:38" ht="12.6" customHeight="1" x14ac:dyDescent="0.3">
      <c r="A150" s="436">
        <v>146</v>
      </c>
      <c r="B150" s="382"/>
      <c r="C150" s="382"/>
      <c r="D150" s="382"/>
      <c r="E150" s="382" t="s">
        <v>1576</v>
      </c>
      <c r="F150" s="384" t="s">
        <v>66</v>
      </c>
      <c r="G150" s="382" t="s">
        <v>1544</v>
      </c>
      <c r="H150" s="382" t="s">
        <v>1750</v>
      </c>
      <c r="I150" s="421" t="s">
        <v>2468</v>
      </c>
      <c r="J150" s="423" t="s">
        <v>1873</v>
      </c>
      <c r="K150" s="382" t="s">
        <v>2058</v>
      </c>
      <c r="L150" s="382">
        <v>1</v>
      </c>
      <c r="M150" s="382">
        <v>1</v>
      </c>
      <c r="N150" s="382" t="s">
        <v>2040</v>
      </c>
      <c r="O150" s="382" t="s">
        <v>2301</v>
      </c>
      <c r="P150" s="382" t="s">
        <v>1617</v>
      </c>
      <c r="Q150" s="382" t="s">
        <v>1254</v>
      </c>
      <c r="R150" s="382" t="s">
        <v>1254</v>
      </c>
      <c r="S150" s="382" t="s">
        <v>1254</v>
      </c>
      <c r="T150" s="382" t="s">
        <v>1254</v>
      </c>
      <c r="U150" s="382" t="s">
        <v>1254</v>
      </c>
      <c r="V150" s="382" t="s">
        <v>1254</v>
      </c>
      <c r="W150" s="382" t="s">
        <v>1254</v>
      </c>
      <c r="X150" s="382" t="s">
        <v>1254</v>
      </c>
      <c r="Y150" s="382" t="s">
        <v>1254</v>
      </c>
      <c r="Z150" s="382" t="s">
        <v>1254</v>
      </c>
      <c r="AA150" s="384" t="s">
        <v>1207</v>
      </c>
      <c r="AB150" s="384" t="s">
        <v>1207</v>
      </c>
      <c r="AC150" s="428" t="str">
        <f>Table1332[[#This Row],[Default]]</f>
        <v>1</v>
      </c>
      <c r="AD150" s="384" t="s">
        <v>1207</v>
      </c>
      <c r="AE150" s="428" t="str">
        <f>Table1332[[#This Row],[Default]]</f>
        <v>1</v>
      </c>
      <c r="AF150" s="384" t="s">
        <v>1207</v>
      </c>
      <c r="AG150" s="428" t="str">
        <f>Table1332[[#This Row],[Default]]</f>
        <v>1</v>
      </c>
      <c r="AH150" s="382"/>
      <c r="AI150" s="382"/>
      <c r="AJ150" s="382"/>
      <c r="AK150" s="382"/>
      <c r="AL150" s="382"/>
    </row>
    <row r="151" spans="1:38" ht="15.6" customHeight="1" x14ac:dyDescent="0.3">
      <c r="A151" s="436">
        <v>147</v>
      </c>
      <c r="B151" s="382"/>
      <c r="C151" s="382"/>
      <c r="D151" s="382"/>
      <c r="E151" s="382" t="s">
        <v>1577</v>
      </c>
      <c r="F151" s="384" t="s">
        <v>66</v>
      </c>
      <c r="G151" s="382" t="s">
        <v>1578</v>
      </c>
      <c r="H151" s="382" t="s">
        <v>1750</v>
      </c>
      <c r="I151" s="421" t="s">
        <v>2468</v>
      </c>
      <c r="J151" s="383" t="s">
        <v>1874</v>
      </c>
      <c r="K151" s="382" t="s">
        <v>2058</v>
      </c>
      <c r="L151" s="382">
        <v>1</v>
      </c>
      <c r="M151" s="382">
        <v>1</v>
      </c>
      <c r="N151" s="382" t="s">
        <v>2040</v>
      </c>
      <c r="O151" s="382" t="s">
        <v>2302</v>
      </c>
      <c r="P151" s="382" t="s">
        <v>1618</v>
      </c>
      <c r="Q151" s="382" t="s">
        <v>1254</v>
      </c>
      <c r="R151" s="382" t="s">
        <v>1254</v>
      </c>
      <c r="S151" s="382" t="s">
        <v>1254</v>
      </c>
      <c r="T151" s="382" t="s">
        <v>1254</v>
      </c>
      <c r="U151" s="382" t="s">
        <v>1254</v>
      </c>
      <c r="V151" s="382" t="s">
        <v>1254</v>
      </c>
      <c r="W151" s="382" t="s">
        <v>1254</v>
      </c>
      <c r="X151" s="382" t="s">
        <v>1254</v>
      </c>
      <c r="Y151" s="382" t="s">
        <v>1254</v>
      </c>
      <c r="Z151" s="382" t="s">
        <v>1254</v>
      </c>
      <c r="AA151" s="384" t="s">
        <v>1380</v>
      </c>
      <c r="AB151" s="384" t="s">
        <v>1207</v>
      </c>
      <c r="AC151" s="428" t="str">
        <f>Table1332[[#This Row],[Default]]</f>
        <v>0</v>
      </c>
      <c r="AD151" s="384" t="s">
        <v>1207</v>
      </c>
      <c r="AE151" s="428" t="str">
        <f>Table1332[[#This Row],[Default]]</f>
        <v>0</v>
      </c>
      <c r="AF151" s="384" t="s">
        <v>1207</v>
      </c>
      <c r="AG151" s="428" t="str">
        <f>Table1332[[#This Row],[Default]]</f>
        <v>0</v>
      </c>
      <c r="AH151" s="382"/>
      <c r="AI151" s="382" t="s">
        <v>1797</v>
      </c>
      <c r="AJ151" s="382"/>
      <c r="AK151" s="382"/>
      <c r="AL151" s="382"/>
    </row>
    <row r="152" spans="1:38" ht="12" customHeight="1" x14ac:dyDescent="0.3">
      <c r="A152" s="436">
        <v>148</v>
      </c>
      <c r="B152" s="382"/>
      <c r="C152" s="382"/>
      <c r="D152" s="382"/>
      <c r="E152" s="382" t="s">
        <v>1579</v>
      </c>
      <c r="F152" s="384" t="s">
        <v>66</v>
      </c>
      <c r="G152" s="382" t="s">
        <v>1578</v>
      </c>
      <c r="H152" s="382" t="s">
        <v>1750</v>
      </c>
      <c r="I152" s="421" t="s">
        <v>2468</v>
      </c>
      <c r="J152" s="423" t="s">
        <v>1873</v>
      </c>
      <c r="K152" s="382" t="s">
        <v>2058</v>
      </c>
      <c r="L152" s="382">
        <v>1</v>
      </c>
      <c r="M152" s="382">
        <v>1</v>
      </c>
      <c r="N152" s="382" t="s">
        <v>2040</v>
      </c>
      <c r="O152" s="382" t="s">
        <v>2303</v>
      </c>
      <c r="P152" s="382" t="s">
        <v>1619</v>
      </c>
      <c r="Q152" s="382" t="s">
        <v>1254</v>
      </c>
      <c r="R152" s="382" t="s">
        <v>1254</v>
      </c>
      <c r="S152" s="382" t="s">
        <v>1254</v>
      </c>
      <c r="T152" s="382" t="s">
        <v>1254</v>
      </c>
      <c r="U152" s="382" t="s">
        <v>1254</v>
      </c>
      <c r="V152" s="382" t="s">
        <v>1254</v>
      </c>
      <c r="W152" s="382" t="s">
        <v>1254</v>
      </c>
      <c r="X152" s="382" t="s">
        <v>1254</v>
      </c>
      <c r="Y152" s="382" t="s">
        <v>1254</v>
      </c>
      <c r="Z152" s="382" t="s">
        <v>1254</v>
      </c>
      <c r="AA152" s="384" t="s">
        <v>1380</v>
      </c>
      <c r="AB152" s="384" t="s">
        <v>1207</v>
      </c>
      <c r="AC152" s="428" t="str">
        <f>Table1332[[#This Row],[Default]]</f>
        <v>1</v>
      </c>
      <c r="AD152" s="384" t="s">
        <v>1207</v>
      </c>
      <c r="AE152" s="428" t="str">
        <f>Table1332[[#This Row],[Default]]</f>
        <v>1</v>
      </c>
      <c r="AF152" s="384" t="s">
        <v>1207</v>
      </c>
      <c r="AG152" s="428" t="str">
        <f>Table1332[[#This Row],[Default]]</f>
        <v>1</v>
      </c>
      <c r="AH152" s="382"/>
      <c r="AI152" s="382" t="s">
        <v>1797</v>
      </c>
      <c r="AJ152" s="382"/>
      <c r="AK152" s="382"/>
      <c r="AL152" s="382"/>
    </row>
    <row r="153" spans="1:38" ht="30.75" customHeight="1" x14ac:dyDescent="0.3">
      <c r="A153" s="436">
        <v>149</v>
      </c>
      <c r="B153" s="382"/>
      <c r="C153" s="382"/>
      <c r="D153" s="382"/>
      <c r="E153" s="382" t="s">
        <v>1582</v>
      </c>
      <c r="F153" s="384" t="s">
        <v>66</v>
      </c>
      <c r="G153" s="382" t="s">
        <v>2440</v>
      </c>
      <c r="H153" s="382" t="s">
        <v>1750</v>
      </c>
      <c r="I153" s="421" t="s">
        <v>2468</v>
      </c>
      <c r="J153" s="383" t="s">
        <v>1874</v>
      </c>
      <c r="K153" s="382" t="s">
        <v>2058</v>
      </c>
      <c r="L153" s="382">
        <v>1</v>
      </c>
      <c r="M153" s="382">
        <v>1</v>
      </c>
      <c r="N153" s="382" t="s">
        <v>2040</v>
      </c>
      <c r="O153" s="382" t="s">
        <v>2304</v>
      </c>
      <c r="P153" s="382" t="s">
        <v>1620</v>
      </c>
      <c r="Q153" s="382" t="s">
        <v>1254</v>
      </c>
      <c r="R153" s="382" t="s">
        <v>1254</v>
      </c>
      <c r="S153" s="382" t="s">
        <v>1254</v>
      </c>
      <c r="T153" s="382" t="s">
        <v>1254</v>
      </c>
      <c r="U153" s="382" t="s">
        <v>1254</v>
      </c>
      <c r="V153" s="382" t="s">
        <v>1254</v>
      </c>
      <c r="W153" s="382" t="s">
        <v>1254</v>
      </c>
      <c r="X153" s="382" t="s">
        <v>1254</v>
      </c>
      <c r="Y153" s="382" t="s">
        <v>1254</v>
      </c>
      <c r="Z153" s="382" t="s">
        <v>1254</v>
      </c>
      <c r="AA153" s="384" t="s">
        <v>1380</v>
      </c>
      <c r="AB153" s="384" t="s">
        <v>1380</v>
      </c>
      <c r="AC153" s="428" t="str">
        <f>Table1332[[#This Row],[Default]]</f>
        <v>0</v>
      </c>
      <c r="AD153" s="384" t="s">
        <v>1184</v>
      </c>
      <c r="AE153" s="428" t="str">
        <f>Table1332[[#This Row],[Default]]</f>
        <v>0</v>
      </c>
      <c r="AF153" s="384" t="s">
        <v>1184</v>
      </c>
      <c r="AG153" s="428" t="str">
        <f>Table1332[[#This Row],[Default]]</f>
        <v>0</v>
      </c>
      <c r="AH153" s="382"/>
      <c r="AI153" s="382"/>
      <c r="AJ153" s="382"/>
      <c r="AK153" s="382"/>
      <c r="AL153" s="382"/>
    </row>
    <row r="154" spans="1:38" ht="30.75" customHeight="1" x14ac:dyDescent="0.3">
      <c r="A154" s="436">
        <v>150</v>
      </c>
      <c r="B154" s="382"/>
      <c r="C154" s="382"/>
      <c r="D154" s="382"/>
      <c r="E154" s="382" t="s">
        <v>1583</v>
      </c>
      <c r="F154" s="384" t="s">
        <v>66</v>
      </c>
      <c r="G154" s="382" t="s">
        <v>2440</v>
      </c>
      <c r="H154" s="382" t="s">
        <v>1750</v>
      </c>
      <c r="I154" s="421" t="s">
        <v>2468</v>
      </c>
      <c r="J154" s="423" t="s">
        <v>1873</v>
      </c>
      <c r="K154" s="382" t="s">
        <v>2058</v>
      </c>
      <c r="L154" s="382">
        <v>1</v>
      </c>
      <c r="M154" s="382">
        <v>1</v>
      </c>
      <c r="N154" s="382" t="s">
        <v>2040</v>
      </c>
      <c r="O154" s="382" t="s">
        <v>2305</v>
      </c>
      <c r="P154" s="382" t="s">
        <v>1621</v>
      </c>
      <c r="Q154" s="382" t="s">
        <v>1254</v>
      </c>
      <c r="R154" s="382" t="s">
        <v>1254</v>
      </c>
      <c r="S154" s="382" t="s">
        <v>1254</v>
      </c>
      <c r="T154" s="382" t="s">
        <v>1254</v>
      </c>
      <c r="U154" s="382" t="s">
        <v>1254</v>
      </c>
      <c r="V154" s="382" t="s">
        <v>1254</v>
      </c>
      <c r="W154" s="382" t="s">
        <v>1254</v>
      </c>
      <c r="X154" s="382" t="s">
        <v>1254</v>
      </c>
      <c r="Y154" s="382" t="s">
        <v>1254</v>
      </c>
      <c r="Z154" s="382" t="s">
        <v>1254</v>
      </c>
      <c r="AA154" s="384" t="s">
        <v>1380</v>
      </c>
      <c r="AB154" s="384" t="s">
        <v>1380</v>
      </c>
      <c r="AC154" s="428" t="str">
        <f>Table1332[[#This Row],[Default]]</f>
        <v>1</v>
      </c>
      <c r="AD154" s="384" t="s">
        <v>1184</v>
      </c>
      <c r="AE154" s="428" t="str">
        <f>Table1332[[#This Row],[Default]]</f>
        <v>1</v>
      </c>
      <c r="AF154" s="384" t="s">
        <v>1184</v>
      </c>
      <c r="AG154" s="428" t="str">
        <f>Table1332[[#This Row],[Default]]</f>
        <v>1</v>
      </c>
      <c r="AH154" s="382"/>
      <c r="AI154" s="382"/>
      <c r="AJ154" s="382"/>
      <c r="AK154" s="382"/>
      <c r="AL154" s="382"/>
    </row>
    <row r="155" spans="1:38" ht="30.75" customHeight="1" x14ac:dyDescent="0.3">
      <c r="A155" s="436">
        <v>151</v>
      </c>
      <c r="B155" s="382"/>
      <c r="C155" s="382"/>
      <c r="D155" s="382"/>
      <c r="E155" s="382" t="s">
        <v>1584</v>
      </c>
      <c r="F155" s="384" t="s">
        <v>66</v>
      </c>
      <c r="G155" s="382" t="s">
        <v>1585</v>
      </c>
      <c r="H155" s="382" t="s">
        <v>1750</v>
      </c>
      <c r="I155" s="421" t="s">
        <v>2468</v>
      </c>
      <c r="J155" s="383" t="s">
        <v>1874</v>
      </c>
      <c r="K155" s="382" t="s">
        <v>2058</v>
      </c>
      <c r="L155" s="382">
        <v>1</v>
      </c>
      <c r="M155" s="382">
        <v>1</v>
      </c>
      <c r="N155" s="382" t="s">
        <v>2040</v>
      </c>
      <c r="O155" s="382" t="s">
        <v>2306</v>
      </c>
      <c r="P155" s="382" t="s">
        <v>1622</v>
      </c>
      <c r="Q155" s="382" t="s">
        <v>1254</v>
      </c>
      <c r="R155" s="382" t="s">
        <v>1254</v>
      </c>
      <c r="S155" s="382" t="s">
        <v>1254</v>
      </c>
      <c r="T155" s="382" t="s">
        <v>1254</v>
      </c>
      <c r="U155" s="382" t="s">
        <v>1254</v>
      </c>
      <c r="V155" s="382" t="s">
        <v>1254</v>
      </c>
      <c r="W155" s="382" t="s">
        <v>1254</v>
      </c>
      <c r="X155" s="382" t="s">
        <v>1254</v>
      </c>
      <c r="Y155" s="382" t="s">
        <v>1254</v>
      </c>
      <c r="Z155" s="382" t="s">
        <v>1254</v>
      </c>
      <c r="AA155" s="384" t="s">
        <v>1207</v>
      </c>
      <c r="AB155" s="384" t="s">
        <v>1380</v>
      </c>
      <c r="AC155" s="428" t="str">
        <f>Table1332[[#This Row],[Default]]</f>
        <v>0</v>
      </c>
      <c r="AD155" s="384" t="s">
        <v>1380</v>
      </c>
      <c r="AE155" s="428" t="str">
        <f>Table1332[[#This Row],[Default]]</f>
        <v>0</v>
      </c>
      <c r="AF155" s="384" t="s">
        <v>1207</v>
      </c>
      <c r="AG155" s="428" t="str">
        <f>Table1332[[#This Row],[Default]]</f>
        <v>0</v>
      </c>
      <c r="AH155" s="382"/>
      <c r="AI155" s="382"/>
      <c r="AJ155" s="382"/>
      <c r="AK155" s="382"/>
      <c r="AL155" s="382"/>
    </row>
    <row r="156" spans="1:38" ht="30.75" customHeight="1" x14ac:dyDescent="0.3">
      <c r="A156" s="436">
        <v>152</v>
      </c>
      <c r="B156" s="382"/>
      <c r="C156" s="382"/>
      <c r="D156" s="382"/>
      <c r="E156" s="382" t="s">
        <v>1586</v>
      </c>
      <c r="F156" s="384" t="s">
        <v>66</v>
      </c>
      <c r="G156" s="382" t="s">
        <v>1585</v>
      </c>
      <c r="H156" s="382" t="s">
        <v>1750</v>
      </c>
      <c r="I156" s="421" t="s">
        <v>2468</v>
      </c>
      <c r="J156" s="423" t="s">
        <v>1873</v>
      </c>
      <c r="K156" s="382" t="s">
        <v>2058</v>
      </c>
      <c r="L156" s="382">
        <v>1</v>
      </c>
      <c r="M156" s="382">
        <v>1</v>
      </c>
      <c r="N156" s="382" t="s">
        <v>2040</v>
      </c>
      <c r="O156" s="382" t="s">
        <v>2307</v>
      </c>
      <c r="P156" s="382" t="s">
        <v>1623</v>
      </c>
      <c r="Q156" s="382" t="s">
        <v>1254</v>
      </c>
      <c r="R156" s="382" t="s">
        <v>1254</v>
      </c>
      <c r="S156" s="382" t="s">
        <v>1254</v>
      </c>
      <c r="T156" s="382" t="s">
        <v>1254</v>
      </c>
      <c r="U156" s="382" t="s">
        <v>1254</v>
      </c>
      <c r="V156" s="382" t="s">
        <v>1254</v>
      </c>
      <c r="W156" s="382" t="s">
        <v>1254</v>
      </c>
      <c r="X156" s="382" t="s">
        <v>1254</v>
      </c>
      <c r="Y156" s="382" t="s">
        <v>1254</v>
      </c>
      <c r="Z156" s="382" t="s">
        <v>1254</v>
      </c>
      <c r="AA156" s="384" t="s">
        <v>1207</v>
      </c>
      <c r="AB156" s="384" t="s">
        <v>1380</v>
      </c>
      <c r="AC156" s="428" t="str">
        <f>Table1332[[#This Row],[Default]]</f>
        <v>1</v>
      </c>
      <c r="AD156" s="384" t="s">
        <v>1380</v>
      </c>
      <c r="AE156" s="428" t="str">
        <f>Table1332[[#This Row],[Default]]</f>
        <v>1</v>
      </c>
      <c r="AF156" s="384" t="s">
        <v>1207</v>
      </c>
      <c r="AG156" s="428" t="str">
        <f>Table1332[[#This Row],[Default]]</f>
        <v>1</v>
      </c>
      <c r="AH156" s="382"/>
      <c r="AI156" s="382"/>
      <c r="AJ156" s="382"/>
      <c r="AK156" s="382"/>
      <c r="AL156" s="382"/>
    </row>
    <row r="157" spans="1:38" ht="30.75" customHeight="1" x14ac:dyDescent="0.3">
      <c r="A157" s="436">
        <v>153</v>
      </c>
      <c r="B157" s="382"/>
      <c r="C157" s="382"/>
      <c r="D157" s="382"/>
      <c r="E157" s="382" t="s">
        <v>1587</v>
      </c>
      <c r="F157" s="384" t="s">
        <v>66</v>
      </c>
      <c r="G157" s="382" t="s">
        <v>1544</v>
      </c>
      <c r="H157" s="382" t="s">
        <v>1750</v>
      </c>
      <c r="I157" s="421" t="s">
        <v>2468</v>
      </c>
      <c r="J157" s="383" t="s">
        <v>1874</v>
      </c>
      <c r="K157" s="382" t="s">
        <v>2058</v>
      </c>
      <c r="L157" s="382">
        <v>1</v>
      </c>
      <c r="M157" s="382">
        <v>1</v>
      </c>
      <c r="N157" s="382" t="s">
        <v>2041</v>
      </c>
      <c r="O157" s="382" t="s">
        <v>2308</v>
      </c>
      <c r="P157" s="382" t="s">
        <v>1624</v>
      </c>
      <c r="Q157" s="382" t="s">
        <v>1254</v>
      </c>
      <c r="R157" s="382" t="s">
        <v>1254</v>
      </c>
      <c r="S157" s="382" t="s">
        <v>1254</v>
      </c>
      <c r="T157" s="382" t="s">
        <v>1254</v>
      </c>
      <c r="U157" s="382" t="s">
        <v>1254</v>
      </c>
      <c r="V157" s="382" t="s">
        <v>1254</v>
      </c>
      <c r="W157" s="382" t="s">
        <v>1254</v>
      </c>
      <c r="X157" s="382" t="s">
        <v>1254</v>
      </c>
      <c r="Y157" s="382" t="s">
        <v>1254</v>
      </c>
      <c r="Z157" s="382" t="s">
        <v>1254</v>
      </c>
      <c r="AA157" s="384" t="s">
        <v>1207</v>
      </c>
      <c r="AB157" s="384" t="s">
        <v>1207</v>
      </c>
      <c r="AC157" s="428" t="str">
        <f>Table1332[[#This Row],[Default]]</f>
        <v>0</v>
      </c>
      <c r="AD157" s="384" t="s">
        <v>1207</v>
      </c>
      <c r="AE157" s="428" t="str">
        <f>Table1332[[#This Row],[Default]]</f>
        <v>0</v>
      </c>
      <c r="AF157" s="384" t="s">
        <v>1207</v>
      </c>
      <c r="AG157" s="428" t="str">
        <f>Table1332[[#This Row],[Default]]</f>
        <v>0</v>
      </c>
      <c r="AH157" s="382"/>
      <c r="AI157" s="382"/>
      <c r="AJ157" s="382"/>
      <c r="AK157" s="382"/>
      <c r="AL157" s="382"/>
    </row>
    <row r="158" spans="1:38" ht="30.75" customHeight="1" x14ac:dyDescent="0.3">
      <c r="A158" s="436">
        <v>154</v>
      </c>
      <c r="B158" s="382"/>
      <c r="C158" s="382"/>
      <c r="D158" s="382"/>
      <c r="E158" s="382" t="s">
        <v>1588</v>
      </c>
      <c r="F158" s="384" t="s">
        <v>66</v>
      </c>
      <c r="G158" s="382" t="s">
        <v>1544</v>
      </c>
      <c r="H158" s="382" t="s">
        <v>1750</v>
      </c>
      <c r="I158" s="421" t="s">
        <v>2468</v>
      </c>
      <c r="J158" s="423" t="s">
        <v>1873</v>
      </c>
      <c r="K158" s="382" t="s">
        <v>2058</v>
      </c>
      <c r="L158" s="382">
        <v>1</v>
      </c>
      <c r="M158" s="382">
        <v>1</v>
      </c>
      <c r="N158" s="382" t="s">
        <v>2041</v>
      </c>
      <c r="O158" s="382" t="s">
        <v>2309</v>
      </c>
      <c r="P158" s="382" t="s">
        <v>1625</v>
      </c>
      <c r="Q158" s="382" t="s">
        <v>1254</v>
      </c>
      <c r="R158" s="382" t="s">
        <v>1254</v>
      </c>
      <c r="S158" s="382" t="s">
        <v>1254</v>
      </c>
      <c r="T158" s="382" t="s">
        <v>1254</v>
      </c>
      <c r="U158" s="382" t="s">
        <v>1254</v>
      </c>
      <c r="V158" s="382" t="s">
        <v>1254</v>
      </c>
      <c r="W158" s="382" t="s">
        <v>1254</v>
      </c>
      <c r="X158" s="382" t="s">
        <v>1254</v>
      </c>
      <c r="Y158" s="382" t="s">
        <v>1254</v>
      </c>
      <c r="Z158" s="382" t="s">
        <v>1254</v>
      </c>
      <c r="AA158" s="384" t="s">
        <v>1207</v>
      </c>
      <c r="AB158" s="384" t="s">
        <v>1207</v>
      </c>
      <c r="AC158" s="428" t="str">
        <f>Table1332[[#This Row],[Default]]</f>
        <v>1</v>
      </c>
      <c r="AD158" s="384" t="s">
        <v>1207</v>
      </c>
      <c r="AE158" s="428" t="str">
        <f>Table1332[[#This Row],[Default]]</f>
        <v>1</v>
      </c>
      <c r="AF158" s="384" t="s">
        <v>1207</v>
      </c>
      <c r="AG158" s="428" t="str">
        <f>Table1332[[#This Row],[Default]]</f>
        <v>1</v>
      </c>
      <c r="AH158" s="382"/>
      <c r="AI158" s="382"/>
      <c r="AJ158" s="382"/>
      <c r="AK158" s="382"/>
      <c r="AL158" s="382"/>
    </row>
    <row r="159" spans="1:38" ht="30.75" customHeight="1" x14ac:dyDescent="0.3">
      <c r="A159" s="436">
        <v>155</v>
      </c>
      <c r="B159" s="382"/>
      <c r="C159" s="382"/>
      <c r="D159" s="382"/>
      <c r="E159" s="382" t="s">
        <v>1589</v>
      </c>
      <c r="F159" s="384" t="s">
        <v>66</v>
      </c>
      <c r="G159" s="382" t="s">
        <v>1590</v>
      </c>
      <c r="H159" s="382" t="s">
        <v>1750</v>
      </c>
      <c r="I159" s="421" t="s">
        <v>2468</v>
      </c>
      <c r="J159" s="383" t="s">
        <v>1874</v>
      </c>
      <c r="K159" s="382" t="s">
        <v>2058</v>
      </c>
      <c r="L159" s="382">
        <v>1</v>
      </c>
      <c r="M159" s="382">
        <v>1</v>
      </c>
      <c r="N159" s="382" t="s">
        <v>2041</v>
      </c>
      <c r="O159" s="382" t="s">
        <v>2310</v>
      </c>
      <c r="P159" s="382" t="s">
        <v>1626</v>
      </c>
      <c r="Q159" s="382" t="s">
        <v>1254</v>
      </c>
      <c r="R159" s="382" t="s">
        <v>1254</v>
      </c>
      <c r="S159" s="382" t="s">
        <v>1254</v>
      </c>
      <c r="T159" s="382" t="s">
        <v>1254</v>
      </c>
      <c r="U159" s="382" t="s">
        <v>1254</v>
      </c>
      <c r="V159" s="382" t="s">
        <v>1254</v>
      </c>
      <c r="W159" s="382" t="s">
        <v>1254</v>
      </c>
      <c r="X159" s="382" t="s">
        <v>1254</v>
      </c>
      <c r="Y159" s="382" t="s">
        <v>1254</v>
      </c>
      <c r="Z159" s="382" t="s">
        <v>1254</v>
      </c>
      <c r="AA159" s="384" t="s">
        <v>1207</v>
      </c>
      <c r="AB159" s="384" t="s">
        <v>1380</v>
      </c>
      <c r="AC159" s="428" t="str">
        <f>Table1332[[#This Row],[Default]]</f>
        <v>0</v>
      </c>
      <c r="AD159" s="384" t="s">
        <v>1380</v>
      </c>
      <c r="AE159" s="428" t="str">
        <f>Table1332[[#This Row],[Default]]</f>
        <v>0</v>
      </c>
      <c r="AF159" s="384" t="s">
        <v>1380</v>
      </c>
      <c r="AG159" s="428" t="str">
        <f>Table1332[[#This Row],[Default]]</f>
        <v>0</v>
      </c>
      <c r="AH159" s="382"/>
      <c r="AI159" s="382"/>
      <c r="AJ159" s="382"/>
      <c r="AK159" s="382"/>
      <c r="AL159" s="382"/>
    </row>
    <row r="160" spans="1:38" ht="30.75" customHeight="1" x14ac:dyDescent="0.3">
      <c r="A160" s="436">
        <v>156</v>
      </c>
      <c r="B160" s="382"/>
      <c r="C160" s="382"/>
      <c r="D160" s="382"/>
      <c r="E160" s="382" t="s">
        <v>1591</v>
      </c>
      <c r="F160" s="384" t="s">
        <v>66</v>
      </c>
      <c r="G160" s="382" t="s">
        <v>1590</v>
      </c>
      <c r="H160" s="382" t="s">
        <v>1750</v>
      </c>
      <c r="I160" s="421" t="s">
        <v>2468</v>
      </c>
      <c r="J160" s="423" t="s">
        <v>1873</v>
      </c>
      <c r="K160" s="382" t="s">
        <v>2058</v>
      </c>
      <c r="L160" s="382">
        <v>1</v>
      </c>
      <c r="M160" s="382">
        <v>1</v>
      </c>
      <c r="N160" s="382" t="s">
        <v>2041</v>
      </c>
      <c r="O160" s="382" t="s">
        <v>2311</v>
      </c>
      <c r="P160" s="382" t="s">
        <v>1627</v>
      </c>
      <c r="Q160" s="382" t="s">
        <v>1254</v>
      </c>
      <c r="R160" s="382" t="s">
        <v>1254</v>
      </c>
      <c r="S160" s="382" t="s">
        <v>1254</v>
      </c>
      <c r="T160" s="382" t="s">
        <v>1254</v>
      </c>
      <c r="U160" s="382" t="s">
        <v>1254</v>
      </c>
      <c r="V160" s="382" t="s">
        <v>1254</v>
      </c>
      <c r="W160" s="382" t="s">
        <v>1254</v>
      </c>
      <c r="X160" s="382" t="s">
        <v>1254</v>
      </c>
      <c r="Y160" s="382" t="s">
        <v>1254</v>
      </c>
      <c r="Z160" s="382" t="s">
        <v>1254</v>
      </c>
      <c r="AA160" s="384" t="s">
        <v>1207</v>
      </c>
      <c r="AB160" s="384" t="s">
        <v>1380</v>
      </c>
      <c r="AC160" s="428" t="str">
        <f>Table1332[[#This Row],[Default]]</f>
        <v>1</v>
      </c>
      <c r="AD160" s="384" t="s">
        <v>1380</v>
      </c>
      <c r="AE160" s="428" t="str">
        <f>Table1332[[#This Row],[Default]]</f>
        <v>1</v>
      </c>
      <c r="AF160" s="384" t="s">
        <v>1380</v>
      </c>
      <c r="AG160" s="428" t="str">
        <f>Table1332[[#This Row],[Default]]</f>
        <v>1</v>
      </c>
      <c r="AH160" s="382"/>
      <c r="AI160" s="382"/>
      <c r="AJ160" s="382"/>
      <c r="AK160" s="382"/>
      <c r="AL160" s="382"/>
    </row>
    <row r="161" spans="1:38" ht="30.75" customHeight="1" x14ac:dyDescent="0.3">
      <c r="A161" s="436">
        <v>157</v>
      </c>
      <c r="B161" s="382"/>
      <c r="C161" s="382"/>
      <c r="D161" s="382"/>
      <c r="E161" s="382" t="s">
        <v>1596</v>
      </c>
      <c r="F161" s="384" t="s">
        <v>66</v>
      </c>
      <c r="G161" s="382" t="s">
        <v>1544</v>
      </c>
      <c r="H161" s="382" t="s">
        <v>1750</v>
      </c>
      <c r="I161" s="421" t="s">
        <v>2468</v>
      </c>
      <c r="J161" s="423" t="s">
        <v>1873</v>
      </c>
      <c r="K161" s="382" t="s">
        <v>2058</v>
      </c>
      <c r="L161" s="382">
        <v>1</v>
      </c>
      <c r="M161" s="382">
        <v>1</v>
      </c>
      <c r="N161" s="382" t="s">
        <v>2041</v>
      </c>
      <c r="O161" s="382" t="s">
        <v>2312</v>
      </c>
      <c r="P161" s="382" t="s">
        <v>1630</v>
      </c>
      <c r="Q161" s="382" t="s">
        <v>1254</v>
      </c>
      <c r="R161" s="382" t="s">
        <v>1254</v>
      </c>
      <c r="S161" s="382" t="s">
        <v>1254</v>
      </c>
      <c r="T161" s="382" t="s">
        <v>1254</v>
      </c>
      <c r="U161" s="382" t="s">
        <v>1254</v>
      </c>
      <c r="V161" s="382" t="s">
        <v>1254</v>
      </c>
      <c r="W161" s="382" t="s">
        <v>1254</v>
      </c>
      <c r="X161" s="382" t="s">
        <v>1254</v>
      </c>
      <c r="Y161" s="382" t="s">
        <v>1254</v>
      </c>
      <c r="Z161" s="382" t="s">
        <v>1254</v>
      </c>
      <c r="AA161" s="384" t="s">
        <v>1207</v>
      </c>
      <c r="AB161" s="384" t="s">
        <v>1207</v>
      </c>
      <c r="AC161" s="428" t="str">
        <f>Table1332[[#This Row],[Default]]</f>
        <v>1</v>
      </c>
      <c r="AD161" s="384" t="s">
        <v>1207</v>
      </c>
      <c r="AE161" s="428" t="str">
        <f>Table1332[[#This Row],[Default]]</f>
        <v>1</v>
      </c>
      <c r="AF161" s="384" t="s">
        <v>1207</v>
      </c>
      <c r="AG161" s="428" t="str">
        <f>Table1332[[#This Row],[Default]]</f>
        <v>1</v>
      </c>
      <c r="AH161" s="382"/>
      <c r="AI161" s="382"/>
      <c r="AJ161" s="382"/>
      <c r="AK161" s="382"/>
      <c r="AL161" s="382"/>
    </row>
    <row r="162" spans="1:38" ht="30.75" customHeight="1" x14ac:dyDescent="0.3">
      <c r="A162" s="436">
        <v>158</v>
      </c>
      <c r="B162" s="382"/>
      <c r="C162" s="382"/>
      <c r="D162" s="382"/>
      <c r="E162" s="382" t="s">
        <v>1597</v>
      </c>
      <c r="F162" s="384" t="s">
        <v>66</v>
      </c>
      <c r="G162" s="382" t="s">
        <v>1544</v>
      </c>
      <c r="H162" s="382" t="s">
        <v>1750</v>
      </c>
      <c r="I162" s="421" t="s">
        <v>2468</v>
      </c>
      <c r="J162" s="383" t="s">
        <v>1874</v>
      </c>
      <c r="K162" s="382" t="s">
        <v>2058</v>
      </c>
      <c r="L162" s="382">
        <v>1</v>
      </c>
      <c r="M162" s="382">
        <v>1</v>
      </c>
      <c r="N162" s="382" t="s">
        <v>2041</v>
      </c>
      <c r="O162" s="382" t="s">
        <v>2313</v>
      </c>
      <c r="P162" s="382" t="s">
        <v>1631</v>
      </c>
      <c r="Q162" s="382" t="s">
        <v>1254</v>
      </c>
      <c r="R162" s="382" t="s">
        <v>1254</v>
      </c>
      <c r="S162" s="382" t="s">
        <v>1254</v>
      </c>
      <c r="T162" s="382" t="s">
        <v>1254</v>
      </c>
      <c r="U162" s="382" t="s">
        <v>1254</v>
      </c>
      <c r="V162" s="382" t="s">
        <v>1254</v>
      </c>
      <c r="W162" s="382" t="s">
        <v>1254</v>
      </c>
      <c r="X162" s="382" t="s">
        <v>1254</v>
      </c>
      <c r="Y162" s="382" t="s">
        <v>1254</v>
      </c>
      <c r="Z162" s="382" t="s">
        <v>1254</v>
      </c>
      <c r="AA162" s="384" t="s">
        <v>1207</v>
      </c>
      <c r="AB162" s="384" t="s">
        <v>1207</v>
      </c>
      <c r="AC162" s="428" t="str">
        <f>Table1332[[#This Row],[Default]]</f>
        <v>0</v>
      </c>
      <c r="AD162" s="384" t="s">
        <v>1207</v>
      </c>
      <c r="AE162" s="428" t="str">
        <f>Table1332[[#This Row],[Default]]</f>
        <v>0</v>
      </c>
      <c r="AF162" s="384" t="s">
        <v>1207</v>
      </c>
      <c r="AG162" s="428" t="str">
        <f>Table1332[[#This Row],[Default]]</f>
        <v>0</v>
      </c>
      <c r="AH162" s="382"/>
      <c r="AI162" s="382"/>
      <c r="AJ162" s="382"/>
      <c r="AK162" s="382"/>
      <c r="AL162" s="382"/>
    </row>
    <row r="163" spans="1:38" ht="30.75" customHeight="1" x14ac:dyDescent="0.3">
      <c r="A163" s="436">
        <v>159</v>
      </c>
      <c r="B163" s="382"/>
      <c r="C163" s="382"/>
      <c r="D163" s="382"/>
      <c r="E163" s="382" t="s">
        <v>1598</v>
      </c>
      <c r="F163" s="384" t="s">
        <v>66</v>
      </c>
      <c r="G163" s="382" t="s">
        <v>1544</v>
      </c>
      <c r="H163" s="382" t="s">
        <v>1750</v>
      </c>
      <c r="I163" s="421" t="s">
        <v>2468</v>
      </c>
      <c r="J163" s="423" t="s">
        <v>1873</v>
      </c>
      <c r="K163" s="382" t="s">
        <v>2058</v>
      </c>
      <c r="L163" s="382">
        <v>1</v>
      </c>
      <c r="M163" s="382">
        <v>1</v>
      </c>
      <c r="N163" s="382" t="s">
        <v>2041</v>
      </c>
      <c r="O163" s="382" t="s">
        <v>2314</v>
      </c>
      <c r="P163" s="382" t="s">
        <v>1628</v>
      </c>
      <c r="Q163" s="382" t="s">
        <v>1254</v>
      </c>
      <c r="R163" s="382" t="s">
        <v>1254</v>
      </c>
      <c r="S163" s="382" t="s">
        <v>1254</v>
      </c>
      <c r="T163" s="382" t="s">
        <v>1254</v>
      </c>
      <c r="U163" s="382" t="s">
        <v>1254</v>
      </c>
      <c r="V163" s="382" t="s">
        <v>1254</v>
      </c>
      <c r="W163" s="382" t="s">
        <v>1254</v>
      </c>
      <c r="X163" s="382" t="s">
        <v>1254</v>
      </c>
      <c r="Y163" s="382" t="s">
        <v>1254</v>
      </c>
      <c r="Z163" s="382" t="s">
        <v>1254</v>
      </c>
      <c r="AA163" s="384" t="s">
        <v>1207</v>
      </c>
      <c r="AB163" s="384" t="s">
        <v>1207</v>
      </c>
      <c r="AC163" s="428" t="str">
        <f>Table1332[[#This Row],[Default]]</f>
        <v>1</v>
      </c>
      <c r="AD163" s="384" t="s">
        <v>1207</v>
      </c>
      <c r="AE163" s="428" t="str">
        <f>Table1332[[#This Row],[Default]]</f>
        <v>1</v>
      </c>
      <c r="AF163" s="384" t="s">
        <v>1207</v>
      </c>
      <c r="AG163" s="428" t="str">
        <f>Table1332[[#This Row],[Default]]</f>
        <v>1</v>
      </c>
      <c r="AH163" s="382"/>
      <c r="AI163" s="382"/>
      <c r="AJ163" s="382"/>
      <c r="AK163" s="382"/>
      <c r="AL163" s="382"/>
    </row>
    <row r="164" spans="1:38" ht="30.75" customHeight="1" x14ac:dyDescent="0.3">
      <c r="A164" s="436">
        <v>160</v>
      </c>
      <c r="B164" s="382"/>
      <c r="C164" s="382"/>
      <c r="D164" s="382"/>
      <c r="E164" s="382" t="s">
        <v>1599</v>
      </c>
      <c r="F164" s="384" t="s">
        <v>66</v>
      </c>
      <c r="G164" s="382" t="s">
        <v>1544</v>
      </c>
      <c r="H164" s="382" t="s">
        <v>1750</v>
      </c>
      <c r="I164" s="421" t="s">
        <v>2468</v>
      </c>
      <c r="J164" s="383" t="s">
        <v>1874</v>
      </c>
      <c r="K164" s="382" t="s">
        <v>2058</v>
      </c>
      <c r="L164" s="382">
        <v>1</v>
      </c>
      <c r="M164" s="382">
        <v>1</v>
      </c>
      <c r="N164" s="382" t="s">
        <v>2041</v>
      </c>
      <c r="O164" s="382" t="s">
        <v>2315</v>
      </c>
      <c r="P164" s="382" t="s">
        <v>1629</v>
      </c>
      <c r="Q164" s="382" t="s">
        <v>1254</v>
      </c>
      <c r="R164" s="382" t="s">
        <v>1254</v>
      </c>
      <c r="S164" s="382" t="s">
        <v>1254</v>
      </c>
      <c r="T164" s="382" t="s">
        <v>1254</v>
      </c>
      <c r="U164" s="382" t="s">
        <v>1254</v>
      </c>
      <c r="V164" s="382" t="s">
        <v>1254</v>
      </c>
      <c r="W164" s="382" t="s">
        <v>1254</v>
      </c>
      <c r="X164" s="382" t="s">
        <v>1254</v>
      </c>
      <c r="Y164" s="382" t="s">
        <v>1254</v>
      </c>
      <c r="Z164" s="382" t="s">
        <v>1254</v>
      </c>
      <c r="AA164" s="384" t="s">
        <v>1207</v>
      </c>
      <c r="AB164" s="384" t="s">
        <v>1207</v>
      </c>
      <c r="AC164" s="428" t="str">
        <f>Table1332[[#This Row],[Default]]</f>
        <v>0</v>
      </c>
      <c r="AD164" s="384" t="s">
        <v>1207</v>
      </c>
      <c r="AE164" s="428" t="str">
        <f>Table1332[[#This Row],[Default]]</f>
        <v>0</v>
      </c>
      <c r="AF164" s="384" t="s">
        <v>1207</v>
      </c>
      <c r="AG164" s="428" t="str">
        <f>Table1332[[#This Row],[Default]]</f>
        <v>0</v>
      </c>
      <c r="AH164" s="382"/>
      <c r="AI164" s="382"/>
      <c r="AJ164" s="382"/>
      <c r="AK164" s="382"/>
      <c r="AL164" s="382"/>
    </row>
    <row r="165" spans="1:38" ht="30.75" customHeight="1" x14ac:dyDescent="0.3">
      <c r="A165" s="436">
        <v>161</v>
      </c>
      <c r="B165" s="382" t="s">
        <v>1707</v>
      </c>
      <c r="C165" s="382" t="s">
        <v>1600</v>
      </c>
      <c r="D165" s="382" t="s">
        <v>2453</v>
      </c>
      <c r="E165" s="382" t="s">
        <v>1573</v>
      </c>
      <c r="F165" s="384" t="s">
        <v>66</v>
      </c>
      <c r="G165" s="382" t="s">
        <v>2112</v>
      </c>
      <c r="H165" s="382" t="s">
        <v>1750</v>
      </c>
      <c r="I165" s="421" t="s">
        <v>2468</v>
      </c>
      <c r="J165" s="383" t="s">
        <v>1874</v>
      </c>
      <c r="K165" s="382" t="s">
        <v>2058</v>
      </c>
      <c r="L165" s="382">
        <v>1</v>
      </c>
      <c r="M165" s="382">
        <v>1</v>
      </c>
      <c r="N165" s="382" t="s">
        <v>2042</v>
      </c>
      <c r="O165" s="382" t="s">
        <v>2316</v>
      </c>
      <c r="P165" s="382" t="s">
        <v>1687</v>
      </c>
      <c r="Q165" s="382" t="s">
        <v>1254</v>
      </c>
      <c r="R165" s="382" t="s">
        <v>1254</v>
      </c>
      <c r="S165" s="382" t="s">
        <v>1254</v>
      </c>
      <c r="T165" s="382" t="s">
        <v>1254</v>
      </c>
      <c r="U165" s="382" t="s">
        <v>1254</v>
      </c>
      <c r="V165" s="382" t="s">
        <v>1254</v>
      </c>
      <c r="W165" s="382" t="s">
        <v>1254</v>
      </c>
      <c r="X165" s="382" t="s">
        <v>1254</v>
      </c>
      <c r="Y165" s="382" t="s">
        <v>1254</v>
      </c>
      <c r="Z165" s="382" t="s">
        <v>1254</v>
      </c>
      <c r="AA165" s="384" t="s">
        <v>1380</v>
      </c>
      <c r="AB165" s="384" t="s">
        <v>1380</v>
      </c>
      <c r="AC165" s="428" t="str">
        <f>Table1332[[#This Row],[Default]]</f>
        <v>0</v>
      </c>
      <c r="AD165" s="384" t="s">
        <v>1380</v>
      </c>
      <c r="AE165" s="428" t="str">
        <f>Table1332[[#This Row],[Default]]</f>
        <v>0</v>
      </c>
      <c r="AF165" s="384" t="s">
        <v>1380</v>
      </c>
      <c r="AG165" s="428" t="str">
        <f>Table1332[[#This Row],[Default]]</f>
        <v>0</v>
      </c>
      <c r="AH165" s="382"/>
      <c r="AI165" s="382"/>
      <c r="AJ165" s="382"/>
      <c r="AK165" s="382"/>
      <c r="AL165" s="382"/>
    </row>
    <row r="166" spans="1:38" ht="30.75" customHeight="1" x14ac:dyDescent="0.3">
      <c r="A166" s="436">
        <v>162</v>
      </c>
      <c r="B166" s="382"/>
      <c r="C166" s="382"/>
      <c r="D166" s="382"/>
      <c r="E166" s="382" t="s">
        <v>1574</v>
      </c>
      <c r="F166" s="384" t="s">
        <v>66</v>
      </c>
      <c r="G166" s="382" t="s">
        <v>2112</v>
      </c>
      <c r="H166" s="382" t="s">
        <v>1750</v>
      </c>
      <c r="I166" s="421" t="s">
        <v>2468</v>
      </c>
      <c r="J166" s="423" t="s">
        <v>1873</v>
      </c>
      <c r="K166" s="382" t="s">
        <v>2058</v>
      </c>
      <c r="L166" s="382">
        <v>1</v>
      </c>
      <c r="M166" s="382">
        <v>1</v>
      </c>
      <c r="N166" s="382" t="s">
        <v>2042</v>
      </c>
      <c r="O166" s="382" t="s">
        <v>2317</v>
      </c>
      <c r="P166" s="382" t="s">
        <v>1688</v>
      </c>
      <c r="Q166" s="382" t="s">
        <v>1254</v>
      </c>
      <c r="R166" s="382" t="s">
        <v>1254</v>
      </c>
      <c r="S166" s="382" t="s">
        <v>1254</v>
      </c>
      <c r="T166" s="382" t="s">
        <v>1254</v>
      </c>
      <c r="U166" s="382" t="s">
        <v>1254</v>
      </c>
      <c r="V166" s="382" t="s">
        <v>1254</v>
      </c>
      <c r="W166" s="382" t="s">
        <v>1254</v>
      </c>
      <c r="X166" s="382" t="s">
        <v>1254</v>
      </c>
      <c r="Y166" s="382" t="s">
        <v>1254</v>
      </c>
      <c r="Z166" s="382" t="s">
        <v>1254</v>
      </c>
      <c r="AA166" s="384" t="s">
        <v>1380</v>
      </c>
      <c r="AB166" s="384" t="s">
        <v>1380</v>
      </c>
      <c r="AC166" s="428" t="str">
        <f>Table1332[[#This Row],[Default]]</f>
        <v>1</v>
      </c>
      <c r="AD166" s="384" t="s">
        <v>1380</v>
      </c>
      <c r="AE166" s="428" t="str">
        <f>Table1332[[#This Row],[Default]]</f>
        <v>1</v>
      </c>
      <c r="AF166" s="384" t="s">
        <v>1380</v>
      </c>
      <c r="AG166" s="428" t="str">
        <f>Table1332[[#This Row],[Default]]</f>
        <v>1</v>
      </c>
      <c r="AH166" s="382"/>
      <c r="AI166" s="382"/>
      <c r="AJ166" s="382"/>
      <c r="AK166" s="382"/>
      <c r="AL166" s="382"/>
    </row>
    <row r="167" spans="1:38" ht="30.75" customHeight="1" x14ac:dyDescent="0.3">
      <c r="A167" s="436">
        <v>163</v>
      </c>
      <c r="B167" s="382"/>
      <c r="C167" s="382"/>
      <c r="D167" s="382"/>
      <c r="E167" s="382" t="s">
        <v>1686</v>
      </c>
      <c r="F167" s="384" t="s">
        <v>66</v>
      </c>
      <c r="G167" s="382" t="s">
        <v>2112</v>
      </c>
      <c r="H167" s="382" t="s">
        <v>1750</v>
      </c>
      <c r="I167" s="421" t="s">
        <v>2468</v>
      </c>
      <c r="J167" s="383" t="s">
        <v>1874</v>
      </c>
      <c r="K167" s="382" t="s">
        <v>2058</v>
      </c>
      <c r="L167" s="382">
        <v>1</v>
      </c>
      <c r="M167" s="382">
        <v>1</v>
      </c>
      <c r="N167" s="382" t="s">
        <v>2042</v>
      </c>
      <c r="O167" s="382" t="s">
        <v>2318</v>
      </c>
      <c r="P167" s="382" t="s">
        <v>1688</v>
      </c>
      <c r="Q167" s="382" t="s">
        <v>1254</v>
      </c>
      <c r="R167" s="382" t="s">
        <v>1254</v>
      </c>
      <c r="S167" s="382" t="s">
        <v>1254</v>
      </c>
      <c r="T167" s="382" t="s">
        <v>1254</v>
      </c>
      <c r="U167" s="382" t="s">
        <v>1254</v>
      </c>
      <c r="V167" s="382" t="s">
        <v>1254</v>
      </c>
      <c r="W167" s="382" t="s">
        <v>1254</v>
      </c>
      <c r="X167" s="382" t="s">
        <v>1254</v>
      </c>
      <c r="Y167" s="382" t="s">
        <v>1254</v>
      </c>
      <c r="Z167" s="382" t="s">
        <v>1254</v>
      </c>
      <c r="AA167" s="384" t="s">
        <v>1380</v>
      </c>
      <c r="AB167" s="384" t="s">
        <v>1380</v>
      </c>
      <c r="AC167" s="428" t="str">
        <f>Table1332[[#This Row],[Default]]</f>
        <v>0</v>
      </c>
      <c r="AD167" s="384" t="s">
        <v>1380</v>
      </c>
      <c r="AE167" s="428" t="str">
        <f>Table1332[[#This Row],[Default]]</f>
        <v>0</v>
      </c>
      <c r="AF167" s="384" t="s">
        <v>1380</v>
      </c>
      <c r="AG167" s="428" t="str">
        <f>Table1332[[#This Row],[Default]]</f>
        <v>0</v>
      </c>
      <c r="AH167" s="382"/>
      <c r="AI167" s="382"/>
      <c r="AJ167" s="382"/>
      <c r="AK167" s="382"/>
      <c r="AL167" s="382"/>
    </row>
    <row r="168" spans="1:38" ht="30.75" customHeight="1" x14ac:dyDescent="0.3">
      <c r="A168" s="436">
        <v>164</v>
      </c>
      <c r="B168" s="382"/>
      <c r="C168" s="382"/>
      <c r="D168" s="382"/>
      <c r="E168" s="382" t="s">
        <v>1265</v>
      </c>
      <c r="F168" s="384" t="s">
        <v>66</v>
      </c>
      <c r="G168" s="382" t="s">
        <v>2117</v>
      </c>
      <c r="H168" s="382" t="s">
        <v>1750</v>
      </c>
      <c r="I168" s="421" t="s">
        <v>2468</v>
      </c>
      <c r="J168" s="383" t="s">
        <v>1874</v>
      </c>
      <c r="K168" s="382" t="s">
        <v>2058</v>
      </c>
      <c r="L168" s="382">
        <v>1</v>
      </c>
      <c r="M168" s="382">
        <v>1</v>
      </c>
      <c r="N168" s="382" t="s">
        <v>2042</v>
      </c>
      <c r="O168" s="382" t="s">
        <v>2319</v>
      </c>
      <c r="P168" s="382" t="s">
        <v>460</v>
      </c>
      <c r="Q168" s="382" t="s">
        <v>1254</v>
      </c>
      <c r="R168" s="382" t="s">
        <v>1254</v>
      </c>
      <c r="S168" s="382" t="s">
        <v>1254</v>
      </c>
      <c r="T168" s="382" t="s">
        <v>1254</v>
      </c>
      <c r="U168" s="382" t="s">
        <v>1254</v>
      </c>
      <c r="V168" s="382" t="s">
        <v>1254</v>
      </c>
      <c r="W168" s="382" t="s">
        <v>1254</v>
      </c>
      <c r="X168" s="382" t="s">
        <v>1254</v>
      </c>
      <c r="Y168" s="382" t="s">
        <v>1254</v>
      </c>
      <c r="Z168" s="382" t="s">
        <v>1254</v>
      </c>
      <c r="AA168" s="384" t="s">
        <v>1380</v>
      </c>
      <c r="AB168" s="384" t="s">
        <v>1380</v>
      </c>
      <c r="AC168" s="428" t="str">
        <f>Table1332[[#This Row],[Default]]</f>
        <v>0</v>
      </c>
      <c r="AD168" s="384" t="s">
        <v>1380</v>
      </c>
      <c r="AE168" s="428" t="str">
        <f>Table1332[[#This Row],[Default]]</f>
        <v>0</v>
      </c>
      <c r="AF168" s="384" t="s">
        <v>1380</v>
      </c>
      <c r="AG168" s="428" t="str">
        <f>Table1332[[#This Row],[Default]]</f>
        <v>0</v>
      </c>
      <c r="AH168" s="382"/>
      <c r="AI168" s="382"/>
      <c r="AJ168" s="382"/>
      <c r="AK168" s="382"/>
      <c r="AL168" s="382"/>
    </row>
    <row r="169" spans="1:38" ht="30.75" customHeight="1" x14ac:dyDescent="0.3">
      <c r="A169" s="436">
        <v>165</v>
      </c>
      <c r="B169" s="382"/>
      <c r="C169" s="382"/>
      <c r="D169" s="382"/>
      <c r="E169" s="382" t="s">
        <v>1265</v>
      </c>
      <c r="F169" s="384" t="s">
        <v>66</v>
      </c>
      <c r="G169" s="382" t="s">
        <v>2117</v>
      </c>
      <c r="H169" s="382" t="s">
        <v>1750</v>
      </c>
      <c r="I169" s="421" t="s">
        <v>2468</v>
      </c>
      <c r="J169" s="383" t="s">
        <v>1874</v>
      </c>
      <c r="K169" s="382" t="s">
        <v>2058</v>
      </c>
      <c r="L169" s="382">
        <v>1</v>
      </c>
      <c r="M169" s="382">
        <v>1</v>
      </c>
      <c r="N169" s="382" t="s">
        <v>2042</v>
      </c>
      <c r="O169" s="382" t="s">
        <v>2320</v>
      </c>
      <c r="P169" s="382" t="s">
        <v>460</v>
      </c>
      <c r="Q169" s="382" t="s">
        <v>1254</v>
      </c>
      <c r="R169" s="382" t="s">
        <v>1254</v>
      </c>
      <c r="S169" s="382" t="s">
        <v>1254</v>
      </c>
      <c r="T169" s="382" t="s">
        <v>1254</v>
      </c>
      <c r="U169" s="382" t="s">
        <v>1254</v>
      </c>
      <c r="V169" s="382" t="s">
        <v>1254</v>
      </c>
      <c r="W169" s="382" t="s">
        <v>1254</v>
      </c>
      <c r="X169" s="382" t="s">
        <v>1254</v>
      </c>
      <c r="Y169" s="382" t="s">
        <v>1254</v>
      </c>
      <c r="Z169" s="382" t="s">
        <v>1254</v>
      </c>
      <c r="AA169" s="384" t="s">
        <v>1380</v>
      </c>
      <c r="AB169" s="384" t="s">
        <v>1380</v>
      </c>
      <c r="AC169" s="428" t="str">
        <f>Table1332[[#This Row],[Default]]</f>
        <v>0</v>
      </c>
      <c r="AD169" s="384" t="s">
        <v>1380</v>
      </c>
      <c r="AE169" s="428" t="str">
        <f>Table1332[[#This Row],[Default]]</f>
        <v>0</v>
      </c>
      <c r="AF169" s="384" t="s">
        <v>1380</v>
      </c>
      <c r="AG169" s="428" t="str">
        <f>Table1332[[#This Row],[Default]]</f>
        <v>0</v>
      </c>
      <c r="AH169" s="382"/>
      <c r="AI169" s="382"/>
      <c r="AJ169" s="382"/>
      <c r="AK169" s="382"/>
      <c r="AL169" s="382"/>
    </row>
    <row r="170" spans="1:38" ht="30.75" customHeight="1" x14ac:dyDescent="0.3">
      <c r="A170" s="436">
        <v>166</v>
      </c>
      <c r="B170" s="382"/>
      <c r="C170" s="382"/>
      <c r="D170" s="382"/>
      <c r="E170" s="382" t="s">
        <v>1265</v>
      </c>
      <c r="F170" s="384" t="s">
        <v>66</v>
      </c>
      <c r="G170" s="382" t="s">
        <v>2117</v>
      </c>
      <c r="H170" s="382" t="s">
        <v>1750</v>
      </c>
      <c r="I170" s="421" t="s">
        <v>2468</v>
      </c>
      <c r="J170" s="383" t="s">
        <v>1874</v>
      </c>
      <c r="K170" s="382" t="s">
        <v>2058</v>
      </c>
      <c r="L170" s="382">
        <v>1</v>
      </c>
      <c r="M170" s="382">
        <v>1</v>
      </c>
      <c r="N170" s="382" t="s">
        <v>2042</v>
      </c>
      <c r="O170" s="382" t="s">
        <v>2321</v>
      </c>
      <c r="P170" s="382" t="s">
        <v>460</v>
      </c>
      <c r="Q170" s="382" t="s">
        <v>1254</v>
      </c>
      <c r="R170" s="382" t="s">
        <v>1254</v>
      </c>
      <c r="S170" s="382" t="s">
        <v>1254</v>
      </c>
      <c r="T170" s="382" t="s">
        <v>1254</v>
      </c>
      <c r="U170" s="382" t="s">
        <v>1254</v>
      </c>
      <c r="V170" s="382" t="s">
        <v>1254</v>
      </c>
      <c r="W170" s="382" t="s">
        <v>1254</v>
      </c>
      <c r="X170" s="382" t="s">
        <v>1254</v>
      </c>
      <c r="Y170" s="382" t="s">
        <v>1254</v>
      </c>
      <c r="Z170" s="382" t="s">
        <v>1254</v>
      </c>
      <c r="AA170" s="384" t="s">
        <v>1380</v>
      </c>
      <c r="AB170" s="384" t="s">
        <v>1380</v>
      </c>
      <c r="AC170" s="428" t="str">
        <f>Table1332[[#This Row],[Default]]</f>
        <v>0</v>
      </c>
      <c r="AD170" s="384" t="s">
        <v>1380</v>
      </c>
      <c r="AE170" s="428" t="str">
        <f>Table1332[[#This Row],[Default]]</f>
        <v>0</v>
      </c>
      <c r="AF170" s="384" t="s">
        <v>1380</v>
      </c>
      <c r="AG170" s="428" t="str">
        <f>Table1332[[#This Row],[Default]]</f>
        <v>0</v>
      </c>
      <c r="AH170" s="382"/>
      <c r="AI170" s="382"/>
      <c r="AJ170" s="382"/>
      <c r="AK170" s="382"/>
      <c r="AL170" s="382"/>
    </row>
    <row r="171" spans="1:38" ht="30.75" customHeight="1" x14ac:dyDescent="0.3">
      <c r="A171" s="436">
        <v>167</v>
      </c>
      <c r="B171" s="382"/>
      <c r="C171" s="382"/>
      <c r="D171" s="382"/>
      <c r="E171" s="382" t="s">
        <v>1265</v>
      </c>
      <c r="F171" s="384" t="s">
        <v>66</v>
      </c>
      <c r="G171" s="382" t="s">
        <v>2117</v>
      </c>
      <c r="H171" s="382" t="s">
        <v>1750</v>
      </c>
      <c r="I171" s="421" t="s">
        <v>2468</v>
      </c>
      <c r="J171" s="383" t="s">
        <v>1874</v>
      </c>
      <c r="K171" s="382" t="s">
        <v>2058</v>
      </c>
      <c r="L171" s="382">
        <v>1</v>
      </c>
      <c r="M171" s="382">
        <v>1</v>
      </c>
      <c r="N171" s="382" t="s">
        <v>2042</v>
      </c>
      <c r="O171" s="382" t="s">
        <v>2322</v>
      </c>
      <c r="P171" s="382" t="s">
        <v>460</v>
      </c>
      <c r="Q171" s="382" t="s">
        <v>1254</v>
      </c>
      <c r="R171" s="382" t="s">
        <v>1254</v>
      </c>
      <c r="S171" s="382" t="s">
        <v>1254</v>
      </c>
      <c r="T171" s="382" t="s">
        <v>1254</v>
      </c>
      <c r="U171" s="382" t="s">
        <v>1254</v>
      </c>
      <c r="V171" s="382" t="s">
        <v>1254</v>
      </c>
      <c r="W171" s="382" t="s">
        <v>1254</v>
      </c>
      <c r="X171" s="382" t="s">
        <v>1254</v>
      </c>
      <c r="Y171" s="382" t="s">
        <v>1254</v>
      </c>
      <c r="Z171" s="382" t="s">
        <v>1254</v>
      </c>
      <c r="AA171" s="384" t="s">
        <v>1380</v>
      </c>
      <c r="AB171" s="384" t="s">
        <v>1380</v>
      </c>
      <c r="AC171" s="428" t="str">
        <f>Table1332[[#This Row],[Default]]</f>
        <v>0</v>
      </c>
      <c r="AD171" s="384" t="s">
        <v>1380</v>
      </c>
      <c r="AE171" s="428" t="str">
        <f>Table1332[[#This Row],[Default]]</f>
        <v>0</v>
      </c>
      <c r="AF171" s="384" t="s">
        <v>1380</v>
      </c>
      <c r="AG171" s="428" t="str">
        <f>Table1332[[#This Row],[Default]]</f>
        <v>0</v>
      </c>
      <c r="AH171" s="382"/>
      <c r="AI171" s="382"/>
      <c r="AJ171" s="382"/>
      <c r="AK171" s="382"/>
      <c r="AL171" s="382"/>
    </row>
    <row r="172" spans="1:38" ht="30.75" customHeight="1" x14ac:dyDescent="0.3">
      <c r="A172" s="436">
        <v>168</v>
      </c>
      <c r="B172" s="382"/>
      <c r="C172" s="382"/>
      <c r="D172" s="382"/>
      <c r="E172" s="382" t="s">
        <v>1265</v>
      </c>
      <c r="F172" s="384" t="s">
        <v>66</v>
      </c>
      <c r="G172" s="382" t="s">
        <v>2117</v>
      </c>
      <c r="H172" s="382" t="s">
        <v>1750</v>
      </c>
      <c r="I172" s="421" t="s">
        <v>2468</v>
      </c>
      <c r="J172" s="383" t="s">
        <v>1874</v>
      </c>
      <c r="K172" s="382" t="s">
        <v>2058</v>
      </c>
      <c r="L172" s="382">
        <v>1</v>
      </c>
      <c r="M172" s="382">
        <v>1</v>
      </c>
      <c r="N172" s="382" t="s">
        <v>2042</v>
      </c>
      <c r="O172" s="382" t="s">
        <v>2323</v>
      </c>
      <c r="P172" s="382" t="s">
        <v>460</v>
      </c>
      <c r="Q172" s="382" t="s">
        <v>1254</v>
      </c>
      <c r="R172" s="382" t="s">
        <v>1254</v>
      </c>
      <c r="S172" s="382" t="s">
        <v>1254</v>
      </c>
      <c r="T172" s="382" t="s">
        <v>1254</v>
      </c>
      <c r="U172" s="382" t="s">
        <v>1254</v>
      </c>
      <c r="V172" s="382" t="s">
        <v>1254</v>
      </c>
      <c r="W172" s="382" t="s">
        <v>1254</v>
      </c>
      <c r="X172" s="382" t="s">
        <v>1254</v>
      </c>
      <c r="Y172" s="382" t="s">
        <v>1254</v>
      </c>
      <c r="Z172" s="382" t="s">
        <v>1254</v>
      </c>
      <c r="AA172" s="384" t="s">
        <v>1380</v>
      </c>
      <c r="AB172" s="384" t="s">
        <v>1380</v>
      </c>
      <c r="AC172" s="428" t="str">
        <f>Table1332[[#This Row],[Default]]</f>
        <v>0</v>
      </c>
      <c r="AD172" s="384" t="s">
        <v>1380</v>
      </c>
      <c r="AE172" s="428" t="str">
        <f>Table1332[[#This Row],[Default]]</f>
        <v>0</v>
      </c>
      <c r="AF172" s="384" t="s">
        <v>1380</v>
      </c>
      <c r="AG172" s="428" t="str">
        <f>Table1332[[#This Row],[Default]]</f>
        <v>0</v>
      </c>
      <c r="AH172" s="382"/>
      <c r="AI172" s="382"/>
      <c r="AJ172" s="382"/>
      <c r="AK172" s="382"/>
      <c r="AL172" s="382"/>
    </row>
    <row r="173" spans="1:38" ht="30.75" customHeight="1" x14ac:dyDescent="0.3">
      <c r="A173" s="436">
        <v>169</v>
      </c>
      <c r="B173" s="382"/>
      <c r="C173" s="382"/>
      <c r="D173" s="382"/>
      <c r="E173" s="382" t="s">
        <v>1580</v>
      </c>
      <c r="F173" s="384" t="s">
        <v>87</v>
      </c>
      <c r="G173" s="382" t="s">
        <v>1544</v>
      </c>
      <c r="H173" s="382" t="s">
        <v>1750</v>
      </c>
      <c r="I173" s="421" t="s">
        <v>2468</v>
      </c>
      <c r="J173" s="424" t="s">
        <v>2366</v>
      </c>
      <c r="K173" s="382" t="s">
        <v>2058</v>
      </c>
      <c r="L173" s="382">
        <v>1</v>
      </c>
      <c r="M173" s="382">
        <v>1</v>
      </c>
      <c r="N173" s="382" t="s">
        <v>2043</v>
      </c>
      <c r="O173" s="382" t="s">
        <v>2324</v>
      </c>
      <c r="P173" s="382" t="s">
        <v>2381</v>
      </c>
      <c r="Q173" s="382" t="s">
        <v>1254</v>
      </c>
      <c r="R173" s="382" t="s">
        <v>1254</v>
      </c>
      <c r="S173" s="382" t="s">
        <v>1254</v>
      </c>
      <c r="T173" s="382" t="s">
        <v>1254</v>
      </c>
      <c r="U173" s="382" t="s">
        <v>1254</v>
      </c>
      <c r="V173" s="382" t="s">
        <v>1254</v>
      </c>
      <c r="W173" s="382" t="s">
        <v>1254</v>
      </c>
      <c r="X173" s="382" t="s">
        <v>1254</v>
      </c>
      <c r="Y173" s="382" t="s">
        <v>1254</v>
      </c>
      <c r="Z173" s="382" t="s">
        <v>1254</v>
      </c>
      <c r="AA173" s="384" t="s">
        <v>1207</v>
      </c>
      <c r="AB173" s="384" t="s">
        <v>1207</v>
      </c>
      <c r="AC173" s="428">
        <f>AND(MOD(INDEX(ConfigNew!$A$5:$CZ$219,MATCH("OCS_FOUNDRY_PUF_ENABLE",ConfigNew!$A$5:$A$219,0),MATCH(AC$4,ConfigNew!$A$5:$CZ$5,0))-1,2),MOD(INDEX(ConfigNew!$A$5:$CZ$219,MATCH("OCS_IID_PUF_ENABLE",ConfigNew!$A$5:$A$219,0),MATCH(AC$4,ConfigNew!$A$5:$CZ$5,0))-1,2)) + N("Note: If both OCS_FOUNDRY_PUF_ENABLE=0 and OCS_IID_PUF_ENABLE=0 then 1, else 0")</f>
        <v>1</v>
      </c>
      <c r="AD173" s="384" t="s">
        <v>1207</v>
      </c>
      <c r="AE173" s="428">
        <f>AND(MOD(INDEX(ConfigNew!$A$5:$CZ$219,MATCH("OCS_FOUNDRY_PUF_ENABLE",ConfigNew!$A$5:$A$219,0),MATCH(AE$4,ConfigNew!$A$5:$CZ$5,0))-1,2),MOD(INDEX(ConfigNew!$A$5:$CZ$219,MATCH("OCS_IID_PUF_ENABLE",ConfigNew!$A$5:$A$219,0),MATCH(AE$4,ConfigNew!$A$5:$CZ$5,0))-1,2)) + N("Note: If both OCS_FOUNDRY_PUF_ENABLE=0 and OCS_IID_PUF_ENABLE=0 then 1, else 0")</f>
        <v>0</v>
      </c>
      <c r="AF173" s="384" t="s">
        <v>1207</v>
      </c>
      <c r="AG173" s="428">
        <f>AND(MOD(INDEX(ConfigNew!$A$5:$CZ$219,MATCH("OCS_FOUNDRY_PUF_ENABLE",ConfigNew!$A$5:$A$219,0),MATCH(AG$4,ConfigNew!$A$5:$CZ$5,0))-1,2),MOD(INDEX(ConfigNew!$A$5:$CZ$219,MATCH("OCS_IID_PUF_ENABLE",ConfigNew!$A$5:$A$219,0),MATCH(AG$4,ConfigNew!$A$5:$CZ$5,0))-1,2)) + N("Note: If both OCS_FOUNDRY_PUF_ENABLE=0 and OCS_IID_PUF_ENABLE=0 then 1, else 0")</f>
        <v>1</v>
      </c>
      <c r="AH173" s="382"/>
      <c r="AI173" s="382"/>
      <c r="AJ173" s="382"/>
      <c r="AK173" s="382"/>
      <c r="AL173" s="382"/>
    </row>
    <row r="174" spans="1:38" ht="30.75" customHeight="1" x14ac:dyDescent="0.3">
      <c r="A174" s="436">
        <v>170</v>
      </c>
      <c r="B174" s="382"/>
      <c r="C174" s="382"/>
      <c r="D174" s="382"/>
      <c r="E174" s="382" t="s">
        <v>1581</v>
      </c>
      <c r="F174" s="384" t="s">
        <v>87</v>
      </c>
      <c r="G174" s="382" t="s">
        <v>1544</v>
      </c>
      <c r="H174" s="382" t="s">
        <v>1750</v>
      </c>
      <c r="I174" s="421" t="s">
        <v>2468</v>
      </c>
      <c r="J174" s="424" t="s">
        <v>2367</v>
      </c>
      <c r="K174" s="382" t="s">
        <v>2058</v>
      </c>
      <c r="L174" s="382">
        <v>1</v>
      </c>
      <c r="M174" s="382">
        <v>1</v>
      </c>
      <c r="N174" s="382" t="s">
        <v>2043</v>
      </c>
      <c r="O174" s="382" t="s">
        <v>2325</v>
      </c>
      <c r="P174" s="382" t="s">
        <v>2382</v>
      </c>
      <c r="Q174" s="382" t="s">
        <v>1254</v>
      </c>
      <c r="R174" s="382" t="s">
        <v>1254</v>
      </c>
      <c r="S174" s="382" t="s">
        <v>1254</v>
      </c>
      <c r="T174" s="382" t="s">
        <v>1254</v>
      </c>
      <c r="U174" s="382" t="s">
        <v>1254</v>
      </c>
      <c r="V174" s="382" t="s">
        <v>1254</v>
      </c>
      <c r="W174" s="382" t="s">
        <v>1254</v>
      </c>
      <c r="X174" s="382" t="s">
        <v>1254</v>
      </c>
      <c r="Y174" s="382" t="s">
        <v>1254</v>
      </c>
      <c r="Z174" s="382" t="s">
        <v>1254</v>
      </c>
      <c r="AA174" s="384" t="s">
        <v>1207</v>
      </c>
      <c r="AB174" s="384" t="s">
        <v>1207</v>
      </c>
      <c r="AC174" s="428">
        <f>NOT(AND(MOD(INDEX(ConfigNew!$A$5:$CZ$219,MATCH("OCS_FOUNDRY_PUF_ENABLE",ConfigNew!$A$5:$A$219,0),MATCH(AC$4,ConfigNew!$A$5:$CZ$5,0))-1,2),MOD(INDEX(ConfigNew!$A$5:$CZ$219,MATCH("OCS_IID_PUF_ENABLE",ConfigNew!$A$5:$A$219,0),MATCH(AC$4,ConfigNew!$A$5:$CZ$5,0))-1,2))) + N("Note: If both OCS_FOUNDRY_PUF_ENABLE=0 and OCS_IID_PUF_ENABLE=0 then 1, else 0")</f>
        <v>0</v>
      </c>
      <c r="AD174" s="384" t="s">
        <v>1207</v>
      </c>
      <c r="AE174" s="428">
        <f>NOT(AND(MOD(INDEX(ConfigNew!$A$5:$CZ$219,MATCH("OCS_FOUNDRY_PUF_ENABLE",ConfigNew!$A$5:$A$219,0),MATCH(AE$4,ConfigNew!$A$5:$CZ$5,0))-1,2),MOD(INDEX(ConfigNew!$A$5:$CZ$219,MATCH("OCS_IID_PUF_ENABLE",ConfigNew!$A$5:$A$219,0),MATCH(AE$4,ConfigNew!$A$5:$CZ$5,0))-1,2))) + N("Note: If both OCS_FOUNDRY_PUF_ENABLE=0 and OCS_IID_PUF_ENABLE=0 then 1, else 0")</f>
        <v>1</v>
      </c>
      <c r="AF174" s="384" t="s">
        <v>1207</v>
      </c>
      <c r="AG174" s="428">
        <f>NOT(AND(MOD(INDEX(ConfigNew!$A$5:$CZ$219,MATCH("OCS_FOUNDRY_PUF_ENABLE",ConfigNew!$A$5:$A$219,0),MATCH(AG$4,ConfigNew!$A$5:$CZ$5,0))-1,2),MOD(INDEX(ConfigNew!$A$5:$CZ$219,MATCH("OCS_IID_PUF_ENABLE",ConfigNew!$A$5:$A$219,0),MATCH(AG$4,ConfigNew!$A$5:$CZ$5,0))-1,2))) + N("Note: If both OCS_FOUNDRY_PUF_ENABLE=0 and OCS_IID_PUF_ENABLE=0 then 1, else 0")</f>
        <v>0</v>
      </c>
      <c r="AH174" s="382"/>
      <c r="AI174" s="382"/>
      <c r="AJ174" s="382"/>
      <c r="AK174" s="382"/>
      <c r="AL174" s="382"/>
    </row>
    <row r="175" spans="1:38" ht="30.75" customHeight="1" x14ac:dyDescent="0.3">
      <c r="A175" s="436">
        <v>171</v>
      </c>
      <c r="B175" s="382"/>
      <c r="C175" s="382"/>
      <c r="D175" s="382"/>
      <c r="E175" s="382" t="s">
        <v>1594</v>
      </c>
      <c r="F175" s="384" t="s">
        <v>87</v>
      </c>
      <c r="G175" s="382" t="s">
        <v>1544</v>
      </c>
      <c r="H175" s="382" t="s">
        <v>1750</v>
      </c>
      <c r="I175" s="421" t="s">
        <v>2468</v>
      </c>
      <c r="J175" s="383" t="s">
        <v>1874</v>
      </c>
      <c r="K175" s="382" t="s">
        <v>2058</v>
      </c>
      <c r="L175" s="382">
        <v>1</v>
      </c>
      <c r="M175" s="382">
        <v>1</v>
      </c>
      <c r="N175" s="382" t="s">
        <v>2043</v>
      </c>
      <c r="O175" s="382" t="s">
        <v>2326</v>
      </c>
      <c r="P175" s="382" t="s">
        <v>1632</v>
      </c>
      <c r="Q175" s="382" t="s">
        <v>1254</v>
      </c>
      <c r="R175" s="382" t="s">
        <v>1254</v>
      </c>
      <c r="S175" s="382" t="s">
        <v>1254</v>
      </c>
      <c r="T175" s="382" t="s">
        <v>1254</v>
      </c>
      <c r="U175" s="382" t="s">
        <v>1254</v>
      </c>
      <c r="V175" s="382" t="s">
        <v>1254</v>
      </c>
      <c r="W175" s="382" t="s">
        <v>1254</v>
      </c>
      <c r="X175" s="382" t="s">
        <v>1254</v>
      </c>
      <c r="Y175" s="382" t="s">
        <v>1254</v>
      </c>
      <c r="Z175" s="382" t="s">
        <v>1254</v>
      </c>
      <c r="AA175" s="384" t="s">
        <v>1207</v>
      </c>
      <c r="AB175" s="384" t="s">
        <v>1207</v>
      </c>
      <c r="AC175" s="428" t="str">
        <f>Table1332[[#This Row],[Default]]</f>
        <v>0</v>
      </c>
      <c r="AD175" s="384" t="s">
        <v>1207</v>
      </c>
      <c r="AE175" s="428" t="str">
        <f>Table1332[[#This Row],[Default]]</f>
        <v>0</v>
      </c>
      <c r="AF175" s="384" t="s">
        <v>1207</v>
      </c>
      <c r="AG175" s="428" t="str">
        <f>Table1332[[#This Row],[Default]]</f>
        <v>0</v>
      </c>
      <c r="AH175" s="382"/>
      <c r="AI175" s="382"/>
      <c r="AJ175" s="382"/>
      <c r="AK175" s="382"/>
      <c r="AL175" s="382"/>
    </row>
    <row r="176" spans="1:38" ht="30.75" customHeight="1" x14ac:dyDescent="0.3">
      <c r="A176" s="436">
        <v>172</v>
      </c>
      <c r="B176" s="382"/>
      <c r="C176" s="382"/>
      <c r="D176" s="382"/>
      <c r="E176" s="382" t="s">
        <v>1595</v>
      </c>
      <c r="F176" s="384" t="s">
        <v>87</v>
      </c>
      <c r="G176" s="382" t="s">
        <v>1544</v>
      </c>
      <c r="H176" s="382" t="s">
        <v>1750</v>
      </c>
      <c r="I176" s="421" t="s">
        <v>2468</v>
      </c>
      <c r="J176" s="423" t="s">
        <v>1873</v>
      </c>
      <c r="K176" s="382" t="s">
        <v>2058</v>
      </c>
      <c r="L176" s="382">
        <v>1</v>
      </c>
      <c r="M176" s="382">
        <v>1</v>
      </c>
      <c r="N176" s="382" t="s">
        <v>2043</v>
      </c>
      <c r="O176" s="382" t="s">
        <v>2327</v>
      </c>
      <c r="P176" s="382" t="s">
        <v>1633</v>
      </c>
      <c r="Q176" s="382" t="s">
        <v>1254</v>
      </c>
      <c r="R176" s="382" t="s">
        <v>1254</v>
      </c>
      <c r="S176" s="382" t="s">
        <v>1254</v>
      </c>
      <c r="T176" s="382" t="s">
        <v>1254</v>
      </c>
      <c r="U176" s="382" t="s">
        <v>1254</v>
      </c>
      <c r="V176" s="382" t="s">
        <v>1254</v>
      </c>
      <c r="W176" s="382" t="s">
        <v>1254</v>
      </c>
      <c r="X176" s="382" t="s">
        <v>1254</v>
      </c>
      <c r="Y176" s="382" t="s">
        <v>1254</v>
      </c>
      <c r="Z176" s="382" t="s">
        <v>1254</v>
      </c>
      <c r="AA176" s="384" t="s">
        <v>1207</v>
      </c>
      <c r="AB176" s="384" t="s">
        <v>1207</v>
      </c>
      <c r="AC176" s="428" t="str">
        <f>Table1332[[#This Row],[Default]]</f>
        <v>1</v>
      </c>
      <c r="AD176" s="384" t="s">
        <v>1207</v>
      </c>
      <c r="AE176" s="428" t="str">
        <f>Table1332[[#This Row],[Default]]</f>
        <v>1</v>
      </c>
      <c r="AF176" s="384" t="s">
        <v>1207</v>
      </c>
      <c r="AG176" s="428" t="str">
        <f>Table1332[[#This Row],[Default]]</f>
        <v>1</v>
      </c>
      <c r="AH176" s="382"/>
      <c r="AI176" s="382"/>
      <c r="AJ176" s="382"/>
      <c r="AK176" s="382"/>
      <c r="AL176" s="382"/>
    </row>
    <row r="177" spans="1:38" ht="30.75" customHeight="1" x14ac:dyDescent="0.3">
      <c r="A177" s="436">
        <v>173</v>
      </c>
      <c r="B177" s="382"/>
      <c r="C177" s="382"/>
      <c r="D177" s="382"/>
      <c r="E177" s="382" t="s">
        <v>1592</v>
      </c>
      <c r="F177" s="384" t="s">
        <v>140</v>
      </c>
      <c r="G177" s="382" t="s">
        <v>1544</v>
      </c>
      <c r="H177" s="382" t="s">
        <v>1750</v>
      </c>
      <c r="I177" s="421" t="s">
        <v>2468</v>
      </c>
      <c r="J177" s="383" t="s">
        <v>1874</v>
      </c>
      <c r="K177" s="382" t="s">
        <v>2058</v>
      </c>
      <c r="L177" s="382">
        <v>1</v>
      </c>
      <c r="M177" s="382">
        <v>1</v>
      </c>
      <c r="N177" s="382" t="s">
        <v>2043</v>
      </c>
      <c r="O177" s="382" t="s">
        <v>2328</v>
      </c>
      <c r="P177" s="382" t="s">
        <v>1634</v>
      </c>
      <c r="Q177" s="382" t="s">
        <v>1254</v>
      </c>
      <c r="R177" s="382" t="s">
        <v>1254</v>
      </c>
      <c r="S177" s="382" t="s">
        <v>1254</v>
      </c>
      <c r="T177" s="382" t="s">
        <v>1254</v>
      </c>
      <c r="U177" s="382" t="s">
        <v>1254</v>
      </c>
      <c r="V177" s="382" t="s">
        <v>1254</v>
      </c>
      <c r="W177" s="382" t="s">
        <v>1254</v>
      </c>
      <c r="X177" s="382" t="s">
        <v>1254</v>
      </c>
      <c r="Y177" s="382" t="s">
        <v>1254</v>
      </c>
      <c r="Z177" s="382" t="s">
        <v>1254</v>
      </c>
      <c r="AA177" s="384" t="s">
        <v>1207</v>
      </c>
      <c r="AB177" s="384" t="s">
        <v>1207</v>
      </c>
      <c r="AC177" s="428" t="str">
        <f>Table1332[[#This Row],[Default]]</f>
        <v>0</v>
      </c>
      <c r="AD177" s="384" t="s">
        <v>1207</v>
      </c>
      <c r="AE177" s="428" t="str">
        <f>Table1332[[#This Row],[Default]]</f>
        <v>0</v>
      </c>
      <c r="AF177" s="384" t="s">
        <v>1207</v>
      </c>
      <c r="AG177" s="428" t="str">
        <f>Table1332[[#This Row],[Default]]</f>
        <v>0</v>
      </c>
      <c r="AH177" s="382"/>
      <c r="AI177" s="382"/>
      <c r="AJ177" s="382"/>
      <c r="AK177" s="382"/>
      <c r="AL177" s="382"/>
    </row>
    <row r="178" spans="1:38" ht="30.75" customHeight="1" x14ac:dyDescent="0.3">
      <c r="A178" s="436">
        <v>174</v>
      </c>
      <c r="B178" s="382"/>
      <c r="C178" s="382"/>
      <c r="D178" s="382"/>
      <c r="E178" s="382" t="s">
        <v>1593</v>
      </c>
      <c r="F178" s="384" t="s">
        <v>140</v>
      </c>
      <c r="G178" s="382" t="s">
        <v>1544</v>
      </c>
      <c r="H178" s="382" t="s">
        <v>1750</v>
      </c>
      <c r="I178" s="421" t="s">
        <v>2468</v>
      </c>
      <c r="J178" s="423" t="s">
        <v>1873</v>
      </c>
      <c r="K178" s="382" t="s">
        <v>2058</v>
      </c>
      <c r="L178" s="382">
        <v>1</v>
      </c>
      <c r="M178" s="382">
        <v>1</v>
      </c>
      <c r="N178" s="382" t="s">
        <v>2043</v>
      </c>
      <c r="O178" s="382" t="s">
        <v>2329</v>
      </c>
      <c r="P178" s="382" t="s">
        <v>1635</v>
      </c>
      <c r="Q178" s="382" t="s">
        <v>1254</v>
      </c>
      <c r="R178" s="382" t="s">
        <v>1254</v>
      </c>
      <c r="S178" s="382" t="s">
        <v>1254</v>
      </c>
      <c r="T178" s="382" t="s">
        <v>1254</v>
      </c>
      <c r="U178" s="382" t="s">
        <v>1254</v>
      </c>
      <c r="V178" s="382" t="s">
        <v>1254</v>
      </c>
      <c r="W178" s="382" t="s">
        <v>1254</v>
      </c>
      <c r="X178" s="382" t="s">
        <v>1254</v>
      </c>
      <c r="Y178" s="382" t="s">
        <v>1254</v>
      </c>
      <c r="Z178" s="382" t="s">
        <v>1254</v>
      </c>
      <c r="AA178" s="384" t="s">
        <v>1207</v>
      </c>
      <c r="AB178" s="384" t="s">
        <v>1207</v>
      </c>
      <c r="AC178" s="428" t="str">
        <f>Table1332[[#This Row],[Default]]</f>
        <v>1</v>
      </c>
      <c r="AD178" s="384" t="s">
        <v>1207</v>
      </c>
      <c r="AE178" s="428" t="str">
        <f>Table1332[[#This Row],[Default]]</f>
        <v>1</v>
      </c>
      <c r="AF178" s="384" t="s">
        <v>1207</v>
      </c>
      <c r="AG178" s="428" t="str">
        <f>Table1332[[#This Row],[Default]]</f>
        <v>1</v>
      </c>
      <c r="AH178" s="382"/>
      <c r="AI178" s="382"/>
      <c r="AJ178" s="382"/>
      <c r="AK178" s="382"/>
      <c r="AL178" s="382"/>
    </row>
    <row r="179" spans="1:38" ht="30.75" customHeight="1" x14ac:dyDescent="0.3">
      <c r="A179" s="436">
        <v>175</v>
      </c>
      <c r="B179" s="382"/>
      <c r="C179" s="382"/>
      <c r="D179" s="382"/>
      <c r="E179" s="382" t="s">
        <v>1601</v>
      </c>
      <c r="F179" s="384" t="s">
        <v>87</v>
      </c>
      <c r="G179" s="382" t="s">
        <v>1544</v>
      </c>
      <c r="H179" s="382" t="s">
        <v>1750</v>
      </c>
      <c r="I179" s="421" t="s">
        <v>2468</v>
      </c>
      <c r="J179" s="423" t="s">
        <v>1873</v>
      </c>
      <c r="K179" s="382" t="s">
        <v>2058</v>
      </c>
      <c r="L179" s="382">
        <v>1</v>
      </c>
      <c r="M179" s="382">
        <v>1</v>
      </c>
      <c r="N179" s="382" t="s">
        <v>2043</v>
      </c>
      <c r="O179" s="382" t="s">
        <v>2330</v>
      </c>
      <c r="P179" s="382" t="s">
        <v>1636</v>
      </c>
      <c r="Q179" s="382" t="s">
        <v>1254</v>
      </c>
      <c r="R179" s="382" t="s">
        <v>1254</v>
      </c>
      <c r="S179" s="382" t="s">
        <v>1254</v>
      </c>
      <c r="T179" s="382" t="s">
        <v>1254</v>
      </c>
      <c r="U179" s="382" t="s">
        <v>1254</v>
      </c>
      <c r="V179" s="382" t="s">
        <v>1254</v>
      </c>
      <c r="W179" s="382" t="s">
        <v>1254</v>
      </c>
      <c r="X179" s="382" t="s">
        <v>1254</v>
      </c>
      <c r="Y179" s="382" t="s">
        <v>1254</v>
      </c>
      <c r="Z179" s="382" t="s">
        <v>1254</v>
      </c>
      <c r="AA179" s="384" t="s">
        <v>1207</v>
      </c>
      <c r="AB179" s="384" t="s">
        <v>1207</v>
      </c>
      <c r="AC179" s="428" t="str">
        <f>Table1332[[#This Row],[Default]]</f>
        <v>1</v>
      </c>
      <c r="AD179" s="384" t="s">
        <v>1207</v>
      </c>
      <c r="AE179" s="428" t="str">
        <f>Table1332[[#This Row],[Default]]</f>
        <v>1</v>
      </c>
      <c r="AF179" s="384" t="s">
        <v>1207</v>
      </c>
      <c r="AG179" s="428" t="str">
        <f>Table1332[[#This Row],[Default]]</f>
        <v>1</v>
      </c>
      <c r="AH179" s="382"/>
      <c r="AI179" s="382"/>
      <c r="AJ179" s="382"/>
      <c r="AK179" s="382"/>
      <c r="AL179" s="382"/>
    </row>
    <row r="180" spans="1:38" ht="30.75" customHeight="1" x14ac:dyDescent="0.3">
      <c r="A180" s="436">
        <v>176</v>
      </c>
      <c r="B180" s="382"/>
      <c r="C180" s="382"/>
      <c r="D180" s="382"/>
      <c r="E180" s="382" t="s">
        <v>1602</v>
      </c>
      <c r="F180" s="384" t="s">
        <v>87</v>
      </c>
      <c r="G180" s="382" t="s">
        <v>1544</v>
      </c>
      <c r="H180" s="382" t="s">
        <v>1750</v>
      </c>
      <c r="I180" s="421" t="s">
        <v>2468</v>
      </c>
      <c r="J180" s="383" t="s">
        <v>1874</v>
      </c>
      <c r="K180" s="382" t="s">
        <v>2058</v>
      </c>
      <c r="L180" s="382">
        <v>1</v>
      </c>
      <c r="M180" s="382">
        <v>1</v>
      </c>
      <c r="N180" s="382" t="s">
        <v>2043</v>
      </c>
      <c r="O180" s="382" t="s">
        <v>2331</v>
      </c>
      <c r="P180" s="382" t="s">
        <v>1637</v>
      </c>
      <c r="Q180" s="382" t="s">
        <v>1254</v>
      </c>
      <c r="R180" s="382" t="s">
        <v>1254</v>
      </c>
      <c r="S180" s="382" t="s">
        <v>1254</v>
      </c>
      <c r="T180" s="382" t="s">
        <v>1254</v>
      </c>
      <c r="U180" s="382" t="s">
        <v>1254</v>
      </c>
      <c r="V180" s="382" t="s">
        <v>1254</v>
      </c>
      <c r="W180" s="382" t="s">
        <v>1254</v>
      </c>
      <c r="X180" s="382" t="s">
        <v>1254</v>
      </c>
      <c r="Y180" s="382" t="s">
        <v>1254</v>
      </c>
      <c r="Z180" s="382" t="s">
        <v>1254</v>
      </c>
      <c r="AA180" s="384" t="s">
        <v>1207</v>
      </c>
      <c r="AB180" s="384" t="s">
        <v>1207</v>
      </c>
      <c r="AC180" s="428" t="str">
        <f>Table1332[[#This Row],[Default]]</f>
        <v>0</v>
      </c>
      <c r="AD180" s="384" t="s">
        <v>1207</v>
      </c>
      <c r="AE180" s="428" t="str">
        <f>Table1332[[#This Row],[Default]]</f>
        <v>0</v>
      </c>
      <c r="AF180" s="384" t="s">
        <v>1207</v>
      </c>
      <c r="AG180" s="428" t="str">
        <f>Table1332[[#This Row],[Default]]</f>
        <v>0</v>
      </c>
      <c r="AH180" s="382"/>
      <c r="AI180" s="382"/>
      <c r="AJ180" s="382"/>
      <c r="AK180" s="382"/>
      <c r="AL180" s="382"/>
    </row>
    <row r="181" spans="1:38" ht="30.75" customHeight="1" x14ac:dyDescent="0.3">
      <c r="A181" s="436">
        <v>177</v>
      </c>
      <c r="B181" s="382"/>
      <c r="C181" s="382"/>
      <c r="D181" s="382"/>
      <c r="E181" s="439" t="s">
        <v>1605</v>
      </c>
      <c r="F181" s="384" t="s">
        <v>87</v>
      </c>
      <c r="G181" s="382" t="s">
        <v>2458</v>
      </c>
      <c r="H181" s="382" t="s">
        <v>1754</v>
      </c>
      <c r="I181" s="421" t="s">
        <v>2468</v>
      </c>
      <c r="J181" s="423" t="s">
        <v>2006</v>
      </c>
      <c r="K181" s="382" t="s">
        <v>2058</v>
      </c>
      <c r="L181" s="382">
        <v>1</v>
      </c>
      <c r="M181" s="382">
        <v>8</v>
      </c>
      <c r="N181" s="382" t="s">
        <v>2044</v>
      </c>
      <c r="O181" s="382" t="s">
        <v>2332</v>
      </c>
      <c r="P181" s="382" t="s">
        <v>1638</v>
      </c>
      <c r="Q181" s="382" t="s">
        <v>1254</v>
      </c>
      <c r="R181" s="382" t="s">
        <v>1254</v>
      </c>
      <c r="S181" s="382" t="s">
        <v>1254</v>
      </c>
      <c r="T181" s="382" t="s">
        <v>1254</v>
      </c>
      <c r="U181" s="382" t="s">
        <v>1254</v>
      </c>
      <c r="V181" s="382" t="s">
        <v>1254</v>
      </c>
      <c r="W181" s="382" t="s">
        <v>1254</v>
      </c>
      <c r="X181" s="382" t="s">
        <v>1254</v>
      </c>
      <c r="Y181" s="382" t="s">
        <v>1254</v>
      </c>
      <c r="Z181" s="382" t="s">
        <v>1254</v>
      </c>
      <c r="AA181" s="384" t="s">
        <v>1207</v>
      </c>
      <c r="AB181" s="384" t="s">
        <v>1380</v>
      </c>
      <c r="AC181" s="428" t="str">
        <f>Table1332[[#This Row],[Default]]</f>
        <v>11111111</v>
      </c>
      <c r="AD181" s="384" t="s">
        <v>1380</v>
      </c>
      <c r="AE181" s="428" t="str">
        <f>Table1332[[#This Row],[Default]]</f>
        <v>11111111</v>
      </c>
      <c r="AF181" s="384" t="s">
        <v>1380</v>
      </c>
      <c r="AG181" s="428" t="str">
        <f>Table1332[[#This Row],[Default]]</f>
        <v>11111111</v>
      </c>
      <c r="AH181" s="382"/>
      <c r="AI181" s="382"/>
      <c r="AJ181" s="382"/>
      <c r="AK181" s="382"/>
      <c r="AL181" s="382"/>
    </row>
    <row r="182" spans="1:38" ht="30.75" customHeight="1" x14ac:dyDescent="0.3">
      <c r="A182" s="436">
        <v>178</v>
      </c>
      <c r="B182" s="382"/>
      <c r="C182" s="382"/>
      <c r="D182" s="382"/>
      <c r="E182" s="439" t="s">
        <v>1606</v>
      </c>
      <c r="F182" s="384" t="s">
        <v>87</v>
      </c>
      <c r="G182" s="382" t="s">
        <v>2458</v>
      </c>
      <c r="H182" s="382" t="s">
        <v>1754</v>
      </c>
      <c r="I182" s="421" t="s">
        <v>2468</v>
      </c>
      <c r="J182" s="383" t="s">
        <v>1865</v>
      </c>
      <c r="K182" s="382" t="s">
        <v>2058</v>
      </c>
      <c r="L182" s="382">
        <v>1</v>
      </c>
      <c r="M182" s="382">
        <v>8</v>
      </c>
      <c r="N182" s="382" t="s">
        <v>2415</v>
      </c>
      <c r="O182" s="382" t="s">
        <v>2333</v>
      </c>
      <c r="P182" s="382" t="s">
        <v>1639</v>
      </c>
      <c r="Q182" s="382" t="s">
        <v>1254</v>
      </c>
      <c r="R182" s="382" t="s">
        <v>1254</v>
      </c>
      <c r="S182" s="382" t="s">
        <v>1254</v>
      </c>
      <c r="T182" s="382" t="s">
        <v>1254</v>
      </c>
      <c r="U182" s="382" t="s">
        <v>1254</v>
      </c>
      <c r="V182" s="382" t="s">
        <v>1254</v>
      </c>
      <c r="W182" s="382" t="s">
        <v>1254</v>
      </c>
      <c r="X182" s="382" t="s">
        <v>1254</v>
      </c>
      <c r="Y182" s="382" t="s">
        <v>1254</v>
      </c>
      <c r="Z182" s="382" t="s">
        <v>1254</v>
      </c>
      <c r="AA182" s="384" t="s">
        <v>1207</v>
      </c>
      <c r="AB182" s="384" t="s">
        <v>1380</v>
      </c>
      <c r="AC182" s="428" t="str">
        <f>Table1332[[#This Row],[Default]]</f>
        <v>00000000</v>
      </c>
      <c r="AD182" s="384" t="s">
        <v>1380</v>
      </c>
      <c r="AE182" s="428" t="str">
        <f>Table1332[[#This Row],[Default]]</f>
        <v>00000000</v>
      </c>
      <c r="AF182" s="384" t="s">
        <v>1380</v>
      </c>
      <c r="AG182" s="428" t="str">
        <f>Table1332[[#This Row],[Default]]</f>
        <v>00000000</v>
      </c>
      <c r="AH182" s="382"/>
      <c r="AI182" s="382"/>
      <c r="AJ182" s="382"/>
      <c r="AK182" s="382"/>
      <c r="AL182" s="382"/>
    </row>
    <row r="183" spans="1:38" ht="30.75" customHeight="1" x14ac:dyDescent="0.3">
      <c r="A183" s="436"/>
      <c r="B183" s="382" t="s">
        <v>2394</v>
      </c>
      <c r="C183" s="382" t="s">
        <v>2394</v>
      </c>
      <c r="D183" s="382"/>
      <c r="E183" s="382" t="s">
        <v>2395</v>
      </c>
      <c r="F183" s="382" t="s">
        <v>2396</v>
      </c>
      <c r="G183" s="382" t="s">
        <v>2397</v>
      </c>
      <c r="H183" s="382" t="s">
        <v>1750</v>
      </c>
      <c r="I183" s="382" t="s">
        <v>1256</v>
      </c>
      <c r="J183" s="386" t="s">
        <v>2398</v>
      </c>
      <c r="K183" s="382" t="s">
        <v>2058</v>
      </c>
      <c r="L183" s="382">
        <v>1</v>
      </c>
      <c r="M183" s="382">
        <v>6</v>
      </c>
      <c r="N183" s="382" t="s">
        <v>2401</v>
      </c>
      <c r="O183" s="382" t="s">
        <v>2402</v>
      </c>
      <c r="P183" s="382" t="s">
        <v>2405</v>
      </c>
      <c r="Q183" s="382"/>
      <c r="R183" s="382"/>
      <c r="S183" s="382"/>
      <c r="T183" s="382"/>
      <c r="U183" s="382"/>
      <c r="V183" s="382"/>
      <c r="W183" s="382"/>
      <c r="X183" s="382"/>
      <c r="Y183" s="382"/>
      <c r="Z183" s="382"/>
      <c r="AA183" s="382" t="s">
        <v>1380</v>
      </c>
      <c r="AB183" s="382" t="s">
        <v>1380</v>
      </c>
      <c r="AC183" s="427"/>
      <c r="AD183" s="382" t="s">
        <v>1380</v>
      </c>
      <c r="AE183" s="427"/>
      <c r="AF183" s="382" t="s">
        <v>1207</v>
      </c>
      <c r="AG183" s="427"/>
      <c r="AH183" s="382"/>
      <c r="AI183" s="382"/>
      <c r="AJ183" s="382"/>
      <c r="AK183" s="382"/>
      <c r="AL183" s="418"/>
    </row>
    <row r="184" spans="1:38" ht="30.75" customHeight="1" x14ac:dyDescent="0.3">
      <c r="A184" s="436"/>
      <c r="B184" s="382"/>
      <c r="C184" s="417"/>
      <c r="D184" s="417"/>
      <c r="E184" s="382" t="s">
        <v>2399</v>
      </c>
      <c r="F184" s="382" t="s">
        <v>66</v>
      </c>
      <c r="G184" s="382" t="s">
        <v>2397</v>
      </c>
      <c r="H184" s="382" t="s">
        <v>1750</v>
      </c>
      <c r="I184" s="382" t="s">
        <v>1256</v>
      </c>
      <c r="J184" s="386" t="s">
        <v>2400</v>
      </c>
      <c r="K184" s="382" t="s">
        <v>2058</v>
      </c>
      <c r="L184" s="382">
        <v>1</v>
      </c>
      <c r="M184" s="382">
        <v>26</v>
      </c>
      <c r="N184" s="382" t="s">
        <v>2401</v>
      </c>
      <c r="O184" s="382" t="s">
        <v>2403</v>
      </c>
      <c r="P184" s="382" t="s">
        <v>2404</v>
      </c>
      <c r="Q184" s="382"/>
      <c r="R184" s="382"/>
      <c r="S184" s="382"/>
      <c r="T184" s="382"/>
      <c r="U184" s="382"/>
      <c r="V184" s="382"/>
      <c r="W184" s="382"/>
      <c r="X184" s="382"/>
      <c r="Y184" s="382"/>
      <c r="Z184" s="382"/>
      <c r="AA184" s="382" t="s">
        <v>1380</v>
      </c>
      <c r="AB184" s="382" t="s">
        <v>1380</v>
      </c>
      <c r="AC184" s="427"/>
      <c r="AD184" s="382" t="s">
        <v>1380</v>
      </c>
      <c r="AE184" s="427"/>
      <c r="AF184" s="382" t="s">
        <v>1207</v>
      </c>
      <c r="AG184" s="427"/>
      <c r="AH184" s="382"/>
      <c r="AI184" s="382"/>
      <c r="AJ184" s="382"/>
      <c r="AK184" s="382"/>
      <c r="AL184" s="418"/>
    </row>
    <row r="185" spans="1:38" ht="30.75" customHeight="1" x14ac:dyDescent="0.3">
      <c r="A185" s="436">
        <v>173</v>
      </c>
      <c r="B185" s="382" t="s">
        <v>1708</v>
      </c>
      <c r="C185" s="382" t="s">
        <v>1558</v>
      </c>
      <c r="D185" s="382"/>
      <c r="E185" s="382" t="s">
        <v>1555</v>
      </c>
      <c r="F185" s="384" t="s">
        <v>66</v>
      </c>
      <c r="G185" s="382" t="s">
        <v>1544</v>
      </c>
      <c r="H185" s="382" t="s">
        <v>1750</v>
      </c>
      <c r="I185" s="382" t="s">
        <v>1256</v>
      </c>
      <c r="J185" s="383" t="s">
        <v>2007</v>
      </c>
      <c r="K185" s="382" t="s">
        <v>2058</v>
      </c>
      <c r="L185" s="382">
        <v>1</v>
      </c>
      <c r="M185" s="382">
        <v>16</v>
      </c>
      <c r="N185" s="382" t="s">
        <v>2045</v>
      </c>
      <c r="O185" s="382" t="s">
        <v>2334</v>
      </c>
      <c r="P185" s="382" t="s">
        <v>1609</v>
      </c>
      <c r="Q185" s="382" t="s">
        <v>1380</v>
      </c>
      <c r="R185" s="382" t="s">
        <v>1380</v>
      </c>
      <c r="S185" s="382" t="s">
        <v>1380</v>
      </c>
      <c r="T185" s="382" t="s">
        <v>1254</v>
      </c>
      <c r="U185" s="382" t="s">
        <v>1254</v>
      </c>
      <c r="V185" s="382" t="s">
        <v>1380</v>
      </c>
      <c r="W185" s="382" t="s">
        <v>1380</v>
      </c>
      <c r="X185" s="382" t="s">
        <v>1254</v>
      </c>
      <c r="Y185" s="382" t="s">
        <v>1254</v>
      </c>
      <c r="Z185" s="382" t="s">
        <v>1254</v>
      </c>
      <c r="AA185" s="384" t="s">
        <v>1207</v>
      </c>
      <c r="AB185" s="384" t="s">
        <v>1207</v>
      </c>
      <c r="AC185" s="428"/>
      <c r="AD185" s="384" t="s">
        <v>1207</v>
      </c>
      <c r="AE185" s="428"/>
      <c r="AF185" s="384" t="s">
        <v>1207</v>
      </c>
      <c r="AG185" s="428"/>
      <c r="AH185" s="382"/>
      <c r="AI185" s="382" t="s">
        <v>66</v>
      </c>
      <c r="AJ185" s="382"/>
      <c r="AK185" s="382"/>
      <c r="AL185" s="382"/>
    </row>
    <row r="186" spans="1:38" ht="30.75" customHeight="1" x14ac:dyDescent="0.3">
      <c r="A186" s="436">
        <v>174</v>
      </c>
      <c r="B186" s="382"/>
      <c r="C186" s="382"/>
      <c r="D186" s="382"/>
      <c r="E186" s="382" t="s">
        <v>1646</v>
      </c>
      <c r="F186" s="384" t="s">
        <v>66</v>
      </c>
      <c r="G186" s="382" t="s">
        <v>1544</v>
      </c>
      <c r="H186" s="382" t="s">
        <v>1750</v>
      </c>
      <c r="I186" s="382" t="s">
        <v>1256</v>
      </c>
      <c r="J186" s="383" t="s">
        <v>2008</v>
      </c>
      <c r="K186" s="382" t="s">
        <v>2058</v>
      </c>
      <c r="L186" s="382">
        <v>1</v>
      </c>
      <c r="M186" s="382">
        <v>8</v>
      </c>
      <c r="N186" s="382" t="s">
        <v>2046</v>
      </c>
      <c r="O186" s="382" t="s">
        <v>2335</v>
      </c>
      <c r="P186" s="382" t="s">
        <v>1610</v>
      </c>
      <c r="Q186" s="382" t="s">
        <v>1380</v>
      </c>
      <c r="R186" s="382" t="s">
        <v>1380</v>
      </c>
      <c r="S186" s="382" t="s">
        <v>1380</v>
      </c>
      <c r="T186" s="382" t="s">
        <v>1254</v>
      </c>
      <c r="U186" s="382" t="s">
        <v>1254</v>
      </c>
      <c r="V186" s="382" t="s">
        <v>1380</v>
      </c>
      <c r="W186" s="382" t="s">
        <v>1380</v>
      </c>
      <c r="X186" s="382" t="s">
        <v>1254</v>
      </c>
      <c r="Y186" s="382" t="s">
        <v>1254</v>
      </c>
      <c r="Z186" s="382" t="s">
        <v>1254</v>
      </c>
      <c r="AA186" s="384" t="s">
        <v>1207</v>
      </c>
      <c r="AB186" s="384" t="s">
        <v>1207</v>
      </c>
      <c r="AC186" s="428"/>
      <c r="AD186" s="384" t="s">
        <v>1207</v>
      </c>
      <c r="AE186" s="428"/>
      <c r="AF186" s="384" t="s">
        <v>1207</v>
      </c>
      <c r="AG186" s="428"/>
      <c r="AH186" s="382"/>
      <c r="AI186" s="382" t="s">
        <v>66</v>
      </c>
      <c r="AJ186" s="382"/>
      <c r="AK186" s="382"/>
      <c r="AL186" s="382"/>
    </row>
    <row r="187" spans="1:38" ht="30.75" customHeight="1" x14ac:dyDescent="0.3">
      <c r="A187" s="436">
        <v>175</v>
      </c>
      <c r="B187" s="382"/>
      <c r="C187" s="382"/>
      <c r="D187" s="382"/>
      <c r="E187" s="382" t="s">
        <v>1556</v>
      </c>
      <c r="F187" s="384" t="s">
        <v>66</v>
      </c>
      <c r="G187" s="382" t="s">
        <v>1544</v>
      </c>
      <c r="H187" s="382" t="s">
        <v>1750</v>
      </c>
      <c r="I187" s="382" t="s">
        <v>1256</v>
      </c>
      <c r="J187" s="383" t="s">
        <v>2009</v>
      </c>
      <c r="K187" s="382" t="s">
        <v>2058</v>
      </c>
      <c r="L187" s="382">
        <v>1</v>
      </c>
      <c r="M187" s="382">
        <v>4</v>
      </c>
      <c r="N187" s="382" t="s">
        <v>2047</v>
      </c>
      <c r="O187" s="382" t="s">
        <v>2336</v>
      </c>
      <c r="P187" s="382" t="s">
        <v>1611</v>
      </c>
      <c r="Q187" s="382" t="s">
        <v>1380</v>
      </c>
      <c r="R187" s="382" t="s">
        <v>1380</v>
      </c>
      <c r="S187" s="382" t="s">
        <v>1380</v>
      </c>
      <c r="T187" s="382" t="s">
        <v>1254</v>
      </c>
      <c r="U187" s="382" t="s">
        <v>1254</v>
      </c>
      <c r="V187" s="382" t="s">
        <v>1380</v>
      </c>
      <c r="W187" s="382" t="s">
        <v>1380</v>
      </c>
      <c r="X187" s="382" t="s">
        <v>1254</v>
      </c>
      <c r="Y187" s="382" t="s">
        <v>1254</v>
      </c>
      <c r="Z187" s="382" t="s">
        <v>1254</v>
      </c>
      <c r="AA187" s="384" t="s">
        <v>1207</v>
      </c>
      <c r="AB187" s="384" t="s">
        <v>1207</v>
      </c>
      <c r="AC187" s="428"/>
      <c r="AD187" s="384" t="s">
        <v>1207</v>
      </c>
      <c r="AE187" s="428"/>
      <c r="AF187" s="384" t="s">
        <v>1207</v>
      </c>
      <c r="AG187" s="428"/>
      <c r="AH187" s="382"/>
      <c r="AI187" s="382" t="s">
        <v>66</v>
      </c>
      <c r="AJ187" s="382"/>
      <c r="AK187" s="382"/>
      <c r="AL187" s="382"/>
    </row>
    <row r="188" spans="1:38" ht="30.75" customHeight="1" x14ac:dyDescent="0.3">
      <c r="A188" s="436">
        <v>176</v>
      </c>
      <c r="B188" s="382"/>
      <c r="C188" s="382"/>
      <c r="D188" s="382"/>
      <c r="E188" s="382" t="s">
        <v>1557</v>
      </c>
      <c r="F188" s="384" t="s">
        <v>66</v>
      </c>
      <c r="G188" s="382" t="s">
        <v>1544</v>
      </c>
      <c r="H188" s="382" t="s">
        <v>1750</v>
      </c>
      <c r="I188" s="382" t="s">
        <v>1256</v>
      </c>
      <c r="J188" s="383" t="s">
        <v>2010</v>
      </c>
      <c r="K188" s="382" t="s">
        <v>2058</v>
      </c>
      <c r="L188" s="382">
        <v>1</v>
      </c>
      <c r="M188" s="382">
        <v>4</v>
      </c>
      <c r="N188" s="382" t="s">
        <v>2047</v>
      </c>
      <c r="O188" s="382" t="s">
        <v>2337</v>
      </c>
      <c r="P188" s="382" t="s">
        <v>1612</v>
      </c>
      <c r="Q188" s="382" t="s">
        <v>1380</v>
      </c>
      <c r="R188" s="382" t="s">
        <v>1380</v>
      </c>
      <c r="S188" s="382" t="s">
        <v>1380</v>
      </c>
      <c r="T188" s="382" t="s">
        <v>1254</v>
      </c>
      <c r="U188" s="382" t="s">
        <v>1254</v>
      </c>
      <c r="V188" s="382" t="s">
        <v>1380</v>
      </c>
      <c r="W188" s="382" t="s">
        <v>1380</v>
      </c>
      <c r="X188" s="382" t="s">
        <v>1254</v>
      </c>
      <c r="Y188" s="382" t="s">
        <v>1254</v>
      </c>
      <c r="Z188" s="382" t="s">
        <v>1254</v>
      </c>
      <c r="AA188" s="384" t="s">
        <v>1207</v>
      </c>
      <c r="AB188" s="384" t="s">
        <v>1207</v>
      </c>
      <c r="AC188" s="428"/>
      <c r="AD188" s="384" t="s">
        <v>1207</v>
      </c>
      <c r="AE188" s="428"/>
      <c r="AF188" s="384" t="s">
        <v>1207</v>
      </c>
      <c r="AG188" s="428"/>
      <c r="AH188" s="382"/>
      <c r="AI188" s="382" t="s">
        <v>66</v>
      </c>
      <c r="AJ188" s="382"/>
      <c r="AK188" s="382"/>
      <c r="AL188" s="382"/>
    </row>
    <row r="189" spans="1:38" ht="30.75" customHeight="1" x14ac:dyDescent="0.3">
      <c r="A189" s="436">
        <v>177</v>
      </c>
      <c r="B189" s="382" t="s">
        <v>1709</v>
      </c>
      <c r="C189" s="382" t="s">
        <v>38</v>
      </c>
      <c r="D189" s="382"/>
      <c r="E189" s="382" t="s">
        <v>262</v>
      </c>
      <c r="F189" s="382" t="s">
        <v>66</v>
      </c>
      <c r="G189" s="382" t="s">
        <v>613</v>
      </c>
      <c r="H189" s="382"/>
      <c r="I189" s="382" t="s">
        <v>2137</v>
      </c>
      <c r="J189" s="383" t="s">
        <v>2007</v>
      </c>
      <c r="K189" s="382" t="s">
        <v>2058</v>
      </c>
      <c r="L189" s="382">
        <v>1</v>
      </c>
      <c r="M189" s="382">
        <v>16</v>
      </c>
      <c r="N189" s="382"/>
      <c r="O189" s="382" t="s">
        <v>2338</v>
      </c>
      <c r="P189" s="382" t="s">
        <v>472</v>
      </c>
      <c r="Q189" s="382" t="s">
        <v>1253</v>
      </c>
      <c r="R189" s="382" t="s">
        <v>262</v>
      </c>
      <c r="S189" s="382" t="s">
        <v>262</v>
      </c>
      <c r="T189" s="382" t="s">
        <v>1184</v>
      </c>
      <c r="U189" s="382" t="s">
        <v>1184</v>
      </c>
      <c r="V189" s="382" t="s">
        <v>1184</v>
      </c>
      <c r="W189" s="382" t="s">
        <v>1184</v>
      </c>
      <c r="X189" s="382" t="s">
        <v>1184</v>
      </c>
      <c r="Y189" s="382" t="s">
        <v>1184</v>
      </c>
      <c r="Z189" s="382" t="s">
        <v>1184</v>
      </c>
      <c r="AA189" s="382" t="s">
        <v>1184</v>
      </c>
      <c r="AB189" s="382" t="s">
        <v>1207</v>
      </c>
      <c r="AC189" s="427"/>
      <c r="AD189" s="382" t="s">
        <v>1207</v>
      </c>
      <c r="AE189" s="427"/>
      <c r="AF189" s="382" t="s">
        <v>1207</v>
      </c>
      <c r="AG189" s="427"/>
      <c r="AH189" s="382"/>
      <c r="AI189" s="382" t="s">
        <v>66</v>
      </c>
      <c r="AJ189" s="382"/>
      <c r="AK189" s="382"/>
      <c r="AL189" s="382"/>
    </row>
    <row r="190" spans="1:38" ht="30.75" customHeight="1" x14ac:dyDescent="0.3">
      <c r="A190" s="436">
        <v>178</v>
      </c>
      <c r="B190" s="382"/>
      <c r="C190" s="382"/>
      <c r="D190" s="382"/>
      <c r="E190" s="382" t="s">
        <v>263</v>
      </c>
      <c r="F190" s="382" t="s">
        <v>66</v>
      </c>
      <c r="G190" s="382" t="s">
        <v>613</v>
      </c>
      <c r="H190" s="382"/>
      <c r="I190" s="382" t="s">
        <v>2137</v>
      </c>
      <c r="J190" s="383" t="s">
        <v>2008</v>
      </c>
      <c r="K190" s="382" t="s">
        <v>2058</v>
      </c>
      <c r="L190" s="382">
        <v>1</v>
      </c>
      <c r="M190" s="382">
        <v>8</v>
      </c>
      <c r="N190" s="382"/>
      <c r="O190" s="382" t="s">
        <v>2339</v>
      </c>
      <c r="P190" s="382" t="s">
        <v>473</v>
      </c>
      <c r="Q190" s="382" t="s">
        <v>1252</v>
      </c>
      <c r="R190" s="382" t="s">
        <v>263</v>
      </c>
      <c r="S190" s="382" t="s">
        <v>263</v>
      </c>
      <c r="T190" s="382" t="s">
        <v>1184</v>
      </c>
      <c r="U190" s="382" t="s">
        <v>1184</v>
      </c>
      <c r="V190" s="382" t="s">
        <v>1184</v>
      </c>
      <c r="W190" s="382" t="s">
        <v>1184</v>
      </c>
      <c r="X190" s="382" t="s">
        <v>1184</v>
      </c>
      <c r="Y190" s="382" t="s">
        <v>1184</v>
      </c>
      <c r="Z190" s="382" t="s">
        <v>1184</v>
      </c>
      <c r="AA190" s="382" t="s">
        <v>1184</v>
      </c>
      <c r="AB190" s="382" t="s">
        <v>1207</v>
      </c>
      <c r="AC190" s="427"/>
      <c r="AD190" s="382" t="s">
        <v>1207</v>
      </c>
      <c r="AE190" s="427"/>
      <c r="AF190" s="382" t="s">
        <v>1207</v>
      </c>
      <c r="AG190" s="427"/>
      <c r="AH190" s="382"/>
      <c r="AI190" s="382" t="s">
        <v>66</v>
      </c>
      <c r="AJ190" s="382"/>
      <c r="AK190" s="382"/>
      <c r="AL190" s="382"/>
    </row>
    <row r="191" spans="1:38" ht="30.75" customHeight="1" x14ac:dyDescent="0.3">
      <c r="A191" s="436">
        <v>179</v>
      </c>
      <c r="B191" s="382"/>
      <c r="C191" s="382"/>
      <c r="D191" s="382"/>
      <c r="E191" s="382" t="s">
        <v>264</v>
      </c>
      <c r="F191" s="382" t="s">
        <v>66</v>
      </c>
      <c r="G191" s="382" t="s">
        <v>613</v>
      </c>
      <c r="H191" s="382"/>
      <c r="I191" s="382" t="s">
        <v>2137</v>
      </c>
      <c r="J191" s="383" t="s">
        <v>2009</v>
      </c>
      <c r="K191" s="382" t="s">
        <v>2058</v>
      </c>
      <c r="L191" s="382">
        <v>1</v>
      </c>
      <c r="M191" s="382">
        <v>4</v>
      </c>
      <c r="N191" s="382"/>
      <c r="O191" s="382" t="s">
        <v>2340</v>
      </c>
      <c r="P191" s="382" t="s">
        <v>2087</v>
      </c>
      <c r="Q191" s="382" t="s">
        <v>1251</v>
      </c>
      <c r="R191" s="382" t="s">
        <v>264</v>
      </c>
      <c r="S191" s="382" t="s">
        <v>264</v>
      </c>
      <c r="T191" s="382" t="s">
        <v>1184</v>
      </c>
      <c r="U191" s="382" t="s">
        <v>1184</v>
      </c>
      <c r="V191" s="382" t="s">
        <v>1184</v>
      </c>
      <c r="W191" s="382" t="s">
        <v>1184</v>
      </c>
      <c r="X191" s="382" t="s">
        <v>1184</v>
      </c>
      <c r="Y191" s="382" t="s">
        <v>1184</v>
      </c>
      <c r="Z191" s="382" t="s">
        <v>1184</v>
      </c>
      <c r="AA191" s="382" t="s">
        <v>1184</v>
      </c>
      <c r="AB191" s="382" t="s">
        <v>1207</v>
      </c>
      <c r="AC191" s="427"/>
      <c r="AD191" s="382" t="s">
        <v>1207</v>
      </c>
      <c r="AE191" s="427"/>
      <c r="AF191" s="382" t="s">
        <v>1207</v>
      </c>
      <c r="AG191" s="427"/>
      <c r="AH191" s="382"/>
      <c r="AI191" s="382" t="s">
        <v>66</v>
      </c>
      <c r="AJ191" s="382"/>
      <c r="AK191" s="382"/>
      <c r="AL191" s="382"/>
    </row>
    <row r="192" spans="1:38" ht="30.75" customHeight="1" x14ac:dyDescent="0.3">
      <c r="A192" s="436">
        <v>180</v>
      </c>
      <c r="B192" s="382"/>
      <c r="C192" s="382"/>
      <c r="D192" s="382"/>
      <c r="E192" s="382" t="s">
        <v>265</v>
      </c>
      <c r="F192" s="382" t="s">
        <v>66</v>
      </c>
      <c r="G192" s="382" t="s">
        <v>613</v>
      </c>
      <c r="H192" s="382"/>
      <c r="I192" s="382" t="s">
        <v>2137</v>
      </c>
      <c r="J192" s="383" t="s">
        <v>2010</v>
      </c>
      <c r="K192" s="382" t="s">
        <v>2058</v>
      </c>
      <c r="L192" s="382">
        <v>1</v>
      </c>
      <c r="M192" s="382">
        <v>4</v>
      </c>
      <c r="N192" s="382"/>
      <c r="O192" s="382" t="s">
        <v>2341</v>
      </c>
      <c r="P192" s="382" t="s">
        <v>473</v>
      </c>
      <c r="Q192" s="382" t="s">
        <v>1249</v>
      </c>
      <c r="R192" s="382" t="s">
        <v>265</v>
      </c>
      <c r="S192" s="382" t="s">
        <v>265</v>
      </c>
      <c r="T192" s="382" t="s">
        <v>1184</v>
      </c>
      <c r="U192" s="382" t="s">
        <v>1184</v>
      </c>
      <c r="V192" s="382" t="s">
        <v>1184</v>
      </c>
      <c r="W192" s="382" t="s">
        <v>1184</v>
      </c>
      <c r="X192" s="382" t="s">
        <v>1184</v>
      </c>
      <c r="Y192" s="382" t="s">
        <v>1184</v>
      </c>
      <c r="Z192" s="382" t="s">
        <v>1184</v>
      </c>
      <c r="AA192" s="382" t="s">
        <v>1184</v>
      </c>
      <c r="AB192" s="382" t="s">
        <v>1207</v>
      </c>
      <c r="AC192" s="427"/>
      <c r="AD192" s="382" t="s">
        <v>1207</v>
      </c>
      <c r="AE192" s="427"/>
      <c r="AF192" s="382" t="s">
        <v>1207</v>
      </c>
      <c r="AG192" s="427"/>
      <c r="AH192" s="382"/>
      <c r="AI192" s="382" t="s">
        <v>66</v>
      </c>
      <c r="AJ192" s="382"/>
      <c r="AK192" s="382"/>
      <c r="AL192" s="382"/>
    </row>
    <row r="193" spans="1:38" ht="18" customHeight="1" x14ac:dyDescent="0.3">
      <c r="A193" s="436">
        <v>181</v>
      </c>
      <c r="B193" s="382" t="s">
        <v>1710</v>
      </c>
      <c r="C193" s="382" t="s">
        <v>9</v>
      </c>
      <c r="D193" s="382"/>
      <c r="E193" s="382" t="s">
        <v>395</v>
      </c>
      <c r="F193" s="382" t="s">
        <v>87</v>
      </c>
      <c r="G193" s="382" t="s">
        <v>395</v>
      </c>
      <c r="H193" s="382"/>
      <c r="I193" s="382" t="s">
        <v>1564</v>
      </c>
      <c r="J193" s="386">
        <v>0</v>
      </c>
      <c r="K193" s="382" t="s">
        <v>2060</v>
      </c>
      <c r="L193" s="382">
        <v>3</v>
      </c>
      <c r="M193" s="382" t="s">
        <v>395</v>
      </c>
      <c r="N193" s="382" t="s">
        <v>1964</v>
      </c>
      <c r="O193" s="382" t="s">
        <v>1248</v>
      </c>
      <c r="P193" s="416" t="s">
        <v>512</v>
      </c>
      <c r="Q193" s="382" t="s">
        <v>1247</v>
      </c>
      <c r="R193" s="382" t="s">
        <v>395</v>
      </c>
      <c r="S193" s="382" t="s">
        <v>395</v>
      </c>
      <c r="T193" s="382">
        <v>384</v>
      </c>
      <c r="U193" s="382">
        <v>384</v>
      </c>
      <c r="V193" s="382">
        <v>512</v>
      </c>
      <c r="W193" s="382">
        <v>512</v>
      </c>
      <c r="X193" s="382">
        <v>384</v>
      </c>
      <c r="Y193" s="382">
        <v>512</v>
      </c>
      <c r="Z193" s="382">
        <v>512</v>
      </c>
      <c r="AA193" s="382">
        <v>512</v>
      </c>
      <c r="AB193" s="382">
        <v>384</v>
      </c>
      <c r="AC193" s="427"/>
      <c r="AD193" s="382">
        <v>384</v>
      </c>
      <c r="AE193" s="427"/>
      <c r="AF193" s="382">
        <v>384</v>
      </c>
      <c r="AG193" s="427"/>
      <c r="AH193" s="382"/>
      <c r="AI193" s="382" t="s">
        <v>1268</v>
      </c>
      <c r="AJ193" s="382" t="s">
        <v>1246</v>
      </c>
      <c r="AK193" s="382"/>
      <c r="AL193" s="382"/>
    </row>
    <row r="194" spans="1:38" ht="18" customHeight="1" x14ac:dyDescent="0.3">
      <c r="A194" s="436">
        <v>182</v>
      </c>
      <c r="B194" s="382" t="s">
        <v>1711</v>
      </c>
      <c r="C194" s="382"/>
      <c r="D194" s="382"/>
      <c r="E194" s="382" t="s">
        <v>396</v>
      </c>
      <c r="F194" s="382" t="s">
        <v>87</v>
      </c>
      <c r="G194" s="382" t="s">
        <v>396</v>
      </c>
      <c r="H194" s="382"/>
      <c r="I194" s="382" t="s">
        <v>1856</v>
      </c>
      <c r="J194" s="386">
        <v>0</v>
      </c>
      <c r="K194" s="382" t="s">
        <v>2060</v>
      </c>
      <c r="L194" s="382">
        <v>3</v>
      </c>
      <c r="M194" s="382" t="s">
        <v>396</v>
      </c>
      <c r="N194" s="382" t="s">
        <v>1965</v>
      </c>
      <c r="O194" s="382"/>
      <c r="P194" s="416" t="s">
        <v>2383</v>
      </c>
      <c r="Q194" s="382" t="s">
        <v>1245</v>
      </c>
      <c r="R194" s="382" t="s">
        <v>1244</v>
      </c>
      <c r="S194" s="382" t="s">
        <v>1244</v>
      </c>
      <c r="T194" s="382">
        <v>256</v>
      </c>
      <c r="U194" s="382">
        <v>256</v>
      </c>
      <c r="V194" s="382">
        <v>32</v>
      </c>
      <c r="W194" s="382">
        <v>32</v>
      </c>
      <c r="X194" s="382">
        <v>256</v>
      </c>
      <c r="Y194" s="382">
        <v>32</v>
      </c>
      <c r="Z194" s="382">
        <v>32</v>
      </c>
      <c r="AA194" s="382">
        <v>32</v>
      </c>
      <c r="AB194" s="382">
        <v>256</v>
      </c>
      <c r="AC194" s="427"/>
      <c r="AD194" s="382">
        <v>256</v>
      </c>
      <c r="AE194" s="427"/>
      <c r="AF194" s="382">
        <v>256</v>
      </c>
      <c r="AG194" s="427"/>
      <c r="AH194" s="382"/>
      <c r="AI194" s="382" t="s">
        <v>1268</v>
      </c>
      <c r="AJ194" s="382" t="s">
        <v>1241</v>
      </c>
      <c r="AK194" s="382"/>
      <c r="AL194" s="382"/>
    </row>
    <row r="195" spans="1:38" ht="18" customHeight="1" x14ac:dyDescent="0.3">
      <c r="A195" s="436">
        <v>183</v>
      </c>
      <c r="B195" s="382" t="s">
        <v>1712</v>
      </c>
      <c r="C195" s="382"/>
      <c r="D195" s="382"/>
      <c r="E195" s="382" t="s">
        <v>397</v>
      </c>
      <c r="F195" s="382" t="s">
        <v>87</v>
      </c>
      <c r="G195" s="382" t="s">
        <v>397</v>
      </c>
      <c r="H195" s="382"/>
      <c r="I195" s="382"/>
      <c r="J195" s="386">
        <v>0</v>
      </c>
      <c r="K195" s="382" t="s">
        <v>2060</v>
      </c>
      <c r="L195" s="382">
        <v>3</v>
      </c>
      <c r="M195" s="382" t="s">
        <v>397</v>
      </c>
      <c r="N195" s="382" t="s">
        <v>1966</v>
      </c>
      <c r="O195" s="382"/>
      <c r="P195" s="416" t="s">
        <v>514</v>
      </c>
      <c r="Q195" s="382" t="s">
        <v>1243</v>
      </c>
      <c r="R195" s="382" t="s">
        <v>397</v>
      </c>
      <c r="S195" s="382" t="s">
        <v>397</v>
      </c>
      <c r="T195" s="382">
        <v>384</v>
      </c>
      <c r="U195" s="382">
        <v>384</v>
      </c>
      <c r="V195" s="382">
        <v>256</v>
      </c>
      <c r="W195" s="382">
        <v>256</v>
      </c>
      <c r="X195" s="382">
        <v>384</v>
      </c>
      <c r="Y195" s="382">
        <v>256</v>
      </c>
      <c r="Z195" s="382">
        <v>256</v>
      </c>
      <c r="AA195" s="382">
        <v>256</v>
      </c>
      <c r="AB195" s="382">
        <v>384</v>
      </c>
      <c r="AC195" s="427"/>
      <c r="AD195" s="382">
        <v>384</v>
      </c>
      <c r="AE195" s="427"/>
      <c r="AF195" s="382">
        <v>384</v>
      </c>
      <c r="AG195" s="427"/>
      <c r="AH195" s="382"/>
      <c r="AI195" s="382" t="s">
        <v>1268</v>
      </c>
      <c r="AJ195" s="382" t="s">
        <v>1241</v>
      </c>
      <c r="AK195" s="382"/>
      <c r="AL195" s="382"/>
    </row>
    <row r="196" spans="1:38" ht="18" customHeight="1" x14ac:dyDescent="0.3">
      <c r="A196" s="436">
        <v>184</v>
      </c>
      <c r="B196" s="382" t="s">
        <v>1713</v>
      </c>
      <c r="C196" s="382"/>
      <c r="D196" s="382"/>
      <c r="E196" s="382" t="s">
        <v>398</v>
      </c>
      <c r="F196" s="382" t="s">
        <v>87</v>
      </c>
      <c r="G196" s="382" t="s">
        <v>398</v>
      </c>
      <c r="H196" s="382"/>
      <c r="I196" s="382"/>
      <c r="J196" s="386">
        <v>0</v>
      </c>
      <c r="K196" s="382" t="s">
        <v>2060</v>
      </c>
      <c r="L196" s="382">
        <v>3</v>
      </c>
      <c r="M196" s="382" t="s">
        <v>398</v>
      </c>
      <c r="N196" s="382" t="s">
        <v>1967</v>
      </c>
      <c r="O196" s="382"/>
      <c r="P196" s="416" t="s">
        <v>517</v>
      </c>
      <c r="Q196" s="382" t="s">
        <v>1176</v>
      </c>
      <c r="R196" s="382" t="s">
        <v>398</v>
      </c>
      <c r="S196" s="382" t="s">
        <v>398</v>
      </c>
      <c r="T196" s="382">
        <v>256</v>
      </c>
      <c r="U196" s="382">
        <v>256</v>
      </c>
      <c r="V196" s="382">
        <v>256</v>
      </c>
      <c r="W196" s="382">
        <v>256</v>
      </c>
      <c r="X196" s="382">
        <v>256</v>
      </c>
      <c r="Y196" s="382">
        <v>256</v>
      </c>
      <c r="Z196" s="382">
        <v>0</v>
      </c>
      <c r="AA196" s="382">
        <v>256</v>
      </c>
      <c r="AB196" s="382">
        <v>256</v>
      </c>
      <c r="AC196" s="427"/>
      <c r="AD196" s="382">
        <v>256</v>
      </c>
      <c r="AE196" s="427"/>
      <c r="AF196" s="382">
        <v>256</v>
      </c>
      <c r="AG196" s="427"/>
      <c r="AH196" s="382"/>
      <c r="AI196" s="382" t="s">
        <v>1268</v>
      </c>
      <c r="AJ196" s="382" t="s">
        <v>1241</v>
      </c>
      <c r="AK196" s="382"/>
      <c r="AL196" s="382" t="s">
        <v>1242</v>
      </c>
    </row>
    <row r="197" spans="1:38" ht="18" customHeight="1" x14ac:dyDescent="0.3">
      <c r="A197" s="436">
        <v>185</v>
      </c>
      <c r="B197" s="382" t="s">
        <v>1715</v>
      </c>
      <c r="C197" s="382"/>
      <c r="D197" s="382"/>
      <c r="E197" s="382" t="s">
        <v>1548</v>
      </c>
      <c r="F197" s="382" t="s">
        <v>87</v>
      </c>
      <c r="G197" s="382" t="s">
        <v>1548</v>
      </c>
      <c r="H197" s="392" t="s">
        <v>1852</v>
      </c>
      <c r="I197" s="382" t="s">
        <v>1564</v>
      </c>
      <c r="J197" s="386">
        <v>0</v>
      </c>
      <c r="K197" s="382" t="s">
        <v>2060</v>
      </c>
      <c r="L197" s="382">
        <v>3</v>
      </c>
      <c r="M197" s="382" t="s">
        <v>1548</v>
      </c>
      <c r="N197" s="382" t="s">
        <v>1968</v>
      </c>
      <c r="O197" s="382"/>
      <c r="P197" s="416" t="s">
        <v>2384</v>
      </c>
      <c r="Q197" s="382" t="s">
        <v>2448</v>
      </c>
      <c r="R197" s="382" t="s">
        <v>2448</v>
      </c>
      <c r="S197" s="382" t="s">
        <v>2448</v>
      </c>
      <c r="T197" s="382" t="s">
        <v>2448</v>
      </c>
      <c r="U197" s="382" t="s">
        <v>2448</v>
      </c>
      <c r="V197" s="382" t="s">
        <v>2448</v>
      </c>
      <c r="W197" s="382" t="s">
        <v>2448</v>
      </c>
      <c r="X197" s="382" t="s">
        <v>2448</v>
      </c>
      <c r="Y197" s="382" t="s">
        <v>2448</v>
      </c>
      <c r="Z197" s="382" t="s">
        <v>2448</v>
      </c>
      <c r="AA197" s="382" t="s">
        <v>2448</v>
      </c>
      <c r="AB197" s="382" t="s">
        <v>2448</v>
      </c>
      <c r="AC197" s="382"/>
      <c r="AD197" s="382" t="s">
        <v>2448</v>
      </c>
      <c r="AE197" s="382"/>
      <c r="AF197" s="382" t="s">
        <v>2448</v>
      </c>
      <c r="AG197" s="427"/>
      <c r="AH197" s="382"/>
      <c r="AI197" s="382" t="s">
        <v>1798</v>
      </c>
      <c r="AJ197" s="382"/>
      <c r="AK197" s="382"/>
      <c r="AL197" s="382"/>
    </row>
    <row r="198" spans="1:38" ht="18" customHeight="1" x14ac:dyDescent="0.3">
      <c r="A198" s="436">
        <v>186</v>
      </c>
      <c r="B198" s="382" t="s">
        <v>1714</v>
      </c>
      <c r="C198" s="382"/>
      <c r="D198" s="382"/>
      <c r="E198" s="382" t="s">
        <v>1549</v>
      </c>
      <c r="F198" s="382" t="s">
        <v>87</v>
      </c>
      <c r="G198" s="382" t="s">
        <v>1549</v>
      </c>
      <c r="H198" s="392" t="s">
        <v>1852</v>
      </c>
      <c r="I198" s="382" t="s">
        <v>1856</v>
      </c>
      <c r="J198" s="386">
        <v>0</v>
      </c>
      <c r="K198" s="382" t="s">
        <v>2060</v>
      </c>
      <c r="L198" s="382">
        <v>3</v>
      </c>
      <c r="M198" s="382" t="s">
        <v>1549</v>
      </c>
      <c r="N198" s="382" t="s">
        <v>1969</v>
      </c>
      <c r="O198" s="382"/>
      <c r="P198" s="416" t="s">
        <v>2385</v>
      </c>
      <c r="Q198" s="382" t="s">
        <v>2448</v>
      </c>
      <c r="R198" s="382" t="s">
        <v>2448</v>
      </c>
      <c r="S198" s="382" t="s">
        <v>2448</v>
      </c>
      <c r="T198" s="382" t="s">
        <v>2448</v>
      </c>
      <c r="U198" s="382" t="s">
        <v>2448</v>
      </c>
      <c r="V198" s="382" t="s">
        <v>2448</v>
      </c>
      <c r="W198" s="382" t="s">
        <v>2448</v>
      </c>
      <c r="X198" s="382" t="s">
        <v>2448</v>
      </c>
      <c r="Y198" s="382" t="s">
        <v>2448</v>
      </c>
      <c r="Z198" s="382" t="s">
        <v>2448</v>
      </c>
      <c r="AA198" s="382" t="s">
        <v>2448</v>
      </c>
      <c r="AB198" s="382" t="s">
        <v>2448</v>
      </c>
      <c r="AC198" s="382"/>
      <c r="AD198" s="382" t="s">
        <v>2448</v>
      </c>
      <c r="AE198" s="382"/>
      <c r="AF198" s="382" t="s">
        <v>2448</v>
      </c>
      <c r="AG198" s="427"/>
      <c r="AH198" s="382"/>
      <c r="AI198" s="382" t="s">
        <v>1798</v>
      </c>
      <c r="AJ198" s="382"/>
      <c r="AK198" s="382"/>
      <c r="AL198" s="382"/>
    </row>
    <row r="199" spans="1:38" ht="18" customHeight="1" x14ac:dyDescent="0.3">
      <c r="A199" s="436">
        <v>187</v>
      </c>
      <c r="B199" s="382" t="s">
        <v>1716</v>
      </c>
      <c r="C199" s="382"/>
      <c r="D199" s="382"/>
      <c r="E199" s="382" t="s">
        <v>1550</v>
      </c>
      <c r="F199" s="382" t="s">
        <v>87</v>
      </c>
      <c r="G199" s="382" t="s">
        <v>1550</v>
      </c>
      <c r="H199" s="392" t="s">
        <v>1852</v>
      </c>
      <c r="I199" s="382" t="s">
        <v>1564</v>
      </c>
      <c r="J199" s="386">
        <v>0</v>
      </c>
      <c r="K199" s="382" t="s">
        <v>2060</v>
      </c>
      <c r="L199" s="382">
        <v>3</v>
      </c>
      <c r="M199" s="382" t="s">
        <v>1550</v>
      </c>
      <c r="N199" s="382" t="s">
        <v>1970</v>
      </c>
      <c r="O199" s="382"/>
      <c r="P199" s="382" t="s">
        <v>1563</v>
      </c>
      <c r="Q199" s="382" t="s">
        <v>2448</v>
      </c>
      <c r="R199" s="382" t="s">
        <v>2448</v>
      </c>
      <c r="S199" s="382" t="s">
        <v>2448</v>
      </c>
      <c r="T199" s="382" t="s">
        <v>2448</v>
      </c>
      <c r="U199" s="382" t="s">
        <v>2448</v>
      </c>
      <c r="V199" s="382" t="s">
        <v>2448</v>
      </c>
      <c r="W199" s="382" t="s">
        <v>2448</v>
      </c>
      <c r="X199" s="382" t="s">
        <v>2448</v>
      </c>
      <c r="Y199" s="382" t="s">
        <v>2448</v>
      </c>
      <c r="Z199" s="382" t="s">
        <v>2448</v>
      </c>
      <c r="AA199" s="382" t="s">
        <v>2448</v>
      </c>
      <c r="AB199" s="382" t="s">
        <v>2448</v>
      </c>
      <c r="AC199" s="382"/>
      <c r="AD199" s="382" t="s">
        <v>2448</v>
      </c>
      <c r="AE199" s="382"/>
      <c r="AF199" s="382" t="s">
        <v>2448</v>
      </c>
      <c r="AG199" s="427"/>
      <c r="AH199" s="382"/>
      <c r="AI199" s="382" t="s">
        <v>1798</v>
      </c>
      <c r="AJ199" s="382"/>
      <c r="AK199" s="382"/>
      <c r="AL199" s="382"/>
    </row>
    <row r="200" spans="1:38" ht="30.75" customHeight="1" x14ac:dyDescent="0.3">
      <c r="A200" s="436">
        <v>188</v>
      </c>
      <c r="B200" s="382" t="s">
        <v>2105</v>
      </c>
      <c r="C200" s="382"/>
      <c r="D200" s="382"/>
      <c r="E200" s="382" t="s">
        <v>2102</v>
      </c>
      <c r="F200" s="382" t="s">
        <v>87</v>
      </c>
      <c r="G200" s="382" t="s">
        <v>2102</v>
      </c>
      <c r="H200" s="382" t="s">
        <v>2088</v>
      </c>
      <c r="I200" s="382" t="s">
        <v>2138</v>
      </c>
      <c r="J200" s="386" t="s">
        <v>1874</v>
      </c>
      <c r="K200" s="382" t="s">
        <v>2060</v>
      </c>
      <c r="L200" s="382">
        <v>3</v>
      </c>
      <c r="M200" s="382" t="s">
        <v>2103</v>
      </c>
      <c r="N200" s="382" t="s">
        <v>1971</v>
      </c>
      <c r="O200" s="382"/>
      <c r="P200" s="382" t="s">
        <v>2104</v>
      </c>
      <c r="Q200" s="382" t="s">
        <v>1176</v>
      </c>
      <c r="R200" s="382" t="s">
        <v>1176</v>
      </c>
      <c r="S200" s="382" t="s">
        <v>1176</v>
      </c>
      <c r="T200" s="382" t="s">
        <v>1176</v>
      </c>
      <c r="U200" s="382" t="s">
        <v>1176</v>
      </c>
      <c r="V200" s="382" t="s">
        <v>1176</v>
      </c>
      <c r="W200" s="382" t="s">
        <v>1176</v>
      </c>
      <c r="X200" s="382" t="s">
        <v>1176</v>
      </c>
      <c r="Y200" s="382" t="s">
        <v>1176</v>
      </c>
      <c r="Z200" s="382" t="s">
        <v>1176</v>
      </c>
      <c r="AA200" s="382" t="s">
        <v>1176</v>
      </c>
      <c r="AB200" s="382">
        <v>0</v>
      </c>
      <c r="AC200" s="427"/>
      <c r="AD200" s="382">
        <v>0</v>
      </c>
      <c r="AE200" s="427"/>
      <c r="AF200" s="382">
        <v>512</v>
      </c>
      <c r="AG200" s="427"/>
      <c r="AH200" s="382"/>
      <c r="AI200" s="382"/>
      <c r="AJ200" s="382"/>
      <c r="AK200" s="382"/>
      <c r="AL200" s="382"/>
    </row>
    <row r="201" spans="1:38" ht="30.75" customHeight="1" x14ac:dyDescent="0.3">
      <c r="A201" s="436"/>
      <c r="B201" s="382" t="s">
        <v>2407</v>
      </c>
      <c r="C201" s="382"/>
      <c r="D201" s="382"/>
      <c r="E201" s="382" t="s">
        <v>2406</v>
      </c>
      <c r="F201" s="382" t="s">
        <v>87</v>
      </c>
      <c r="G201" s="382" t="s">
        <v>2406</v>
      </c>
      <c r="H201" s="382" t="s">
        <v>2088</v>
      </c>
      <c r="I201" s="382" t="s">
        <v>2138</v>
      </c>
      <c r="J201" s="386" t="s">
        <v>1874</v>
      </c>
      <c r="K201" s="382" t="s">
        <v>2060</v>
      </c>
      <c r="L201" s="382">
        <v>3</v>
      </c>
      <c r="M201" s="382" t="s">
        <v>2408</v>
      </c>
      <c r="N201" s="382" t="s">
        <v>2374</v>
      </c>
      <c r="O201" s="382"/>
      <c r="P201" s="382" t="s">
        <v>2104</v>
      </c>
      <c r="Q201" s="382" t="s">
        <v>1176</v>
      </c>
      <c r="R201" s="382" t="s">
        <v>1176</v>
      </c>
      <c r="S201" s="382" t="s">
        <v>1176</v>
      </c>
      <c r="T201" s="382" t="s">
        <v>1176</v>
      </c>
      <c r="U201" s="382" t="s">
        <v>1176</v>
      </c>
      <c r="V201" s="382" t="s">
        <v>1176</v>
      </c>
      <c r="W201" s="382" t="s">
        <v>1176</v>
      </c>
      <c r="X201" s="382" t="s">
        <v>1176</v>
      </c>
      <c r="Y201" s="382" t="s">
        <v>1176</v>
      </c>
      <c r="Z201" s="382" t="s">
        <v>1176</v>
      </c>
      <c r="AA201" s="382" t="s">
        <v>1176</v>
      </c>
      <c r="AB201" s="382">
        <v>0</v>
      </c>
      <c r="AC201" s="427"/>
      <c r="AD201" s="382">
        <v>0</v>
      </c>
      <c r="AE201" s="427"/>
      <c r="AF201" s="382">
        <v>512</v>
      </c>
      <c r="AG201" s="427"/>
      <c r="AH201" s="382"/>
      <c r="AI201" s="382"/>
      <c r="AJ201" s="382"/>
      <c r="AK201" s="382"/>
      <c r="AL201" s="418"/>
    </row>
    <row r="202" spans="1:38" ht="18" customHeight="1" x14ac:dyDescent="0.3">
      <c r="A202" s="436">
        <v>189</v>
      </c>
      <c r="B202" s="382" t="s">
        <v>2482</v>
      </c>
      <c r="C202" s="382"/>
      <c r="D202" s="382"/>
      <c r="E202" s="421" t="s">
        <v>2474</v>
      </c>
      <c r="F202" s="382" t="s">
        <v>87</v>
      </c>
      <c r="G202" s="439" t="s">
        <v>2474</v>
      </c>
      <c r="H202" s="382" t="s">
        <v>1750</v>
      </c>
      <c r="I202" s="382" t="s">
        <v>2372</v>
      </c>
      <c r="J202" s="386" t="s">
        <v>1874</v>
      </c>
      <c r="K202" s="382" t="s">
        <v>2369</v>
      </c>
      <c r="L202" s="382">
        <v>3</v>
      </c>
      <c r="M202" s="382" t="s">
        <v>2370</v>
      </c>
      <c r="N202" s="382" t="s">
        <v>2409</v>
      </c>
      <c r="O202" s="382"/>
      <c r="P202" s="382" t="s">
        <v>2386</v>
      </c>
      <c r="Q202" s="382" t="s">
        <v>1176</v>
      </c>
      <c r="R202" s="382" t="s">
        <v>1176</v>
      </c>
      <c r="S202" s="382" t="s">
        <v>1176</v>
      </c>
      <c r="T202" s="382" t="s">
        <v>1176</v>
      </c>
      <c r="U202" s="382" t="s">
        <v>1176</v>
      </c>
      <c r="V202" s="382" t="s">
        <v>1176</v>
      </c>
      <c r="W202" s="382" t="s">
        <v>1176</v>
      </c>
      <c r="X202" s="382" t="s">
        <v>1176</v>
      </c>
      <c r="Y202" s="382" t="s">
        <v>1176</v>
      </c>
      <c r="Z202" s="382" t="s">
        <v>1176</v>
      </c>
      <c r="AA202" s="382" t="s">
        <v>1176</v>
      </c>
      <c r="AB202" s="382">
        <v>384</v>
      </c>
      <c r="AC202" s="427"/>
      <c r="AD202" s="382">
        <v>384</v>
      </c>
      <c r="AE202" s="427"/>
      <c r="AF202" s="382">
        <v>384</v>
      </c>
      <c r="AG202" s="427"/>
      <c r="AH202" s="382"/>
      <c r="AI202" s="382"/>
      <c r="AJ202" s="382"/>
      <c r="AK202" s="382"/>
      <c r="AL202" s="382"/>
    </row>
    <row r="203" spans="1:38" ht="18" customHeight="1" x14ac:dyDescent="0.3">
      <c r="A203" s="436">
        <v>190</v>
      </c>
      <c r="B203" s="382" t="s">
        <v>2483</v>
      </c>
      <c r="C203" s="382"/>
      <c r="D203" s="382"/>
      <c r="E203" s="421" t="s">
        <v>2475</v>
      </c>
      <c r="F203" s="382" t="s">
        <v>87</v>
      </c>
      <c r="G203" s="439" t="s">
        <v>2475</v>
      </c>
      <c r="H203" s="382" t="s">
        <v>1750</v>
      </c>
      <c r="I203" s="382" t="s">
        <v>1856</v>
      </c>
      <c r="J203" s="386" t="s">
        <v>1874</v>
      </c>
      <c r="K203" s="382" t="s">
        <v>2060</v>
      </c>
      <c r="L203" s="382">
        <v>3</v>
      </c>
      <c r="M203" s="382" t="s">
        <v>2371</v>
      </c>
      <c r="N203" s="382" t="s">
        <v>2375</v>
      </c>
      <c r="O203" s="382"/>
      <c r="P203" s="382" t="s">
        <v>2387</v>
      </c>
      <c r="Q203" s="382" t="s">
        <v>1176</v>
      </c>
      <c r="R203" s="382" t="s">
        <v>1176</v>
      </c>
      <c r="S203" s="382" t="s">
        <v>1176</v>
      </c>
      <c r="T203" s="382" t="s">
        <v>1176</v>
      </c>
      <c r="U203" s="382" t="s">
        <v>1176</v>
      </c>
      <c r="V203" s="382" t="s">
        <v>1176</v>
      </c>
      <c r="W203" s="382" t="s">
        <v>1176</v>
      </c>
      <c r="X203" s="382" t="s">
        <v>1176</v>
      </c>
      <c r="Y203" s="382" t="s">
        <v>1176</v>
      </c>
      <c r="Z203" s="382" t="s">
        <v>1176</v>
      </c>
      <c r="AA203" s="382" t="s">
        <v>1176</v>
      </c>
      <c r="AB203" s="382">
        <v>256</v>
      </c>
      <c r="AC203" s="427"/>
      <c r="AD203" s="382">
        <v>256</v>
      </c>
      <c r="AE203" s="427"/>
      <c r="AF203" s="382">
        <v>256</v>
      </c>
      <c r="AG203" s="427"/>
      <c r="AH203" s="382"/>
      <c r="AI203" s="382"/>
      <c r="AJ203" s="382"/>
      <c r="AK203" s="382"/>
      <c r="AL203" s="382"/>
    </row>
    <row r="204" spans="1:38" ht="18" customHeight="1" x14ac:dyDescent="0.3">
      <c r="A204" s="436">
        <v>189</v>
      </c>
      <c r="B204" s="382" t="s">
        <v>2484</v>
      </c>
      <c r="C204" s="382"/>
      <c r="D204" s="382"/>
      <c r="E204" s="421" t="s">
        <v>2472</v>
      </c>
      <c r="F204" s="382" t="s">
        <v>87</v>
      </c>
      <c r="G204" s="439" t="s">
        <v>2472</v>
      </c>
      <c r="H204" s="382" t="s">
        <v>1750</v>
      </c>
      <c r="I204" s="382" t="s">
        <v>2372</v>
      </c>
      <c r="J204" s="386" t="s">
        <v>1874</v>
      </c>
      <c r="K204" s="382" t="s">
        <v>2369</v>
      </c>
      <c r="L204" s="382">
        <v>3</v>
      </c>
      <c r="M204" s="382" t="s">
        <v>2370</v>
      </c>
      <c r="N204" s="382" t="s">
        <v>2409</v>
      </c>
      <c r="O204" s="382"/>
      <c r="P204" s="382" t="s">
        <v>2386</v>
      </c>
      <c r="Q204" s="382" t="s">
        <v>1176</v>
      </c>
      <c r="R204" s="382" t="s">
        <v>1176</v>
      </c>
      <c r="S204" s="382" t="s">
        <v>1176</v>
      </c>
      <c r="T204" s="382" t="s">
        <v>1176</v>
      </c>
      <c r="U204" s="382" t="s">
        <v>1176</v>
      </c>
      <c r="V204" s="382" t="s">
        <v>1176</v>
      </c>
      <c r="W204" s="382" t="s">
        <v>1176</v>
      </c>
      <c r="X204" s="382" t="s">
        <v>1176</v>
      </c>
      <c r="Y204" s="382" t="s">
        <v>1176</v>
      </c>
      <c r="Z204" s="382" t="s">
        <v>1176</v>
      </c>
      <c r="AA204" s="382" t="s">
        <v>1176</v>
      </c>
      <c r="AB204" s="382">
        <v>384</v>
      </c>
      <c r="AC204" s="427"/>
      <c r="AD204" s="382">
        <v>384</v>
      </c>
      <c r="AE204" s="427"/>
      <c r="AF204" s="382">
        <v>0</v>
      </c>
      <c r="AG204" s="427"/>
      <c r="AH204" s="382"/>
      <c r="AI204" s="382"/>
      <c r="AJ204" s="382"/>
      <c r="AK204" s="382"/>
      <c r="AL204" s="382"/>
    </row>
    <row r="205" spans="1:38" ht="18" customHeight="1" x14ac:dyDescent="0.3">
      <c r="A205" s="436">
        <v>190</v>
      </c>
      <c r="B205" s="382" t="s">
        <v>2485</v>
      </c>
      <c r="C205" s="382"/>
      <c r="D205" s="382"/>
      <c r="E205" s="421" t="s">
        <v>2473</v>
      </c>
      <c r="F205" s="382" t="s">
        <v>87</v>
      </c>
      <c r="G205" s="439" t="s">
        <v>2473</v>
      </c>
      <c r="H205" s="382" t="s">
        <v>1750</v>
      </c>
      <c r="I205" s="382" t="s">
        <v>1856</v>
      </c>
      <c r="J205" s="386" t="s">
        <v>1874</v>
      </c>
      <c r="K205" s="382" t="s">
        <v>2060</v>
      </c>
      <c r="L205" s="382">
        <v>3</v>
      </c>
      <c r="M205" s="382" t="s">
        <v>2371</v>
      </c>
      <c r="N205" s="382" t="s">
        <v>2375</v>
      </c>
      <c r="O205" s="382"/>
      <c r="P205" s="382" t="s">
        <v>2387</v>
      </c>
      <c r="Q205" s="382" t="s">
        <v>1176</v>
      </c>
      <c r="R205" s="382" t="s">
        <v>1176</v>
      </c>
      <c r="S205" s="382" t="s">
        <v>1176</v>
      </c>
      <c r="T205" s="382" t="s">
        <v>1176</v>
      </c>
      <c r="U205" s="382" t="s">
        <v>1176</v>
      </c>
      <c r="V205" s="382" t="s">
        <v>1176</v>
      </c>
      <c r="W205" s="382" t="s">
        <v>1176</v>
      </c>
      <c r="X205" s="382" t="s">
        <v>1176</v>
      </c>
      <c r="Y205" s="382" t="s">
        <v>1176</v>
      </c>
      <c r="Z205" s="382" t="s">
        <v>1176</v>
      </c>
      <c r="AA205" s="382" t="s">
        <v>1176</v>
      </c>
      <c r="AB205" s="382">
        <v>256</v>
      </c>
      <c r="AC205" s="427"/>
      <c r="AD205" s="382">
        <v>256</v>
      </c>
      <c r="AE205" s="427"/>
      <c r="AF205" s="382">
        <v>0</v>
      </c>
      <c r="AG205" s="427"/>
      <c r="AH205" s="382"/>
      <c r="AI205" s="382"/>
      <c r="AJ205" s="382"/>
      <c r="AK205" s="382"/>
      <c r="AL205" s="382"/>
    </row>
    <row r="206" spans="1:38" ht="18" customHeight="1" x14ac:dyDescent="0.3">
      <c r="A206" s="436">
        <v>189</v>
      </c>
      <c r="B206" s="382" t="s">
        <v>2486</v>
      </c>
      <c r="C206" s="382"/>
      <c r="D206" s="382"/>
      <c r="E206" s="421" t="s">
        <v>2476</v>
      </c>
      <c r="F206" s="382" t="s">
        <v>87</v>
      </c>
      <c r="G206" s="439" t="s">
        <v>2476</v>
      </c>
      <c r="H206" s="382" t="s">
        <v>1750</v>
      </c>
      <c r="I206" s="382" t="s">
        <v>2372</v>
      </c>
      <c r="J206" s="386" t="s">
        <v>1874</v>
      </c>
      <c r="K206" s="382" t="s">
        <v>2369</v>
      </c>
      <c r="L206" s="382">
        <v>3</v>
      </c>
      <c r="M206" s="382" t="s">
        <v>2370</v>
      </c>
      <c r="N206" s="382" t="s">
        <v>2409</v>
      </c>
      <c r="O206" s="382"/>
      <c r="P206" s="382" t="s">
        <v>2386</v>
      </c>
      <c r="Q206" s="382" t="s">
        <v>1176</v>
      </c>
      <c r="R206" s="382" t="s">
        <v>1176</v>
      </c>
      <c r="S206" s="382" t="s">
        <v>1176</v>
      </c>
      <c r="T206" s="382" t="s">
        <v>1176</v>
      </c>
      <c r="U206" s="382" t="s">
        <v>1176</v>
      </c>
      <c r="V206" s="382" t="s">
        <v>1176</v>
      </c>
      <c r="W206" s="382" t="s">
        <v>1176</v>
      </c>
      <c r="X206" s="382" t="s">
        <v>1176</v>
      </c>
      <c r="Y206" s="382" t="s">
        <v>1176</v>
      </c>
      <c r="Z206" s="382" t="s">
        <v>1176</v>
      </c>
      <c r="AA206" s="382" t="s">
        <v>1176</v>
      </c>
      <c r="AB206" s="382">
        <v>0</v>
      </c>
      <c r="AC206" s="427"/>
      <c r="AD206" s="382">
        <v>0</v>
      </c>
      <c r="AE206" s="427"/>
      <c r="AF206" s="382">
        <v>384</v>
      </c>
      <c r="AG206" s="427"/>
      <c r="AH206" s="382"/>
      <c r="AI206" s="382"/>
      <c r="AJ206" s="382"/>
      <c r="AK206" s="382"/>
      <c r="AL206" s="382"/>
    </row>
    <row r="207" spans="1:38" ht="18" customHeight="1" x14ac:dyDescent="0.3">
      <c r="A207" s="436">
        <v>190</v>
      </c>
      <c r="B207" s="382" t="s">
        <v>2487</v>
      </c>
      <c r="C207" s="382"/>
      <c r="D207" s="382"/>
      <c r="E207" s="421" t="s">
        <v>2477</v>
      </c>
      <c r="F207" s="382" t="s">
        <v>87</v>
      </c>
      <c r="G207" s="439" t="s">
        <v>2477</v>
      </c>
      <c r="H207" s="382" t="s">
        <v>1750</v>
      </c>
      <c r="I207" s="382" t="s">
        <v>1856</v>
      </c>
      <c r="J207" s="386" t="s">
        <v>1874</v>
      </c>
      <c r="K207" s="382" t="s">
        <v>2060</v>
      </c>
      <c r="L207" s="382">
        <v>3</v>
      </c>
      <c r="M207" s="382" t="s">
        <v>2371</v>
      </c>
      <c r="N207" s="382" t="s">
        <v>2375</v>
      </c>
      <c r="O207" s="382"/>
      <c r="P207" s="382" t="s">
        <v>2387</v>
      </c>
      <c r="Q207" s="382" t="s">
        <v>1176</v>
      </c>
      <c r="R207" s="382" t="s">
        <v>1176</v>
      </c>
      <c r="S207" s="382" t="s">
        <v>1176</v>
      </c>
      <c r="T207" s="382" t="s">
        <v>1176</v>
      </c>
      <c r="U207" s="382" t="s">
        <v>1176</v>
      </c>
      <c r="V207" s="382" t="s">
        <v>1176</v>
      </c>
      <c r="W207" s="382" t="s">
        <v>1176</v>
      </c>
      <c r="X207" s="382" t="s">
        <v>1176</v>
      </c>
      <c r="Y207" s="382" t="s">
        <v>1176</v>
      </c>
      <c r="Z207" s="382" t="s">
        <v>1176</v>
      </c>
      <c r="AA207" s="382" t="s">
        <v>1176</v>
      </c>
      <c r="AB207" s="382">
        <v>0</v>
      </c>
      <c r="AC207" s="427"/>
      <c r="AD207" s="382">
        <v>0</v>
      </c>
      <c r="AE207" s="427"/>
      <c r="AF207" s="382">
        <v>256</v>
      </c>
      <c r="AG207" s="427"/>
      <c r="AH207" s="382"/>
      <c r="AI207" s="382"/>
      <c r="AJ207" s="382"/>
      <c r="AK207" s="382"/>
      <c r="AL207" s="382"/>
    </row>
    <row r="208" spans="1:38" ht="18" customHeight="1" x14ac:dyDescent="0.3">
      <c r="A208" s="436">
        <v>189</v>
      </c>
      <c r="B208" s="382" t="s">
        <v>2488</v>
      </c>
      <c r="C208" s="382"/>
      <c r="D208" s="382"/>
      <c r="E208" s="439" t="s">
        <v>2470</v>
      </c>
      <c r="F208" s="382" t="s">
        <v>87</v>
      </c>
      <c r="G208" s="382" t="s">
        <v>2470</v>
      </c>
      <c r="H208" s="382" t="s">
        <v>1750</v>
      </c>
      <c r="I208" s="382" t="s">
        <v>2372</v>
      </c>
      <c r="J208" s="386" t="s">
        <v>1874</v>
      </c>
      <c r="K208" s="382" t="s">
        <v>2369</v>
      </c>
      <c r="L208" s="382">
        <v>3</v>
      </c>
      <c r="M208" s="382" t="s">
        <v>2370</v>
      </c>
      <c r="N208" s="382" t="s">
        <v>2409</v>
      </c>
      <c r="O208" s="382"/>
      <c r="P208" s="382" t="s">
        <v>2386</v>
      </c>
      <c r="Q208" s="382" t="s">
        <v>1176</v>
      </c>
      <c r="R208" s="382" t="s">
        <v>1176</v>
      </c>
      <c r="S208" s="382" t="s">
        <v>1176</v>
      </c>
      <c r="T208" s="382" t="s">
        <v>1176</v>
      </c>
      <c r="U208" s="382" t="s">
        <v>1176</v>
      </c>
      <c r="V208" s="382" t="s">
        <v>1176</v>
      </c>
      <c r="W208" s="382" t="s">
        <v>1176</v>
      </c>
      <c r="X208" s="382" t="s">
        <v>1176</v>
      </c>
      <c r="Y208" s="382" t="s">
        <v>1176</v>
      </c>
      <c r="Z208" s="382" t="s">
        <v>1176</v>
      </c>
      <c r="AA208" s="382" t="s">
        <v>1176</v>
      </c>
      <c r="AB208" s="382">
        <v>0</v>
      </c>
      <c r="AC208" s="427"/>
      <c r="AD208" s="382">
        <v>0</v>
      </c>
      <c r="AE208" s="427"/>
      <c r="AF208" s="382">
        <v>384</v>
      </c>
      <c r="AG208" s="427"/>
      <c r="AH208" s="382"/>
      <c r="AI208" s="382"/>
      <c r="AJ208" s="382"/>
      <c r="AK208" s="382"/>
      <c r="AL208" s="382"/>
    </row>
    <row r="209" spans="1:38" ht="18" customHeight="1" x14ac:dyDescent="0.3">
      <c r="A209" s="436">
        <v>190</v>
      </c>
      <c r="B209" s="382" t="s">
        <v>2489</v>
      </c>
      <c r="C209" s="382"/>
      <c r="D209" s="382"/>
      <c r="E209" s="439" t="s">
        <v>2471</v>
      </c>
      <c r="F209" s="382" t="s">
        <v>87</v>
      </c>
      <c r="G209" s="382" t="s">
        <v>2471</v>
      </c>
      <c r="H209" s="382" t="s">
        <v>1750</v>
      </c>
      <c r="I209" s="382" t="s">
        <v>1856</v>
      </c>
      <c r="J209" s="386" t="s">
        <v>1874</v>
      </c>
      <c r="K209" s="382" t="s">
        <v>2060</v>
      </c>
      <c r="L209" s="382">
        <v>3</v>
      </c>
      <c r="M209" s="382" t="s">
        <v>2371</v>
      </c>
      <c r="N209" s="382" t="s">
        <v>2375</v>
      </c>
      <c r="O209" s="382"/>
      <c r="P209" s="382" t="s">
        <v>2387</v>
      </c>
      <c r="Q209" s="382" t="s">
        <v>1176</v>
      </c>
      <c r="R209" s="382" t="s">
        <v>1176</v>
      </c>
      <c r="S209" s="382" t="s">
        <v>1176</v>
      </c>
      <c r="T209" s="382" t="s">
        <v>1176</v>
      </c>
      <c r="U209" s="382" t="s">
        <v>1176</v>
      </c>
      <c r="V209" s="382" t="s">
        <v>1176</v>
      </c>
      <c r="W209" s="382" t="s">
        <v>1176</v>
      </c>
      <c r="X209" s="382" t="s">
        <v>1176</v>
      </c>
      <c r="Y209" s="382" t="s">
        <v>1176</v>
      </c>
      <c r="Z209" s="382" t="s">
        <v>1176</v>
      </c>
      <c r="AA209" s="382" t="s">
        <v>1176</v>
      </c>
      <c r="AB209" s="382">
        <v>0</v>
      </c>
      <c r="AC209" s="427"/>
      <c r="AD209" s="382">
        <v>0</v>
      </c>
      <c r="AE209" s="427"/>
      <c r="AF209" s="382">
        <v>256</v>
      </c>
      <c r="AG209" s="427"/>
      <c r="AH209" s="382"/>
      <c r="AI209" s="382"/>
      <c r="AJ209" s="382"/>
      <c r="AK209" s="382"/>
      <c r="AL209" s="382"/>
    </row>
    <row r="210" spans="1:38" ht="30.75" customHeight="1" x14ac:dyDescent="0.3">
      <c r="A210" s="436">
        <v>191</v>
      </c>
      <c r="B210" s="382" t="s">
        <v>1717</v>
      </c>
      <c r="C210" s="382"/>
      <c r="D210" s="382"/>
      <c r="E210" s="382" t="s">
        <v>422</v>
      </c>
      <c r="F210" s="382" t="s">
        <v>1748</v>
      </c>
      <c r="G210" s="382" t="s">
        <v>422</v>
      </c>
      <c r="H210" s="382"/>
      <c r="I210" s="382" t="s">
        <v>1564</v>
      </c>
      <c r="J210" s="386">
        <v>0</v>
      </c>
      <c r="K210" s="382" t="s">
        <v>2060</v>
      </c>
      <c r="L210" s="382">
        <v>3</v>
      </c>
      <c r="M210" s="382" t="s">
        <v>422</v>
      </c>
      <c r="N210" s="382" t="s">
        <v>2376</v>
      </c>
      <c r="O210" s="382"/>
      <c r="P210" s="382" t="s">
        <v>518</v>
      </c>
      <c r="Q210" s="382"/>
      <c r="R210" s="382"/>
      <c r="S210" s="382" t="s">
        <v>1176</v>
      </c>
      <c r="T210" s="382" t="s">
        <v>1184</v>
      </c>
      <c r="U210" s="382" t="s">
        <v>1184</v>
      </c>
      <c r="V210" s="382" t="s">
        <v>1184</v>
      </c>
      <c r="W210" s="382" t="s">
        <v>1184</v>
      </c>
      <c r="X210" s="382" t="s">
        <v>1184</v>
      </c>
      <c r="Y210" s="382" t="s">
        <v>1185</v>
      </c>
      <c r="Z210" s="382" t="s">
        <v>1184</v>
      </c>
      <c r="AA210" s="382" t="s">
        <v>1184</v>
      </c>
      <c r="AB210" s="382">
        <v>0</v>
      </c>
      <c r="AC210" s="427"/>
      <c r="AD210" s="382">
        <v>0</v>
      </c>
      <c r="AE210" s="427"/>
      <c r="AF210" s="382">
        <v>0</v>
      </c>
      <c r="AG210" s="427"/>
      <c r="AH210" s="382"/>
      <c r="AI210" s="382" t="s">
        <v>1785</v>
      </c>
      <c r="AJ210" s="382" t="s">
        <v>1241</v>
      </c>
      <c r="AK210" s="382"/>
      <c r="AL210" s="382"/>
    </row>
    <row r="211" spans="1:38" ht="18" customHeight="1" x14ac:dyDescent="0.3">
      <c r="A211" s="436">
        <v>192</v>
      </c>
      <c r="B211" s="382" t="s">
        <v>1718</v>
      </c>
      <c r="C211" s="382" t="s">
        <v>1565</v>
      </c>
      <c r="D211" s="382"/>
      <c r="E211" s="382" t="s">
        <v>16</v>
      </c>
      <c r="F211" s="382" t="s">
        <v>128</v>
      </c>
      <c r="G211" s="382" t="s">
        <v>16</v>
      </c>
      <c r="H211" s="382"/>
      <c r="I211" s="382" t="s">
        <v>2138</v>
      </c>
      <c r="J211" s="386">
        <v>0</v>
      </c>
      <c r="K211" s="382" t="s">
        <v>2059</v>
      </c>
      <c r="L211" s="382">
        <v>2</v>
      </c>
      <c r="M211" s="382" t="s">
        <v>16</v>
      </c>
      <c r="N211" s="382" t="s">
        <v>1972</v>
      </c>
      <c r="O211" s="382" t="s">
        <v>563</v>
      </c>
      <c r="P211" s="382" t="s">
        <v>835</v>
      </c>
      <c r="Q211" s="382" t="s">
        <v>1176</v>
      </c>
      <c r="R211" s="382" t="s">
        <v>16</v>
      </c>
      <c r="S211" s="382" t="s">
        <v>16</v>
      </c>
      <c r="T211" s="382">
        <v>768</v>
      </c>
      <c r="U211" s="382">
        <v>768</v>
      </c>
      <c r="V211" s="382">
        <v>768</v>
      </c>
      <c r="W211" s="382">
        <v>768</v>
      </c>
      <c r="X211" s="382">
        <v>768</v>
      </c>
      <c r="Y211" s="382">
        <v>768</v>
      </c>
      <c r="Z211" s="382">
        <v>768</v>
      </c>
      <c r="AA211" s="382">
        <v>768</v>
      </c>
      <c r="AB211" s="382">
        <v>768</v>
      </c>
      <c r="AC211" s="427"/>
      <c r="AD211" s="382">
        <v>768</v>
      </c>
      <c r="AE211" s="427"/>
      <c r="AF211" s="382">
        <v>768</v>
      </c>
      <c r="AG211" s="427"/>
      <c r="AH211" s="382" t="s">
        <v>1239</v>
      </c>
      <c r="AI211" s="382" t="s">
        <v>1268</v>
      </c>
      <c r="AJ211" s="382" t="s">
        <v>1240</v>
      </c>
      <c r="AK211" s="382"/>
      <c r="AL211" s="382"/>
    </row>
    <row r="212" spans="1:38" ht="30.75" customHeight="1" x14ac:dyDescent="0.3">
      <c r="A212" s="436">
        <v>193</v>
      </c>
      <c r="B212" s="382" t="s">
        <v>1719</v>
      </c>
      <c r="C212" s="382"/>
      <c r="D212" s="382"/>
      <c r="E212" s="382" t="s">
        <v>399</v>
      </c>
      <c r="F212" s="382" t="s">
        <v>128</v>
      </c>
      <c r="G212" s="382" t="s">
        <v>399</v>
      </c>
      <c r="H212" s="382"/>
      <c r="I212" s="382" t="s">
        <v>2113</v>
      </c>
      <c r="J212" s="382">
        <v>0</v>
      </c>
      <c r="K212" s="382" t="s">
        <v>2059</v>
      </c>
      <c r="L212" s="382">
        <v>2</v>
      </c>
      <c r="M212" s="382" t="s">
        <v>399</v>
      </c>
      <c r="N212" s="382" t="s">
        <v>1973</v>
      </c>
      <c r="O212" s="382"/>
      <c r="P212" s="382" t="s">
        <v>520</v>
      </c>
      <c r="Q212" s="382" t="s">
        <v>1176</v>
      </c>
      <c r="R212" s="382">
        <v>0</v>
      </c>
      <c r="S212" s="382">
        <v>160</v>
      </c>
      <c r="T212" s="382">
        <v>160</v>
      </c>
      <c r="U212" s="382">
        <v>160</v>
      </c>
      <c r="V212" s="382">
        <v>160</v>
      </c>
      <c r="W212" s="382">
        <v>160</v>
      </c>
      <c r="X212" s="382">
        <v>0</v>
      </c>
      <c r="Y212" s="382">
        <v>160</v>
      </c>
      <c r="Z212" s="382">
        <v>192</v>
      </c>
      <c r="AA212" s="382">
        <v>192</v>
      </c>
      <c r="AB212" s="382">
        <v>0</v>
      </c>
      <c r="AC212" s="427"/>
      <c r="AD212" s="382">
        <v>160</v>
      </c>
      <c r="AE212" s="427"/>
      <c r="AF212" s="382">
        <v>160</v>
      </c>
      <c r="AG212" s="427"/>
      <c r="AH212" s="382" t="s">
        <v>1239</v>
      </c>
      <c r="AI212" s="382" t="s">
        <v>1799</v>
      </c>
      <c r="AJ212" s="382" t="s">
        <v>1238</v>
      </c>
      <c r="AK212" s="382"/>
      <c r="AL212" s="382"/>
    </row>
    <row r="213" spans="1:38" ht="30.75" customHeight="1" x14ac:dyDescent="0.3">
      <c r="A213" s="436">
        <v>194</v>
      </c>
      <c r="B213" s="382" t="s">
        <v>1904</v>
      </c>
      <c r="C213" s="382"/>
      <c r="D213" s="382"/>
      <c r="E213" s="382" t="s">
        <v>1882</v>
      </c>
      <c r="F213" s="382" t="s">
        <v>128</v>
      </c>
      <c r="G213" s="382" t="s">
        <v>1882</v>
      </c>
      <c r="H213" s="382"/>
      <c r="I213" s="382" t="s">
        <v>2137</v>
      </c>
      <c r="J213" s="382">
        <v>0</v>
      </c>
      <c r="K213" s="382" t="s">
        <v>2059</v>
      </c>
      <c r="L213" s="382">
        <v>2</v>
      </c>
      <c r="M213" s="382" t="s">
        <v>1882</v>
      </c>
      <c r="N213" s="382" t="s">
        <v>1974</v>
      </c>
      <c r="O213" s="382"/>
      <c r="P213" s="382" t="s">
        <v>1905</v>
      </c>
      <c r="Q213" s="382"/>
      <c r="R213" s="382">
        <v>4</v>
      </c>
      <c r="S213" s="382">
        <v>0</v>
      </c>
      <c r="T213" s="382">
        <v>0</v>
      </c>
      <c r="U213" s="382">
        <v>0</v>
      </c>
      <c r="V213" s="382">
        <v>0</v>
      </c>
      <c r="W213" s="382">
        <v>0</v>
      </c>
      <c r="X213" s="382">
        <v>4</v>
      </c>
      <c r="Y213" s="382">
        <v>0</v>
      </c>
      <c r="Z213" s="382">
        <v>0</v>
      </c>
      <c r="AA213" s="382">
        <v>0</v>
      </c>
      <c r="AB213" s="382">
        <v>4</v>
      </c>
      <c r="AC213" s="427"/>
      <c r="AD213" s="382">
        <v>0</v>
      </c>
      <c r="AE213" s="427"/>
      <c r="AF213" s="382">
        <v>0</v>
      </c>
      <c r="AG213" s="427"/>
      <c r="AH213" s="392"/>
      <c r="AI213" s="382"/>
      <c r="AJ213" s="382"/>
      <c r="AK213" s="382"/>
      <c r="AL213" s="382"/>
    </row>
    <row r="214" spans="1:38" ht="30.75" customHeight="1" x14ac:dyDescent="0.3">
      <c r="A214" s="436">
        <v>195</v>
      </c>
      <c r="B214" s="382" t="s">
        <v>1906</v>
      </c>
      <c r="C214" s="382"/>
      <c r="D214" s="382"/>
      <c r="E214" s="382" t="s">
        <v>1884</v>
      </c>
      <c r="F214" s="382" t="s">
        <v>128</v>
      </c>
      <c r="G214" s="382" t="s">
        <v>1884</v>
      </c>
      <c r="H214" s="382"/>
      <c r="I214" s="382" t="s">
        <v>2137</v>
      </c>
      <c r="J214" s="382">
        <v>0</v>
      </c>
      <c r="K214" s="382" t="s">
        <v>2059</v>
      </c>
      <c r="L214" s="382">
        <v>2</v>
      </c>
      <c r="M214" s="382" t="s">
        <v>1884</v>
      </c>
      <c r="N214" s="382" t="s">
        <v>1975</v>
      </c>
      <c r="O214" s="382"/>
      <c r="P214" s="382" t="s">
        <v>1907</v>
      </c>
      <c r="Q214" s="382"/>
      <c r="R214" s="382">
        <v>56</v>
      </c>
      <c r="S214" s="382">
        <v>0</v>
      </c>
      <c r="T214" s="382">
        <v>0</v>
      </c>
      <c r="U214" s="382">
        <v>0</v>
      </c>
      <c r="V214" s="382">
        <v>0</v>
      </c>
      <c r="W214" s="382">
        <v>0</v>
      </c>
      <c r="X214" s="382">
        <v>56</v>
      </c>
      <c r="Y214" s="382">
        <v>0</v>
      </c>
      <c r="Z214" s="382">
        <v>0</v>
      </c>
      <c r="AA214" s="382">
        <v>0</v>
      </c>
      <c r="AB214" s="382">
        <v>56</v>
      </c>
      <c r="AC214" s="427"/>
      <c r="AD214" s="382">
        <v>0</v>
      </c>
      <c r="AE214" s="427"/>
      <c r="AF214" s="382">
        <v>0</v>
      </c>
      <c r="AG214" s="427"/>
      <c r="AH214" s="382"/>
      <c r="AI214" s="382"/>
      <c r="AJ214" s="382"/>
      <c r="AK214" s="382"/>
      <c r="AL214" s="382"/>
    </row>
    <row r="215" spans="1:38" ht="30.75" customHeight="1" x14ac:dyDescent="0.3">
      <c r="A215" s="436">
        <v>196</v>
      </c>
      <c r="B215" s="382" t="s">
        <v>1908</v>
      </c>
      <c r="C215" s="382"/>
      <c r="D215" s="382"/>
      <c r="E215" s="382" t="s">
        <v>1886</v>
      </c>
      <c r="F215" s="382" t="s">
        <v>128</v>
      </c>
      <c r="G215" s="382" t="s">
        <v>1886</v>
      </c>
      <c r="H215" s="382"/>
      <c r="I215" s="382" t="s">
        <v>2137</v>
      </c>
      <c r="J215" s="382">
        <v>0</v>
      </c>
      <c r="K215" s="382" t="s">
        <v>2059</v>
      </c>
      <c r="L215" s="382">
        <v>2</v>
      </c>
      <c r="M215" s="382" t="s">
        <v>1886</v>
      </c>
      <c r="N215" s="382" t="s">
        <v>1976</v>
      </c>
      <c r="O215" s="382"/>
      <c r="P215" s="382" t="s">
        <v>1909</v>
      </c>
      <c r="Q215" s="382"/>
      <c r="R215" s="382">
        <v>4</v>
      </c>
      <c r="S215" s="382">
        <v>0</v>
      </c>
      <c r="T215" s="382">
        <v>0</v>
      </c>
      <c r="U215" s="382">
        <v>0</v>
      </c>
      <c r="V215" s="382">
        <v>0</v>
      </c>
      <c r="W215" s="382">
        <v>0</v>
      </c>
      <c r="X215" s="382">
        <v>4</v>
      </c>
      <c r="Y215" s="382">
        <v>0</v>
      </c>
      <c r="Z215" s="382">
        <v>0</v>
      </c>
      <c r="AA215" s="382">
        <v>0</v>
      </c>
      <c r="AB215" s="382">
        <v>4</v>
      </c>
      <c r="AC215" s="427"/>
      <c r="AD215" s="382">
        <v>0</v>
      </c>
      <c r="AE215" s="427"/>
      <c r="AF215" s="382">
        <v>0</v>
      </c>
      <c r="AG215" s="382"/>
      <c r="AH215" s="382"/>
      <c r="AI215" s="382"/>
      <c r="AJ215" s="382"/>
      <c r="AK215" s="382"/>
      <c r="AL215" s="382"/>
    </row>
    <row r="216" spans="1:38" ht="30.75" customHeight="1" x14ac:dyDescent="0.3">
      <c r="A216" s="436">
        <v>197</v>
      </c>
      <c r="B216" s="382" t="s">
        <v>1910</v>
      </c>
      <c r="C216" s="382"/>
      <c r="D216" s="382"/>
      <c r="E216" s="382" t="s">
        <v>1888</v>
      </c>
      <c r="F216" s="382" t="s">
        <v>128</v>
      </c>
      <c r="G216" s="382" t="s">
        <v>1888</v>
      </c>
      <c r="H216" s="382"/>
      <c r="I216" s="382" t="s">
        <v>2137</v>
      </c>
      <c r="J216" s="382">
        <v>0</v>
      </c>
      <c r="K216" s="382" t="s">
        <v>2059</v>
      </c>
      <c r="L216" s="382">
        <v>2</v>
      </c>
      <c r="M216" s="382" t="s">
        <v>1888</v>
      </c>
      <c r="N216" s="382" t="s">
        <v>1977</v>
      </c>
      <c r="O216" s="382"/>
      <c r="P216" s="382" t="s">
        <v>1911</v>
      </c>
      <c r="Q216" s="382"/>
      <c r="R216" s="382">
        <v>4</v>
      </c>
      <c r="S216" s="382">
        <v>0</v>
      </c>
      <c r="T216" s="382">
        <v>0</v>
      </c>
      <c r="U216" s="382">
        <v>0</v>
      </c>
      <c r="V216" s="382">
        <v>0</v>
      </c>
      <c r="W216" s="382">
        <v>0</v>
      </c>
      <c r="X216" s="382">
        <v>4</v>
      </c>
      <c r="Y216" s="382">
        <v>0</v>
      </c>
      <c r="Z216" s="382">
        <v>0</v>
      </c>
      <c r="AA216" s="382">
        <v>0</v>
      </c>
      <c r="AB216" s="382">
        <v>4</v>
      </c>
      <c r="AC216" s="427"/>
      <c r="AD216" s="382">
        <v>0</v>
      </c>
      <c r="AE216" s="427"/>
      <c r="AF216" s="382">
        <v>0</v>
      </c>
      <c r="AG216" s="382"/>
      <c r="AH216" s="382"/>
      <c r="AI216" s="382"/>
      <c r="AJ216" s="382"/>
      <c r="AK216" s="382"/>
      <c r="AL216" s="382"/>
    </row>
    <row r="217" spans="1:38" ht="30.75" customHeight="1" x14ac:dyDescent="0.3">
      <c r="A217" s="436">
        <v>198</v>
      </c>
      <c r="B217" s="382" t="s">
        <v>1912</v>
      </c>
      <c r="C217" s="382"/>
      <c r="D217" s="382"/>
      <c r="E217" s="382" t="s">
        <v>1890</v>
      </c>
      <c r="F217" s="382" t="s">
        <v>128</v>
      </c>
      <c r="G217" s="382" t="s">
        <v>1890</v>
      </c>
      <c r="H217" s="382"/>
      <c r="I217" s="382" t="s">
        <v>2137</v>
      </c>
      <c r="J217" s="382">
        <v>0</v>
      </c>
      <c r="K217" s="382" t="s">
        <v>2059</v>
      </c>
      <c r="L217" s="382">
        <v>2</v>
      </c>
      <c r="M217" s="382" t="s">
        <v>1890</v>
      </c>
      <c r="N217" s="382" t="s">
        <v>1978</v>
      </c>
      <c r="O217" s="382"/>
      <c r="P217" s="382" t="s">
        <v>1913</v>
      </c>
      <c r="Q217" s="382"/>
      <c r="R217" s="382">
        <v>4</v>
      </c>
      <c r="S217" s="382">
        <v>0</v>
      </c>
      <c r="T217" s="382">
        <v>0</v>
      </c>
      <c r="U217" s="382">
        <v>0</v>
      </c>
      <c r="V217" s="382">
        <v>0</v>
      </c>
      <c r="W217" s="382">
        <v>0</v>
      </c>
      <c r="X217" s="382">
        <v>4</v>
      </c>
      <c r="Y217" s="382">
        <v>0</v>
      </c>
      <c r="Z217" s="382">
        <v>0</v>
      </c>
      <c r="AA217" s="382">
        <v>0</v>
      </c>
      <c r="AB217" s="382">
        <v>4</v>
      </c>
      <c r="AC217" s="427"/>
      <c r="AD217" s="382">
        <v>0</v>
      </c>
      <c r="AE217" s="427"/>
      <c r="AF217" s="382">
        <v>0</v>
      </c>
      <c r="AG217" s="382"/>
      <c r="AH217" s="382"/>
      <c r="AI217" s="382"/>
      <c r="AJ217" s="382"/>
      <c r="AK217" s="382"/>
      <c r="AL217" s="382"/>
    </row>
    <row r="218" spans="1:38" ht="30.75" customHeight="1" x14ac:dyDescent="0.3">
      <c r="A218" s="436">
        <v>199</v>
      </c>
      <c r="B218" s="382" t="s">
        <v>1914</v>
      </c>
      <c r="C218" s="382"/>
      <c r="D218" s="382"/>
      <c r="E218" s="382" t="s">
        <v>1892</v>
      </c>
      <c r="F218" s="382" t="s">
        <v>128</v>
      </c>
      <c r="G218" s="382" t="s">
        <v>1892</v>
      </c>
      <c r="H218" s="382"/>
      <c r="I218" s="382" t="s">
        <v>2137</v>
      </c>
      <c r="J218" s="382">
        <v>0</v>
      </c>
      <c r="K218" s="382" t="s">
        <v>2059</v>
      </c>
      <c r="L218" s="382">
        <v>2</v>
      </c>
      <c r="M218" s="382" t="s">
        <v>1892</v>
      </c>
      <c r="N218" s="382" t="s">
        <v>1979</v>
      </c>
      <c r="O218" s="382"/>
      <c r="P218" s="382" t="s">
        <v>1915</v>
      </c>
      <c r="Q218" s="382"/>
      <c r="R218" s="382">
        <v>4</v>
      </c>
      <c r="S218" s="382">
        <v>0</v>
      </c>
      <c r="T218" s="382">
        <v>0</v>
      </c>
      <c r="U218" s="382">
        <v>0</v>
      </c>
      <c r="V218" s="382">
        <v>0</v>
      </c>
      <c r="W218" s="382">
        <v>0</v>
      </c>
      <c r="X218" s="382">
        <v>4</v>
      </c>
      <c r="Y218" s="382">
        <v>0</v>
      </c>
      <c r="Z218" s="382">
        <v>0</v>
      </c>
      <c r="AA218" s="382">
        <v>0</v>
      </c>
      <c r="AB218" s="382">
        <v>4</v>
      </c>
      <c r="AC218" s="427"/>
      <c r="AD218" s="382">
        <v>0</v>
      </c>
      <c r="AE218" s="427"/>
      <c r="AF218" s="382">
        <v>0</v>
      </c>
      <c r="AG218" s="382"/>
      <c r="AH218" s="382"/>
      <c r="AI218" s="382"/>
      <c r="AJ218" s="382"/>
      <c r="AK218" s="382"/>
      <c r="AL218" s="382"/>
    </row>
    <row r="219" spans="1:38" ht="30.75" customHeight="1" x14ac:dyDescent="0.3">
      <c r="A219" s="436">
        <v>200</v>
      </c>
      <c r="B219" s="382" t="s">
        <v>1916</v>
      </c>
      <c r="C219" s="382"/>
      <c r="D219" s="382"/>
      <c r="E219" s="382" t="s">
        <v>1894</v>
      </c>
      <c r="F219" s="382" t="s">
        <v>128</v>
      </c>
      <c r="G219" s="382" t="s">
        <v>1894</v>
      </c>
      <c r="H219" s="382"/>
      <c r="I219" s="382" t="s">
        <v>2137</v>
      </c>
      <c r="J219" s="382">
        <v>0</v>
      </c>
      <c r="K219" s="382" t="s">
        <v>2059</v>
      </c>
      <c r="L219" s="382">
        <v>2</v>
      </c>
      <c r="M219" s="382" t="s">
        <v>1894</v>
      </c>
      <c r="N219" s="382" t="s">
        <v>1980</v>
      </c>
      <c r="O219" s="382"/>
      <c r="P219" s="382" t="s">
        <v>1917</v>
      </c>
      <c r="Q219" s="382"/>
      <c r="R219" s="382">
        <v>8</v>
      </c>
      <c r="S219" s="382">
        <v>0</v>
      </c>
      <c r="T219" s="382">
        <v>0</v>
      </c>
      <c r="U219" s="382">
        <v>0</v>
      </c>
      <c r="V219" s="382">
        <v>0</v>
      </c>
      <c r="W219" s="382">
        <v>0</v>
      </c>
      <c r="X219" s="382">
        <v>8</v>
      </c>
      <c r="Y219" s="382">
        <v>0</v>
      </c>
      <c r="Z219" s="382">
        <v>0</v>
      </c>
      <c r="AA219" s="382">
        <v>0</v>
      </c>
      <c r="AB219" s="382">
        <v>8</v>
      </c>
      <c r="AC219" s="427"/>
      <c r="AD219" s="382">
        <v>0</v>
      </c>
      <c r="AE219" s="427"/>
      <c r="AF219" s="382">
        <v>0</v>
      </c>
      <c r="AG219" s="382"/>
      <c r="AH219" s="382"/>
      <c r="AI219" s="382"/>
      <c r="AJ219" s="382"/>
      <c r="AK219" s="382"/>
      <c r="AL219" s="382"/>
    </row>
    <row r="220" spans="1:38" ht="30.75" customHeight="1" x14ac:dyDescent="0.3">
      <c r="A220" s="436">
        <v>201</v>
      </c>
      <c r="B220" s="382" t="s">
        <v>1918</v>
      </c>
      <c r="C220" s="382"/>
      <c r="D220" s="382"/>
      <c r="E220" s="382" t="s">
        <v>1896</v>
      </c>
      <c r="F220" s="382" t="s">
        <v>128</v>
      </c>
      <c r="G220" s="382" t="s">
        <v>1896</v>
      </c>
      <c r="H220" s="382"/>
      <c r="I220" s="382" t="s">
        <v>2137</v>
      </c>
      <c r="J220" s="382">
        <v>0</v>
      </c>
      <c r="K220" s="382" t="s">
        <v>2059</v>
      </c>
      <c r="L220" s="382">
        <v>2</v>
      </c>
      <c r="M220" s="382" t="s">
        <v>1896</v>
      </c>
      <c r="N220" s="382" t="s">
        <v>1981</v>
      </c>
      <c r="O220" s="382"/>
      <c r="P220" s="382" t="s">
        <v>1919</v>
      </c>
      <c r="Q220" s="382"/>
      <c r="R220" s="382">
        <v>2</v>
      </c>
      <c r="S220" s="382">
        <v>0</v>
      </c>
      <c r="T220" s="382">
        <v>0</v>
      </c>
      <c r="U220" s="382">
        <v>0</v>
      </c>
      <c r="V220" s="382">
        <v>0</v>
      </c>
      <c r="W220" s="382">
        <v>0</v>
      </c>
      <c r="X220" s="382">
        <v>2</v>
      </c>
      <c r="Y220" s="382">
        <v>0</v>
      </c>
      <c r="Z220" s="382">
        <v>0</v>
      </c>
      <c r="AA220" s="382">
        <v>0</v>
      </c>
      <c r="AB220" s="382">
        <v>2</v>
      </c>
      <c r="AC220" s="427"/>
      <c r="AD220" s="382">
        <v>0</v>
      </c>
      <c r="AE220" s="427"/>
      <c r="AF220" s="382">
        <v>0</v>
      </c>
      <c r="AG220" s="382"/>
      <c r="AH220" s="382"/>
      <c r="AI220" s="382"/>
      <c r="AJ220" s="382"/>
      <c r="AK220" s="382"/>
      <c r="AL220" s="382"/>
    </row>
    <row r="221" spans="1:38" ht="30.75" customHeight="1" x14ac:dyDescent="0.3">
      <c r="A221" s="436">
        <v>202</v>
      </c>
      <c r="B221" s="382" t="s">
        <v>1920</v>
      </c>
      <c r="C221" s="382"/>
      <c r="D221" s="382"/>
      <c r="E221" s="382" t="s">
        <v>1898</v>
      </c>
      <c r="F221" s="382" t="s">
        <v>128</v>
      </c>
      <c r="G221" s="382" t="s">
        <v>1898</v>
      </c>
      <c r="H221" s="420" t="s">
        <v>1753</v>
      </c>
      <c r="I221" s="382" t="s">
        <v>2137</v>
      </c>
      <c r="J221" s="382">
        <v>0</v>
      </c>
      <c r="K221" s="382" t="s">
        <v>2059</v>
      </c>
      <c r="L221" s="382">
        <v>2</v>
      </c>
      <c r="M221" s="382" t="s">
        <v>1898</v>
      </c>
      <c r="N221" s="382" t="s">
        <v>1982</v>
      </c>
      <c r="O221" s="382"/>
      <c r="P221" s="382" t="s">
        <v>1921</v>
      </c>
      <c r="Q221" s="382"/>
      <c r="R221" s="382">
        <v>1</v>
      </c>
      <c r="S221" s="382">
        <v>0</v>
      </c>
      <c r="T221" s="382">
        <v>0</v>
      </c>
      <c r="U221" s="382">
        <v>0</v>
      </c>
      <c r="V221" s="382">
        <v>0</v>
      </c>
      <c r="W221" s="382">
        <v>0</v>
      </c>
      <c r="X221" s="382">
        <v>1</v>
      </c>
      <c r="Y221" s="382">
        <v>0</v>
      </c>
      <c r="Z221" s="382">
        <v>0</v>
      </c>
      <c r="AA221" s="382">
        <v>0</v>
      </c>
      <c r="AB221" s="382">
        <v>1</v>
      </c>
      <c r="AC221" s="427"/>
      <c r="AD221" s="382">
        <v>0</v>
      </c>
      <c r="AE221" s="427"/>
      <c r="AF221" s="382">
        <v>0</v>
      </c>
      <c r="AG221" s="382"/>
      <c r="AH221" s="382"/>
      <c r="AI221" s="382"/>
      <c r="AJ221" s="382"/>
      <c r="AK221" s="382"/>
      <c r="AL221" s="382"/>
    </row>
    <row r="222" spans="1:38" ht="30.75" customHeight="1" x14ac:dyDescent="0.3">
      <c r="A222" s="436">
        <v>203</v>
      </c>
      <c r="B222" s="382" t="s">
        <v>1922</v>
      </c>
      <c r="C222" s="382"/>
      <c r="D222" s="382"/>
      <c r="E222" s="382" t="s">
        <v>1900</v>
      </c>
      <c r="F222" s="382" t="s">
        <v>128</v>
      </c>
      <c r="G222" s="382" t="s">
        <v>1900</v>
      </c>
      <c r="H222" s="420" t="s">
        <v>1753</v>
      </c>
      <c r="I222" s="382" t="s">
        <v>2137</v>
      </c>
      <c r="J222" s="382">
        <v>0</v>
      </c>
      <c r="K222" s="382" t="s">
        <v>2059</v>
      </c>
      <c r="L222" s="382">
        <v>2</v>
      </c>
      <c r="M222" s="382" t="s">
        <v>1900</v>
      </c>
      <c r="N222" s="382" t="s">
        <v>1983</v>
      </c>
      <c r="O222" s="382"/>
      <c r="P222" s="382" t="s">
        <v>1923</v>
      </c>
      <c r="Q222" s="382"/>
      <c r="R222" s="382">
        <v>1</v>
      </c>
      <c r="S222" s="382">
        <v>0</v>
      </c>
      <c r="T222" s="382">
        <v>0</v>
      </c>
      <c r="U222" s="382">
        <v>0</v>
      </c>
      <c r="V222" s="382">
        <v>0</v>
      </c>
      <c r="W222" s="382">
        <v>0</v>
      </c>
      <c r="X222" s="382">
        <v>1</v>
      </c>
      <c r="Y222" s="382">
        <v>0</v>
      </c>
      <c r="Z222" s="382">
        <v>0</v>
      </c>
      <c r="AA222" s="382">
        <v>0</v>
      </c>
      <c r="AB222" s="382">
        <v>1</v>
      </c>
      <c r="AC222" s="427"/>
      <c r="AD222" s="382">
        <v>0</v>
      </c>
      <c r="AE222" s="427"/>
      <c r="AF222" s="382">
        <v>0</v>
      </c>
      <c r="AG222" s="382"/>
      <c r="AH222" s="382"/>
      <c r="AI222" s="382"/>
      <c r="AJ222" s="382"/>
      <c r="AK222" s="382"/>
      <c r="AL222" s="382"/>
    </row>
    <row r="223" spans="1:38" ht="30.75" customHeight="1" x14ac:dyDescent="0.3">
      <c r="A223" s="436">
        <v>204</v>
      </c>
      <c r="B223" s="382" t="s">
        <v>2346</v>
      </c>
      <c r="C223" s="438"/>
      <c r="D223" s="438"/>
      <c r="E223" s="419" t="s">
        <v>2343</v>
      </c>
      <c r="F223" s="419" t="s">
        <v>128</v>
      </c>
      <c r="G223" s="419" t="s">
        <v>2343</v>
      </c>
      <c r="H223" s="419" t="s">
        <v>1757</v>
      </c>
      <c r="I223" s="382" t="s">
        <v>2137</v>
      </c>
      <c r="J223" s="382">
        <v>0</v>
      </c>
      <c r="K223" s="382" t="s">
        <v>2059</v>
      </c>
      <c r="L223" s="382">
        <v>2</v>
      </c>
      <c r="M223" s="382" t="s">
        <v>2343</v>
      </c>
      <c r="N223" s="382" t="s">
        <v>1984</v>
      </c>
      <c r="O223" s="382"/>
      <c r="P223" s="382" t="s">
        <v>2345</v>
      </c>
      <c r="Q223" s="419"/>
      <c r="R223" s="419"/>
      <c r="S223" s="419"/>
      <c r="T223" s="419"/>
      <c r="U223" s="419"/>
      <c r="V223" s="419"/>
      <c r="W223" s="419"/>
      <c r="X223" s="419"/>
      <c r="Y223" s="419"/>
      <c r="Z223" s="419"/>
      <c r="AA223" s="419"/>
      <c r="AB223" s="419"/>
      <c r="AC223" s="429"/>
      <c r="AD223" s="419"/>
      <c r="AE223" s="429"/>
      <c r="AF223" s="419"/>
      <c r="AG223" s="419"/>
      <c r="AH223" s="382"/>
      <c r="AI223" s="382"/>
      <c r="AJ223" s="382"/>
      <c r="AK223" s="382"/>
      <c r="AL223" s="418"/>
    </row>
    <row r="224" spans="1:38" ht="30.75" customHeight="1" x14ac:dyDescent="0.3">
      <c r="A224" s="436">
        <v>205</v>
      </c>
      <c r="B224" s="382" t="s">
        <v>2347</v>
      </c>
      <c r="C224" s="417"/>
      <c r="D224" s="417"/>
      <c r="E224" s="382" t="s">
        <v>2347</v>
      </c>
      <c r="F224" s="419" t="s">
        <v>128</v>
      </c>
      <c r="G224" s="419" t="s">
        <v>2347</v>
      </c>
      <c r="H224" s="419" t="s">
        <v>1757</v>
      </c>
      <c r="I224" s="382" t="s">
        <v>2137</v>
      </c>
      <c r="J224" s="382">
        <v>0</v>
      </c>
      <c r="K224" s="382" t="s">
        <v>2059</v>
      </c>
      <c r="L224" s="382">
        <v>2</v>
      </c>
      <c r="M224" s="382" t="s">
        <v>2347</v>
      </c>
      <c r="N224" s="382" t="s">
        <v>2344</v>
      </c>
      <c r="O224" s="382"/>
      <c r="P224" s="382" t="s">
        <v>2349</v>
      </c>
      <c r="Q224" s="382"/>
      <c r="R224" s="382"/>
      <c r="S224" s="382"/>
      <c r="T224" s="382"/>
      <c r="U224" s="382"/>
      <c r="V224" s="382"/>
      <c r="W224" s="382"/>
      <c r="X224" s="382"/>
      <c r="Y224" s="382"/>
      <c r="Z224" s="382"/>
      <c r="AA224" s="382"/>
      <c r="AB224" s="382"/>
      <c r="AC224" s="427"/>
      <c r="AD224" s="382"/>
      <c r="AE224" s="427"/>
      <c r="AF224" s="382"/>
      <c r="AG224" s="382"/>
      <c r="AH224" s="382"/>
      <c r="AI224" s="382"/>
      <c r="AJ224" s="382"/>
      <c r="AK224" s="382"/>
      <c r="AL224" s="418"/>
    </row>
    <row r="225" spans="1:38" ht="30.75" customHeight="1" x14ac:dyDescent="0.3">
      <c r="A225" s="436">
        <v>206</v>
      </c>
      <c r="B225" s="382" t="s">
        <v>1924</v>
      </c>
      <c r="C225" s="382"/>
      <c r="D225" s="382"/>
      <c r="E225" s="382" t="s">
        <v>1902</v>
      </c>
      <c r="F225" s="382" t="s">
        <v>128</v>
      </c>
      <c r="G225" s="382" t="s">
        <v>1902</v>
      </c>
      <c r="H225" s="382"/>
      <c r="I225" s="382" t="s">
        <v>2137</v>
      </c>
      <c r="J225" s="382">
        <v>0</v>
      </c>
      <c r="K225" s="382" t="s">
        <v>2059</v>
      </c>
      <c r="L225" s="382">
        <v>2</v>
      </c>
      <c r="M225" s="382" t="s">
        <v>1902</v>
      </c>
      <c r="N225" s="439" t="s">
        <v>2348</v>
      </c>
      <c r="O225" s="382"/>
      <c r="P225" s="382" t="s">
        <v>1925</v>
      </c>
      <c r="Q225" s="382"/>
      <c r="R225" s="382">
        <v>72</v>
      </c>
      <c r="S225" s="382">
        <v>0</v>
      </c>
      <c r="T225" s="382">
        <v>0</v>
      </c>
      <c r="U225" s="382">
        <v>0</v>
      </c>
      <c r="V225" s="382">
        <v>0</v>
      </c>
      <c r="W225" s="382">
        <v>0</v>
      </c>
      <c r="X225" s="382">
        <v>72</v>
      </c>
      <c r="Y225" s="382">
        <v>0</v>
      </c>
      <c r="Z225" s="382">
        <v>0</v>
      </c>
      <c r="AA225" s="382">
        <v>0</v>
      </c>
      <c r="AB225" s="382">
        <v>72</v>
      </c>
      <c r="AC225" s="427"/>
      <c r="AD225" s="382">
        <v>0</v>
      </c>
      <c r="AE225" s="427"/>
      <c r="AF225" s="382">
        <v>0</v>
      </c>
      <c r="AG225" s="382"/>
      <c r="AH225" s="382"/>
      <c r="AI225" s="382"/>
      <c r="AJ225" s="382"/>
      <c r="AK225" s="382"/>
      <c r="AL225" s="382"/>
    </row>
    <row r="226" spans="1:38" ht="30.75" customHeight="1" x14ac:dyDescent="0.3">
      <c r="A226" s="436">
        <v>207</v>
      </c>
      <c r="B226" s="382" t="s">
        <v>1720</v>
      </c>
      <c r="C226" s="382"/>
      <c r="D226" s="382"/>
      <c r="E226" s="382" t="s">
        <v>22</v>
      </c>
      <c r="F226" s="382" t="s">
        <v>128</v>
      </c>
      <c r="G226" s="382" t="s">
        <v>22</v>
      </c>
      <c r="H226" s="382"/>
      <c r="I226" s="382" t="s">
        <v>2138</v>
      </c>
      <c r="J226" s="386">
        <v>0</v>
      </c>
      <c r="K226" s="382" t="s">
        <v>2059</v>
      </c>
      <c r="L226" s="382">
        <v>2</v>
      </c>
      <c r="M226" s="382" t="s">
        <v>22</v>
      </c>
      <c r="N226" s="382" t="s">
        <v>1985</v>
      </c>
      <c r="O226" s="382"/>
      <c r="P226" s="382" t="s">
        <v>515</v>
      </c>
      <c r="Q226" s="382"/>
      <c r="R226" s="382" t="s">
        <v>22</v>
      </c>
      <c r="S226" s="382" t="s">
        <v>22</v>
      </c>
      <c r="T226" s="382">
        <v>32</v>
      </c>
      <c r="U226" s="382">
        <v>32</v>
      </c>
      <c r="V226" s="382">
        <v>32</v>
      </c>
      <c r="W226" s="382">
        <v>32</v>
      </c>
      <c r="X226" s="382">
        <v>32</v>
      </c>
      <c r="Y226" s="382">
        <v>32</v>
      </c>
      <c r="Z226" s="382">
        <v>32</v>
      </c>
      <c r="AA226" s="382">
        <v>32</v>
      </c>
      <c r="AB226" s="382">
        <v>32</v>
      </c>
      <c r="AC226" s="427"/>
      <c r="AD226" s="382">
        <v>32</v>
      </c>
      <c r="AE226" s="427"/>
      <c r="AF226" s="382">
        <v>32</v>
      </c>
      <c r="AG226" s="382"/>
      <c r="AH226" s="382"/>
      <c r="AI226" s="382" t="s">
        <v>1800</v>
      </c>
      <c r="AJ226" s="382"/>
      <c r="AK226" s="382"/>
      <c r="AL226" s="382"/>
    </row>
    <row r="227" spans="1:38" ht="18" customHeight="1" x14ac:dyDescent="0.3">
      <c r="A227" s="436">
        <v>208</v>
      </c>
      <c r="B227" s="382" t="s">
        <v>1721</v>
      </c>
      <c r="C227" s="382"/>
      <c r="D227" s="382"/>
      <c r="E227" s="382" t="s">
        <v>884</v>
      </c>
      <c r="F227" s="382" t="s">
        <v>128</v>
      </c>
      <c r="G227" s="382" t="s">
        <v>884</v>
      </c>
      <c r="H227" s="382"/>
      <c r="I227" s="382" t="s">
        <v>2138</v>
      </c>
      <c r="J227" s="386">
        <v>0</v>
      </c>
      <c r="K227" s="382" t="s">
        <v>2059</v>
      </c>
      <c r="L227" s="382">
        <v>2</v>
      </c>
      <c r="M227" s="382" t="s">
        <v>884</v>
      </c>
      <c r="N227" s="382" t="s">
        <v>1986</v>
      </c>
      <c r="O227" s="382"/>
      <c r="P227" s="382" t="s">
        <v>2388</v>
      </c>
      <c r="Q227" s="382" t="s">
        <v>1176</v>
      </c>
      <c r="R227" s="382" t="s">
        <v>884</v>
      </c>
      <c r="S227" s="382" t="s">
        <v>884</v>
      </c>
      <c r="T227" s="382">
        <v>320</v>
      </c>
      <c r="U227" s="382">
        <v>320</v>
      </c>
      <c r="V227" s="382">
        <v>320</v>
      </c>
      <c r="W227" s="382">
        <v>320</v>
      </c>
      <c r="X227" s="382">
        <v>320</v>
      </c>
      <c r="Y227" s="382">
        <v>320</v>
      </c>
      <c r="Z227" s="382">
        <v>0</v>
      </c>
      <c r="AA227" s="382">
        <v>320</v>
      </c>
      <c r="AB227" s="382">
        <v>320</v>
      </c>
      <c r="AC227" s="427"/>
      <c r="AD227" s="382">
        <v>320</v>
      </c>
      <c r="AE227" s="427"/>
      <c r="AF227" s="382">
        <v>320</v>
      </c>
      <c r="AG227" s="382"/>
      <c r="AH227" s="382"/>
      <c r="AI227" s="382" t="s">
        <v>1268</v>
      </c>
      <c r="AJ227" s="382"/>
      <c r="AK227" s="382"/>
      <c r="AL227" s="382"/>
    </row>
    <row r="228" spans="1:38" ht="18" customHeight="1" x14ac:dyDescent="0.3">
      <c r="A228" s="436"/>
      <c r="B228" s="382" t="s">
        <v>2411</v>
      </c>
      <c r="C228" s="382"/>
      <c r="D228" s="382"/>
      <c r="E228" s="382" t="s">
        <v>2412</v>
      </c>
      <c r="F228" s="382" t="s">
        <v>128</v>
      </c>
      <c r="G228" s="419" t="s">
        <v>2412</v>
      </c>
      <c r="H228" s="392" t="s">
        <v>1852</v>
      </c>
      <c r="I228" s="382" t="s">
        <v>2138</v>
      </c>
      <c r="J228" s="386">
        <v>0</v>
      </c>
      <c r="K228" s="382" t="s">
        <v>2059</v>
      </c>
      <c r="L228" s="382">
        <v>2</v>
      </c>
      <c r="M228" s="382" t="s">
        <v>884</v>
      </c>
      <c r="N228" s="382" t="s">
        <v>1986</v>
      </c>
      <c r="O228" s="382"/>
      <c r="P228" s="382" t="s">
        <v>2388</v>
      </c>
      <c r="Q228" s="382"/>
      <c r="R228" s="382" t="s">
        <v>2448</v>
      </c>
      <c r="S228" s="382" t="s">
        <v>2448</v>
      </c>
      <c r="T228" s="382" t="s">
        <v>2448</v>
      </c>
      <c r="U228" s="382" t="s">
        <v>2448</v>
      </c>
      <c r="V228" s="382" t="s">
        <v>2448</v>
      </c>
      <c r="W228" s="382" t="s">
        <v>2448</v>
      </c>
      <c r="X228" s="382" t="s">
        <v>2448</v>
      </c>
      <c r="Y228" s="382" t="s">
        <v>2448</v>
      </c>
      <c r="Z228" s="382" t="s">
        <v>2448</v>
      </c>
      <c r="AA228" s="382" t="s">
        <v>2448</v>
      </c>
      <c r="AB228" s="382" t="s">
        <v>2448</v>
      </c>
      <c r="AC228" s="382"/>
      <c r="AD228" s="382" t="s">
        <v>2448</v>
      </c>
      <c r="AE228" s="382"/>
      <c r="AF228" s="382" t="s">
        <v>2448</v>
      </c>
      <c r="AG228" s="382"/>
      <c r="AH228" s="382"/>
      <c r="AI228" s="382"/>
      <c r="AJ228" s="382"/>
      <c r="AK228" s="382"/>
      <c r="AL228" s="418"/>
    </row>
    <row r="229" spans="1:38" ht="18" customHeight="1" x14ac:dyDescent="0.3">
      <c r="A229" s="436">
        <v>209</v>
      </c>
      <c r="B229" s="382" t="s">
        <v>1722</v>
      </c>
      <c r="C229" s="382"/>
      <c r="D229" s="382"/>
      <c r="E229" s="382" t="s">
        <v>1689</v>
      </c>
      <c r="F229" s="382" t="s">
        <v>128</v>
      </c>
      <c r="G229" s="382" t="s">
        <v>1689</v>
      </c>
      <c r="H229" s="382" t="s">
        <v>1757</v>
      </c>
      <c r="I229" s="382" t="s">
        <v>2138</v>
      </c>
      <c r="J229" s="386">
        <v>0</v>
      </c>
      <c r="K229" s="382" t="s">
        <v>2059</v>
      </c>
      <c r="L229" s="382">
        <v>2</v>
      </c>
      <c r="M229" s="382" t="s">
        <v>1689</v>
      </c>
      <c r="N229" s="382" t="s">
        <v>1987</v>
      </c>
      <c r="O229" s="382"/>
      <c r="P229" s="382" t="s">
        <v>1690</v>
      </c>
      <c r="Q229" s="382"/>
      <c r="R229" s="382">
        <v>0</v>
      </c>
      <c r="S229" s="382">
        <v>0</v>
      </c>
      <c r="T229" s="382">
        <v>768</v>
      </c>
      <c r="U229" s="382">
        <v>768</v>
      </c>
      <c r="V229" s="382">
        <v>0</v>
      </c>
      <c r="W229" s="382">
        <v>0</v>
      </c>
      <c r="X229" s="382">
        <v>768</v>
      </c>
      <c r="Y229" s="382">
        <v>0</v>
      </c>
      <c r="Z229" s="382">
        <v>0</v>
      </c>
      <c r="AA229" s="382">
        <v>0</v>
      </c>
      <c r="AB229" s="382">
        <v>768</v>
      </c>
      <c r="AC229" s="427"/>
      <c r="AD229" s="382">
        <v>768</v>
      </c>
      <c r="AE229" s="427"/>
      <c r="AF229" s="382">
        <v>0</v>
      </c>
      <c r="AG229" s="382"/>
      <c r="AH229" s="382"/>
      <c r="AI229" s="382" t="s">
        <v>1798</v>
      </c>
      <c r="AJ229" s="382"/>
      <c r="AK229" s="382"/>
      <c r="AL229" s="382"/>
    </row>
    <row r="230" spans="1:38" ht="18" customHeight="1" x14ac:dyDescent="0.3">
      <c r="A230" s="436">
        <v>210</v>
      </c>
      <c r="B230" s="382" t="s">
        <v>1724</v>
      </c>
      <c r="C230" s="382"/>
      <c r="D230" s="382"/>
      <c r="E230" s="382" t="s">
        <v>1653</v>
      </c>
      <c r="F230" s="382" t="s">
        <v>128</v>
      </c>
      <c r="G230" s="382" t="s">
        <v>1653</v>
      </c>
      <c r="H230" s="392" t="s">
        <v>1852</v>
      </c>
      <c r="I230" s="382" t="s">
        <v>2138</v>
      </c>
      <c r="J230" s="386">
        <v>0</v>
      </c>
      <c r="K230" s="382" t="s">
        <v>2059</v>
      </c>
      <c r="L230" s="382">
        <v>2</v>
      </c>
      <c r="M230" s="382" t="s">
        <v>1653</v>
      </c>
      <c r="N230" s="382" t="s">
        <v>1988</v>
      </c>
      <c r="O230" s="382"/>
      <c r="P230" s="382" t="s">
        <v>1654</v>
      </c>
      <c r="Q230" s="382"/>
      <c r="R230" s="382" t="s">
        <v>2448</v>
      </c>
      <c r="S230" s="382" t="s">
        <v>2448</v>
      </c>
      <c r="T230" s="382" t="s">
        <v>2448</v>
      </c>
      <c r="U230" s="382" t="s">
        <v>2448</v>
      </c>
      <c r="V230" s="382" t="s">
        <v>2448</v>
      </c>
      <c r="W230" s="382" t="s">
        <v>2448</v>
      </c>
      <c r="X230" s="382" t="s">
        <v>2448</v>
      </c>
      <c r="Y230" s="382" t="s">
        <v>2448</v>
      </c>
      <c r="Z230" s="382" t="s">
        <v>2448</v>
      </c>
      <c r="AA230" s="382" t="s">
        <v>2448</v>
      </c>
      <c r="AB230" s="382" t="s">
        <v>2448</v>
      </c>
      <c r="AC230" s="382"/>
      <c r="AD230" s="382" t="s">
        <v>2448</v>
      </c>
      <c r="AE230" s="382"/>
      <c r="AF230" s="382" t="s">
        <v>2448</v>
      </c>
      <c r="AG230" s="382"/>
      <c r="AH230" s="382"/>
      <c r="AI230" s="382" t="s">
        <v>1798</v>
      </c>
      <c r="AJ230" s="382"/>
      <c r="AK230" s="382"/>
      <c r="AL230" s="382"/>
    </row>
    <row r="231" spans="1:38" ht="18" customHeight="1" x14ac:dyDescent="0.3">
      <c r="A231" s="436">
        <v>211</v>
      </c>
      <c r="B231" s="382" t="s">
        <v>1723</v>
      </c>
      <c r="C231" s="382"/>
      <c r="D231" s="382"/>
      <c r="E231" s="382" t="s">
        <v>1691</v>
      </c>
      <c r="F231" s="382" t="s">
        <v>1801</v>
      </c>
      <c r="G231" s="382" t="s">
        <v>1691</v>
      </c>
      <c r="H231" s="392" t="s">
        <v>1852</v>
      </c>
      <c r="I231" s="382" t="s">
        <v>2138</v>
      </c>
      <c r="J231" s="386">
        <v>0</v>
      </c>
      <c r="K231" s="382" t="s">
        <v>2059</v>
      </c>
      <c r="L231" s="382">
        <v>2</v>
      </c>
      <c r="M231" s="382" t="s">
        <v>1691</v>
      </c>
      <c r="N231" s="382" t="s">
        <v>1989</v>
      </c>
      <c r="O231" s="382"/>
      <c r="P231" s="382" t="s">
        <v>1692</v>
      </c>
      <c r="Q231" s="382"/>
      <c r="R231" s="382" t="s">
        <v>2448</v>
      </c>
      <c r="S231" s="382" t="s">
        <v>2448</v>
      </c>
      <c r="T231" s="382" t="s">
        <v>2448</v>
      </c>
      <c r="U231" s="382" t="s">
        <v>2448</v>
      </c>
      <c r="V231" s="382" t="s">
        <v>2448</v>
      </c>
      <c r="W231" s="382" t="s">
        <v>2448</v>
      </c>
      <c r="X231" s="382" t="s">
        <v>2448</v>
      </c>
      <c r="Y231" s="382" t="s">
        <v>2448</v>
      </c>
      <c r="Z231" s="382" t="s">
        <v>2448</v>
      </c>
      <c r="AA231" s="382" t="s">
        <v>2448</v>
      </c>
      <c r="AB231" s="382" t="s">
        <v>2448</v>
      </c>
      <c r="AC231" s="382"/>
      <c r="AD231" s="382" t="s">
        <v>2448</v>
      </c>
      <c r="AE231" s="382"/>
      <c r="AF231" s="382" t="s">
        <v>2448</v>
      </c>
      <c r="AG231" s="382"/>
      <c r="AH231" s="382"/>
      <c r="AI231" s="382"/>
      <c r="AJ231" s="382"/>
      <c r="AK231" s="382"/>
      <c r="AL231" s="382"/>
    </row>
    <row r="232" spans="1:38" ht="18" customHeight="1" x14ac:dyDescent="0.3">
      <c r="A232" s="436">
        <v>212</v>
      </c>
      <c r="B232" s="416" t="s">
        <v>2494</v>
      </c>
      <c r="C232" s="382"/>
      <c r="D232" s="382"/>
      <c r="E232" s="421" t="s">
        <v>2495</v>
      </c>
      <c r="F232" s="382" t="s">
        <v>128</v>
      </c>
      <c r="G232" s="439" t="s">
        <v>2495</v>
      </c>
      <c r="H232" s="382" t="s">
        <v>1750</v>
      </c>
      <c r="I232" s="382" t="s">
        <v>2138</v>
      </c>
      <c r="J232" s="386">
        <v>0</v>
      </c>
      <c r="K232" s="382" t="s">
        <v>2059</v>
      </c>
      <c r="L232" s="382">
        <v>2</v>
      </c>
      <c r="M232" s="382" t="s">
        <v>2373</v>
      </c>
      <c r="N232" s="382" t="s">
        <v>1990</v>
      </c>
      <c r="O232" s="382"/>
      <c r="P232" s="382" t="s">
        <v>2390</v>
      </c>
      <c r="Q232" s="382"/>
      <c r="R232" s="382" t="s">
        <v>1176</v>
      </c>
      <c r="S232" s="382" t="s">
        <v>1176</v>
      </c>
      <c r="T232" s="382" t="s">
        <v>1176</v>
      </c>
      <c r="U232" s="382" t="s">
        <v>1176</v>
      </c>
      <c r="V232" s="382" t="s">
        <v>1176</v>
      </c>
      <c r="W232" s="382" t="s">
        <v>1176</v>
      </c>
      <c r="X232" s="382" t="s">
        <v>1176</v>
      </c>
      <c r="Y232" s="382" t="s">
        <v>1176</v>
      </c>
      <c r="Z232" s="382" t="s">
        <v>1176</v>
      </c>
      <c r="AA232" s="382" t="s">
        <v>1176</v>
      </c>
      <c r="AB232" s="382">
        <v>768</v>
      </c>
      <c r="AC232" s="427"/>
      <c r="AD232" s="382">
        <v>768</v>
      </c>
      <c r="AE232" s="427"/>
      <c r="AF232" s="382">
        <v>0</v>
      </c>
      <c r="AG232" s="382"/>
      <c r="AH232" s="382"/>
      <c r="AI232" s="382"/>
      <c r="AJ232" s="382"/>
      <c r="AK232" s="382"/>
      <c r="AL232" s="382"/>
    </row>
    <row r="233" spans="1:38" ht="18" customHeight="1" x14ac:dyDescent="0.3">
      <c r="A233" s="436">
        <v>213</v>
      </c>
      <c r="B233" s="416" t="s">
        <v>2496</v>
      </c>
      <c r="C233" s="382"/>
      <c r="D233" s="382"/>
      <c r="E233" s="421" t="s">
        <v>2497</v>
      </c>
      <c r="F233" s="382" t="s">
        <v>128</v>
      </c>
      <c r="G233" s="439" t="s">
        <v>2497</v>
      </c>
      <c r="H233" s="382" t="s">
        <v>1750</v>
      </c>
      <c r="I233" s="382" t="s">
        <v>2138</v>
      </c>
      <c r="J233" s="382">
        <v>0</v>
      </c>
      <c r="K233" s="382" t="s">
        <v>2059</v>
      </c>
      <c r="L233" s="382">
        <v>2</v>
      </c>
      <c r="M233" s="382" t="s">
        <v>2377</v>
      </c>
      <c r="N233" s="382" t="s">
        <v>2378</v>
      </c>
      <c r="O233" s="382"/>
      <c r="P233" s="382" t="s">
        <v>2391</v>
      </c>
      <c r="Q233" s="382"/>
      <c r="R233" s="382" t="s">
        <v>1176</v>
      </c>
      <c r="S233" s="382" t="s">
        <v>1176</v>
      </c>
      <c r="T233" s="382" t="s">
        <v>1176</v>
      </c>
      <c r="U233" s="382" t="s">
        <v>1176</v>
      </c>
      <c r="V233" s="382" t="s">
        <v>1176</v>
      </c>
      <c r="W233" s="382" t="s">
        <v>1176</v>
      </c>
      <c r="X233" s="382" t="s">
        <v>1176</v>
      </c>
      <c r="Y233" s="382" t="s">
        <v>1176</v>
      </c>
      <c r="Z233" s="382" t="s">
        <v>1176</v>
      </c>
      <c r="AA233" s="382" t="s">
        <v>1176</v>
      </c>
      <c r="AB233" s="382">
        <v>320</v>
      </c>
      <c r="AC233" s="427"/>
      <c r="AD233" s="382">
        <v>320</v>
      </c>
      <c r="AE233" s="427"/>
      <c r="AF233" s="382">
        <v>0</v>
      </c>
      <c r="AG233" s="382"/>
      <c r="AH233" s="382"/>
      <c r="AI233" s="382"/>
      <c r="AJ233" s="382"/>
      <c r="AK233" s="382"/>
      <c r="AL233" s="382"/>
    </row>
    <row r="234" spans="1:38" ht="18" customHeight="1" x14ac:dyDescent="0.3">
      <c r="A234" s="436">
        <v>212</v>
      </c>
      <c r="B234" s="416" t="s">
        <v>2498</v>
      </c>
      <c r="C234" s="382"/>
      <c r="D234" s="382"/>
      <c r="E234" s="421" t="s">
        <v>2499</v>
      </c>
      <c r="F234" s="382" t="s">
        <v>128</v>
      </c>
      <c r="G234" s="439" t="s">
        <v>2499</v>
      </c>
      <c r="H234" s="382" t="s">
        <v>1750</v>
      </c>
      <c r="I234" s="382" t="s">
        <v>2138</v>
      </c>
      <c r="J234" s="386">
        <v>0</v>
      </c>
      <c r="K234" s="382" t="s">
        <v>2059</v>
      </c>
      <c r="L234" s="382">
        <v>2</v>
      </c>
      <c r="M234" s="382" t="s">
        <v>2373</v>
      </c>
      <c r="N234" s="382" t="s">
        <v>1990</v>
      </c>
      <c r="O234" s="382"/>
      <c r="P234" s="382" t="s">
        <v>2390</v>
      </c>
      <c r="Q234" s="382"/>
      <c r="R234" s="382" t="s">
        <v>1176</v>
      </c>
      <c r="S234" s="382" t="s">
        <v>1176</v>
      </c>
      <c r="T234" s="382" t="s">
        <v>1176</v>
      </c>
      <c r="U234" s="382" t="s">
        <v>1176</v>
      </c>
      <c r="V234" s="382" t="s">
        <v>1176</v>
      </c>
      <c r="W234" s="382" t="s">
        <v>1176</v>
      </c>
      <c r="X234" s="382" t="s">
        <v>1176</v>
      </c>
      <c r="Y234" s="382" t="s">
        <v>1176</v>
      </c>
      <c r="Z234" s="382" t="s">
        <v>1176</v>
      </c>
      <c r="AA234" s="382" t="s">
        <v>1176</v>
      </c>
      <c r="AB234" s="382">
        <v>768</v>
      </c>
      <c r="AC234" s="427"/>
      <c r="AD234" s="382">
        <v>768</v>
      </c>
      <c r="AE234" s="427"/>
      <c r="AF234" s="382">
        <v>0</v>
      </c>
      <c r="AG234" s="382"/>
      <c r="AH234" s="382"/>
      <c r="AI234" s="382"/>
      <c r="AJ234" s="382"/>
      <c r="AK234" s="382"/>
      <c r="AL234" s="382"/>
    </row>
    <row r="235" spans="1:38" ht="18" customHeight="1" x14ac:dyDescent="0.3">
      <c r="A235" s="436">
        <v>213</v>
      </c>
      <c r="B235" s="416" t="s">
        <v>2500</v>
      </c>
      <c r="C235" s="382"/>
      <c r="D235" s="382"/>
      <c r="E235" s="421" t="s">
        <v>2501</v>
      </c>
      <c r="F235" s="382" t="s">
        <v>128</v>
      </c>
      <c r="G235" s="439" t="s">
        <v>2501</v>
      </c>
      <c r="H235" s="382" t="s">
        <v>1750</v>
      </c>
      <c r="I235" s="382" t="s">
        <v>2138</v>
      </c>
      <c r="J235" s="382">
        <v>0</v>
      </c>
      <c r="K235" s="382" t="s">
        <v>2059</v>
      </c>
      <c r="L235" s="382">
        <v>2</v>
      </c>
      <c r="M235" s="382" t="s">
        <v>2377</v>
      </c>
      <c r="N235" s="382" t="s">
        <v>2378</v>
      </c>
      <c r="O235" s="382"/>
      <c r="P235" s="382" t="s">
        <v>2391</v>
      </c>
      <c r="Q235" s="382"/>
      <c r="R235" s="382" t="s">
        <v>1176</v>
      </c>
      <c r="S235" s="382" t="s">
        <v>1176</v>
      </c>
      <c r="T235" s="382" t="s">
        <v>1176</v>
      </c>
      <c r="U235" s="382" t="s">
        <v>1176</v>
      </c>
      <c r="V235" s="382" t="s">
        <v>1176</v>
      </c>
      <c r="W235" s="382" t="s">
        <v>1176</v>
      </c>
      <c r="X235" s="382" t="s">
        <v>1176</v>
      </c>
      <c r="Y235" s="382" t="s">
        <v>1176</v>
      </c>
      <c r="Z235" s="382" t="s">
        <v>1176</v>
      </c>
      <c r="AA235" s="382" t="s">
        <v>1176</v>
      </c>
      <c r="AB235" s="382">
        <v>320</v>
      </c>
      <c r="AC235" s="427"/>
      <c r="AD235" s="382">
        <v>320</v>
      </c>
      <c r="AE235" s="427"/>
      <c r="AF235" s="382">
        <v>0</v>
      </c>
      <c r="AG235" s="382"/>
      <c r="AH235" s="382"/>
      <c r="AI235" s="382"/>
      <c r="AJ235" s="382"/>
      <c r="AK235" s="382"/>
      <c r="AL235" s="382"/>
    </row>
    <row r="236" spans="1:38" ht="18" customHeight="1" x14ac:dyDescent="0.3">
      <c r="A236" s="436">
        <v>212</v>
      </c>
      <c r="B236" s="416" t="s">
        <v>2492</v>
      </c>
      <c r="C236" s="382"/>
      <c r="D236" s="382"/>
      <c r="E236" s="421" t="s">
        <v>2490</v>
      </c>
      <c r="F236" s="382" t="s">
        <v>128</v>
      </c>
      <c r="G236" s="439" t="s">
        <v>2490</v>
      </c>
      <c r="H236" s="382" t="s">
        <v>1750</v>
      </c>
      <c r="I236" s="382" t="s">
        <v>2138</v>
      </c>
      <c r="J236" s="386">
        <v>0</v>
      </c>
      <c r="K236" s="382" t="s">
        <v>2059</v>
      </c>
      <c r="L236" s="382">
        <v>2</v>
      </c>
      <c r="M236" s="382" t="s">
        <v>2373</v>
      </c>
      <c r="N236" s="382" t="s">
        <v>1990</v>
      </c>
      <c r="O236" s="382"/>
      <c r="P236" s="382" t="s">
        <v>2390</v>
      </c>
      <c r="Q236" s="382"/>
      <c r="R236" s="382" t="s">
        <v>1176</v>
      </c>
      <c r="S236" s="382" t="s">
        <v>1176</v>
      </c>
      <c r="T236" s="382" t="s">
        <v>1176</v>
      </c>
      <c r="U236" s="382" t="s">
        <v>1176</v>
      </c>
      <c r="V236" s="382" t="s">
        <v>1176</v>
      </c>
      <c r="W236" s="382" t="s">
        <v>1176</v>
      </c>
      <c r="X236" s="382" t="s">
        <v>1176</v>
      </c>
      <c r="Y236" s="382" t="s">
        <v>1176</v>
      </c>
      <c r="Z236" s="382" t="s">
        <v>1176</v>
      </c>
      <c r="AA236" s="382" t="s">
        <v>1176</v>
      </c>
      <c r="AB236" s="382">
        <v>0</v>
      </c>
      <c r="AC236" s="427"/>
      <c r="AD236" s="382">
        <v>0</v>
      </c>
      <c r="AE236" s="427"/>
      <c r="AF236" s="382">
        <v>768</v>
      </c>
      <c r="AG236" s="382"/>
      <c r="AH236" s="382"/>
      <c r="AI236" s="382"/>
      <c r="AJ236" s="382"/>
      <c r="AK236" s="382"/>
      <c r="AL236" s="382"/>
    </row>
    <row r="237" spans="1:38" ht="18" customHeight="1" x14ac:dyDescent="0.3">
      <c r="A237" s="436">
        <v>213</v>
      </c>
      <c r="B237" s="416" t="s">
        <v>2493</v>
      </c>
      <c r="C237" s="382"/>
      <c r="D237" s="382"/>
      <c r="E237" s="421" t="s">
        <v>2491</v>
      </c>
      <c r="F237" s="382" t="s">
        <v>128</v>
      </c>
      <c r="G237" s="439" t="s">
        <v>2491</v>
      </c>
      <c r="H237" s="382" t="s">
        <v>1750</v>
      </c>
      <c r="I237" s="382" t="s">
        <v>2138</v>
      </c>
      <c r="J237" s="382">
        <v>0</v>
      </c>
      <c r="K237" s="382" t="s">
        <v>2059</v>
      </c>
      <c r="L237" s="382">
        <v>2</v>
      </c>
      <c r="M237" s="382" t="s">
        <v>2377</v>
      </c>
      <c r="N237" s="382" t="s">
        <v>2378</v>
      </c>
      <c r="O237" s="382"/>
      <c r="P237" s="382" t="s">
        <v>2391</v>
      </c>
      <c r="Q237" s="382"/>
      <c r="R237" s="382" t="s">
        <v>1176</v>
      </c>
      <c r="S237" s="382" t="s">
        <v>1176</v>
      </c>
      <c r="T237" s="382" t="s">
        <v>1176</v>
      </c>
      <c r="U237" s="382" t="s">
        <v>1176</v>
      </c>
      <c r="V237" s="382" t="s">
        <v>1176</v>
      </c>
      <c r="W237" s="382" t="s">
        <v>1176</v>
      </c>
      <c r="X237" s="382" t="s">
        <v>1176</v>
      </c>
      <c r="Y237" s="382" t="s">
        <v>1176</v>
      </c>
      <c r="Z237" s="382" t="s">
        <v>1176</v>
      </c>
      <c r="AA237" s="382" t="s">
        <v>1176</v>
      </c>
      <c r="AB237" s="382">
        <v>0</v>
      </c>
      <c r="AC237" s="427"/>
      <c r="AD237" s="382">
        <v>0</v>
      </c>
      <c r="AE237" s="427"/>
      <c r="AF237" s="382">
        <v>320</v>
      </c>
      <c r="AG237" s="382"/>
      <c r="AH237" s="382"/>
      <c r="AI237" s="382"/>
      <c r="AJ237" s="382"/>
      <c r="AK237" s="382"/>
      <c r="AL237" s="382"/>
    </row>
    <row r="238" spans="1:38" ht="18" customHeight="1" x14ac:dyDescent="0.3">
      <c r="A238" s="436">
        <v>212</v>
      </c>
      <c r="B238" s="416" t="s">
        <v>2480</v>
      </c>
      <c r="C238" s="382"/>
      <c r="D238" s="382"/>
      <c r="E238" s="439" t="s">
        <v>2478</v>
      </c>
      <c r="F238" s="382" t="s">
        <v>128</v>
      </c>
      <c r="G238" s="439" t="s">
        <v>2478</v>
      </c>
      <c r="H238" s="382" t="s">
        <v>1750</v>
      </c>
      <c r="I238" s="382" t="s">
        <v>2138</v>
      </c>
      <c r="J238" s="386">
        <v>0</v>
      </c>
      <c r="K238" s="382" t="s">
        <v>2059</v>
      </c>
      <c r="L238" s="382">
        <v>2</v>
      </c>
      <c r="M238" s="382" t="s">
        <v>2373</v>
      </c>
      <c r="N238" s="382" t="s">
        <v>1990</v>
      </c>
      <c r="O238" s="382"/>
      <c r="P238" s="382" t="s">
        <v>2390</v>
      </c>
      <c r="Q238" s="382"/>
      <c r="R238" s="382" t="s">
        <v>1176</v>
      </c>
      <c r="S238" s="382" t="s">
        <v>1176</v>
      </c>
      <c r="T238" s="382" t="s">
        <v>1176</v>
      </c>
      <c r="U238" s="382" t="s">
        <v>1176</v>
      </c>
      <c r="V238" s="382" t="s">
        <v>1176</v>
      </c>
      <c r="W238" s="382" t="s">
        <v>1176</v>
      </c>
      <c r="X238" s="382" t="s">
        <v>1176</v>
      </c>
      <c r="Y238" s="382" t="s">
        <v>1176</v>
      </c>
      <c r="Z238" s="382" t="s">
        <v>1176</v>
      </c>
      <c r="AA238" s="382" t="s">
        <v>1176</v>
      </c>
      <c r="AB238" s="382">
        <v>0</v>
      </c>
      <c r="AC238" s="427"/>
      <c r="AD238" s="382">
        <v>0</v>
      </c>
      <c r="AE238" s="427"/>
      <c r="AF238" s="382">
        <v>768</v>
      </c>
      <c r="AG238" s="382"/>
      <c r="AH238" s="382"/>
      <c r="AI238" s="382"/>
      <c r="AJ238" s="382"/>
      <c r="AK238" s="382"/>
      <c r="AL238" s="382"/>
    </row>
    <row r="239" spans="1:38" ht="18" customHeight="1" x14ac:dyDescent="0.3">
      <c r="A239" s="436">
        <v>213</v>
      </c>
      <c r="B239" s="416" t="s">
        <v>2481</v>
      </c>
      <c r="C239" s="382"/>
      <c r="D239" s="382"/>
      <c r="E239" s="439" t="s">
        <v>2479</v>
      </c>
      <c r="F239" s="382" t="s">
        <v>128</v>
      </c>
      <c r="G239" s="439" t="s">
        <v>2479</v>
      </c>
      <c r="H239" s="382" t="s">
        <v>1750</v>
      </c>
      <c r="I239" s="382" t="s">
        <v>2138</v>
      </c>
      <c r="J239" s="382">
        <v>0</v>
      </c>
      <c r="K239" s="382" t="s">
        <v>2059</v>
      </c>
      <c r="L239" s="382">
        <v>2</v>
      </c>
      <c r="M239" s="382" t="s">
        <v>2377</v>
      </c>
      <c r="N239" s="382" t="s">
        <v>2378</v>
      </c>
      <c r="O239" s="382"/>
      <c r="P239" s="382" t="s">
        <v>2391</v>
      </c>
      <c r="Q239" s="382"/>
      <c r="R239" s="382" t="s">
        <v>1176</v>
      </c>
      <c r="S239" s="382" t="s">
        <v>1176</v>
      </c>
      <c r="T239" s="382" t="s">
        <v>1176</v>
      </c>
      <c r="U239" s="382" t="s">
        <v>1176</v>
      </c>
      <c r="V239" s="382" t="s">
        <v>1176</v>
      </c>
      <c r="W239" s="382" t="s">
        <v>1176</v>
      </c>
      <c r="X239" s="382" t="s">
        <v>1176</v>
      </c>
      <c r="Y239" s="382" t="s">
        <v>1176</v>
      </c>
      <c r="Z239" s="382" t="s">
        <v>1176</v>
      </c>
      <c r="AA239" s="382" t="s">
        <v>1176</v>
      </c>
      <c r="AB239" s="382">
        <v>0</v>
      </c>
      <c r="AC239" s="427"/>
      <c r="AD239" s="382">
        <v>0</v>
      </c>
      <c r="AE239" s="427"/>
      <c r="AF239" s="382">
        <v>320</v>
      </c>
      <c r="AG239" s="382"/>
      <c r="AH239" s="382"/>
      <c r="AI239" s="382"/>
      <c r="AJ239" s="382"/>
      <c r="AK239" s="382"/>
      <c r="AL239" s="382"/>
    </row>
    <row r="240" spans="1:38" ht="30.75" customHeight="1" x14ac:dyDescent="0.3">
      <c r="A240" s="436">
        <v>214</v>
      </c>
      <c r="B240" s="382" t="s">
        <v>1725</v>
      </c>
      <c r="C240" s="382"/>
      <c r="D240" s="382"/>
      <c r="E240" s="382" t="s">
        <v>21</v>
      </c>
      <c r="F240" s="382" t="s">
        <v>66</v>
      </c>
      <c r="G240" s="382" t="s">
        <v>21</v>
      </c>
      <c r="H240" s="382"/>
      <c r="I240" s="382" t="s">
        <v>2138</v>
      </c>
      <c r="J240" s="386">
        <v>0</v>
      </c>
      <c r="K240" s="382" t="s">
        <v>2059</v>
      </c>
      <c r="L240" s="382">
        <v>2</v>
      </c>
      <c r="M240" s="382" t="s">
        <v>21</v>
      </c>
      <c r="N240" s="382" t="s">
        <v>2379</v>
      </c>
      <c r="O240" s="382" t="s">
        <v>576</v>
      </c>
      <c r="P240" s="382" t="s">
        <v>516</v>
      </c>
      <c r="Q240" s="382" t="s">
        <v>21</v>
      </c>
      <c r="R240" s="382" t="s">
        <v>1176</v>
      </c>
      <c r="S240" s="382" t="s">
        <v>1176</v>
      </c>
      <c r="T240" s="382">
        <v>6400</v>
      </c>
      <c r="U240" s="382" t="s">
        <v>1185</v>
      </c>
      <c r="V240" s="382" t="s">
        <v>1185</v>
      </c>
      <c r="W240" s="382" t="s">
        <v>1185</v>
      </c>
      <c r="X240" s="382" t="s">
        <v>1185</v>
      </c>
      <c r="Y240" s="382" t="s">
        <v>1185</v>
      </c>
      <c r="Z240" s="382" t="s">
        <v>1185</v>
      </c>
      <c r="AA240" s="382" t="s">
        <v>1185</v>
      </c>
      <c r="AB240" s="382">
        <v>0</v>
      </c>
      <c r="AC240" s="427"/>
      <c r="AD240" s="382">
        <v>7968</v>
      </c>
      <c r="AE240" s="427"/>
      <c r="AF240" s="382">
        <v>0</v>
      </c>
      <c r="AG240" s="382"/>
      <c r="AH240" s="382"/>
      <c r="AI240" s="382" t="s">
        <v>66</v>
      </c>
      <c r="AJ240" s="382"/>
      <c r="AK240" s="382"/>
      <c r="AL240" s="382"/>
    </row>
    <row r="241" spans="1:38" ht="30.75" customHeight="1" x14ac:dyDescent="0.3">
      <c r="A241" s="436">
        <v>215</v>
      </c>
      <c r="B241" s="382" t="s">
        <v>1728</v>
      </c>
      <c r="C241" s="382" t="s">
        <v>42</v>
      </c>
      <c r="D241" s="382"/>
      <c r="E241" s="382" t="s">
        <v>1236</v>
      </c>
      <c r="F241" s="382"/>
      <c r="G241" s="382" t="s">
        <v>614</v>
      </c>
      <c r="H241" s="382"/>
      <c r="I241" s="382" t="s">
        <v>2137</v>
      </c>
      <c r="J241" s="386">
        <v>0</v>
      </c>
      <c r="K241" s="382" t="s">
        <v>1187</v>
      </c>
      <c r="L241" s="382">
        <v>4</v>
      </c>
      <c r="M241" s="382">
        <v>1</v>
      </c>
      <c r="N241" s="382" t="s">
        <v>1991</v>
      </c>
      <c r="O241" s="382" t="s">
        <v>1227</v>
      </c>
      <c r="P241" s="382" t="s">
        <v>475</v>
      </c>
      <c r="Q241" s="382" t="s">
        <v>1237</v>
      </c>
      <c r="R241" s="382" t="s">
        <v>1236</v>
      </c>
      <c r="S241" s="382" t="s">
        <v>1236</v>
      </c>
      <c r="T241" s="382" t="s">
        <v>1184</v>
      </c>
      <c r="U241" s="382" t="s">
        <v>1184</v>
      </c>
      <c r="V241" s="382" t="s">
        <v>1184</v>
      </c>
      <c r="W241" s="382" t="s">
        <v>1184</v>
      </c>
      <c r="X241" s="382" t="s">
        <v>1184</v>
      </c>
      <c r="Y241" s="382" t="s">
        <v>1184</v>
      </c>
      <c r="Z241" s="382" t="s">
        <v>1185</v>
      </c>
      <c r="AA241" s="382" t="s">
        <v>1185</v>
      </c>
      <c r="AB241" s="382" t="s">
        <v>1207</v>
      </c>
      <c r="AC241" s="427"/>
      <c r="AD241" s="382" t="s">
        <v>1207</v>
      </c>
      <c r="AE241" s="427"/>
      <c r="AF241" s="382" t="s">
        <v>1207</v>
      </c>
      <c r="AG241" s="382"/>
      <c r="AH241" s="382"/>
      <c r="AI241" s="382" t="s">
        <v>1187</v>
      </c>
      <c r="AJ241" s="382"/>
      <c r="AK241" s="382"/>
      <c r="AL241" s="382"/>
    </row>
    <row r="242" spans="1:38" ht="30.75" customHeight="1" x14ac:dyDescent="0.3">
      <c r="A242" s="436">
        <v>216</v>
      </c>
      <c r="B242" s="382"/>
      <c r="C242" s="382"/>
      <c r="D242" s="382"/>
      <c r="E242" s="382" t="s">
        <v>267</v>
      </c>
      <c r="F242" s="382"/>
      <c r="G242" s="382" t="s">
        <v>614</v>
      </c>
      <c r="H242" s="382"/>
      <c r="I242" s="382" t="s">
        <v>2137</v>
      </c>
      <c r="J242" s="386">
        <v>0</v>
      </c>
      <c r="K242" s="382" t="s">
        <v>1187</v>
      </c>
      <c r="L242" s="382">
        <v>4</v>
      </c>
      <c r="M242" s="382">
        <v>1</v>
      </c>
      <c r="N242" s="382" t="s">
        <v>1991</v>
      </c>
      <c r="O242" s="382" t="s">
        <v>1227</v>
      </c>
      <c r="P242" s="382" t="s">
        <v>476</v>
      </c>
      <c r="Q242" s="382" t="s">
        <v>267</v>
      </c>
      <c r="R242" s="382" t="s">
        <v>267</v>
      </c>
      <c r="S242" s="382" t="s">
        <v>267</v>
      </c>
      <c r="T242" s="382" t="s">
        <v>1184</v>
      </c>
      <c r="U242" s="382" t="s">
        <v>1184</v>
      </c>
      <c r="V242" s="382" t="s">
        <v>1184</v>
      </c>
      <c r="W242" s="382" t="s">
        <v>1184</v>
      </c>
      <c r="X242" s="382" t="s">
        <v>1184</v>
      </c>
      <c r="Y242" s="382" t="s">
        <v>1184</v>
      </c>
      <c r="Z242" s="382" t="s">
        <v>1185</v>
      </c>
      <c r="AA242" s="382" t="s">
        <v>1185</v>
      </c>
      <c r="AB242" s="382" t="s">
        <v>1207</v>
      </c>
      <c r="AC242" s="427"/>
      <c r="AD242" s="382" t="s">
        <v>1207</v>
      </c>
      <c r="AE242" s="427"/>
      <c r="AF242" s="382" t="s">
        <v>1207</v>
      </c>
      <c r="AG242" s="382"/>
      <c r="AH242" s="382"/>
      <c r="AI242" s="382" t="s">
        <v>1187</v>
      </c>
      <c r="AJ242" s="382"/>
      <c r="AK242" s="382"/>
      <c r="AL242" s="382"/>
    </row>
    <row r="243" spans="1:38" ht="30.75" customHeight="1" x14ac:dyDescent="0.3">
      <c r="A243" s="436">
        <v>217</v>
      </c>
      <c r="B243" s="382"/>
      <c r="C243" s="382"/>
      <c r="D243" s="382"/>
      <c r="E243" s="382" t="s">
        <v>269</v>
      </c>
      <c r="F243" s="382"/>
      <c r="G243" s="382" t="s">
        <v>614</v>
      </c>
      <c r="H243" s="382"/>
      <c r="I243" s="382" t="s">
        <v>2137</v>
      </c>
      <c r="J243" s="386">
        <v>0</v>
      </c>
      <c r="K243" s="382" t="s">
        <v>1187</v>
      </c>
      <c r="L243" s="382">
        <v>4</v>
      </c>
      <c r="M243" s="382">
        <v>1</v>
      </c>
      <c r="N243" s="382" t="s">
        <v>1991</v>
      </c>
      <c r="O243" s="382" t="s">
        <v>1227</v>
      </c>
      <c r="P243" s="382" t="s">
        <v>477</v>
      </c>
      <c r="Q243" s="382" t="s">
        <v>269</v>
      </c>
      <c r="R243" s="382" t="s">
        <v>269</v>
      </c>
      <c r="S243" s="382" t="s">
        <v>269</v>
      </c>
      <c r="T243" s="382" t="s">
        <v>1184</v>
      </c>
      <c r="U243" s="382" t="s">
        <v>1184</v>
      </c>
      <c r="V243" s="382" t="s">
        <v>1184</v>
      </c>
      <c r="W243" s="382" t="s">
        <v>1184</v>
      </c>
      <c r="X243" s="382" t="s">
        <v>1184</v>
      </c>
      <c r="Y243" s="382" t="s">
        <v>1184</v>
      </c>
      <c r="Z243" s="382" t="s">
        <v>1185</v>
      </c>
      <c r="AA243" s="382" t="s">
        <v>1185</v>
      </c>
      <c r="AB243" s="382" t="s">
        <v>1207</v>
      </c>
      <c r="AC243" s="427"/>
      <c r="AD243" s="382" t="s">
        <v>1207</v>
      </c>
      <c r="AE243" s="427"/>
      <c r="AF243" s="382" t="s">
        <v>1207</v>
      </c>
      <c r="AG243" s="382"/>
      <c r="AH243" s="382"/>
      <c r="AI243" s="382" t="s">
        <v>1187</v>
      </c>
      <c r="AJ243" s="382"/>
      <c r="AK243" s="382"/>
      <c r="AL243" s="382"/>
    </row>
    <row r="244" spans="1:38" ht="30.75" customHeight="1" x14ac:dyDescent="0.3">
      <c r="A244" s="436">
        <v>218</v>
      </c>
      <c r="B244" s="382"/>
      <c r="C244" s="382"/>
      <c r="D244" s="382"/>
      <c r="E244" s="382" t="s">
        <v>1235</v>
      </c>
      <c r="F244" s="382"/>
      <c r="G244" s="382" t="s">
        <v>48</v>
      </c>
      <c r="H244" s="382" t="s">
        <v>2090</v>
      </c>
      <c r="I244" s="382" t="s">
        <v>2137</v>
      </c>
      <c r="J244" s="386">
        <v>0</v>
      </c>
      <c r="K244" s="382" t="s">
        <v>1187</v>
      </c>
      <c r="L244" s="382">
        <v>4</v>
      </c>
      <c r="M244" s="382">
        <v>1</v>
      </c>
      <c r="N244" s="382" t="s">
        <v>1991</v>
      </c>
      <c r="O244" s="382" t="s">
        <v>1227</v>
      </c>
      <c r="P244" s="382" t="s">
        <v>460</v>
      </c>
      <c r="Q244" s="382" t="s">
        <v>271</v>
      </c>
      <c r="R244" s="382" t="s">
        <v>1235</v>
      </c>
      <c r="S244" s="382" t="s">
        <v>1235</v>
      </c>
      <c r="T244" s="382" t="s">
        <v>1185</v>
      </c>
      <c r="U244" s="382" t="s">
        <v>1185</v>
      </c>
      <c r="V244" s="382" t="s">
        <v>1185</v>
      </c>
      <c r="W244" s="382" t="s">
        <v>1185</v>
      </c>
      <c r="X244" s="382" t="s">
        <v>1185</v>
      </c>
      <c r="Y244" s="382" t="s">
        <v>1185</v>
      </c>
      <c r="Z244" s="382" t="s">
        <v>1185</v>
      </c>
      <c r="AA244" s="382" t="s">
        <v>1185</v>
      </c>
      <c r="AB244" s="382" t="s">
        <v>1185</v>
      </c>
      <c r="AC244" s="427"/>
      <c r="AD244" s="382" t="s">
        <v>1185</v>
      </c>
      <c r="AE244" s="427"/>
      <c r="AF244" s="382" t="s">
        <v>1185</v>
      </c>
      <c r="AG244" s="382"/>
      <c r="AH244" s="382" t="s">
        <v>2092</v>
      </c>
      <c r="AI244" s="382" t="s">
        <v>1187</v>
      </c>
      <c r="AJ244" s="382"/>
      <c r="AK244" s="382"/>
      <c r="AL244" s="382"/>
    </row>
    <row r="245" spans="1:38" ht="30.75" customHeight="1" x14ac:dyDescent="0.3">
      <c r="A245" s="436">
        <v>219</v>
      </c>
      <c r="B245" s="382"/>
      <c r="C245" s="382"/>
      <c r="D245" s="382"/>
      <c r="E245" s="382" t="s">
        <v>2055</v>
      </c>
      <c r="F245" s="382" t="s">
        <v>128</v>
      </c>
      <c r="G245" s="382" t="s">
        <v>614</v>
      </c>
      <c r="H245" s="382" t="s">
        <v>2088</v>
      </c>
      <c r="I245" s="382" t="s">
        <v>2137</v>
      </c>
      <c r="J245" s="386" t="s">
        <v>1873</v>
      </c>
      <c r="K245" s="382" t="s">
        <v>1187</v>
      </c>
      <c r="L245" s="382">
        <v>4</v>
      </c>
      <c r="M245" s="382">
        <v>1</v>
      </c>
      <c r="N245" s="382" t="s">
        <v>1991</v>
      </c>
      <c r="O245" s="382" t="s">
        <v>1227</v>
      </c>
      <c r="P245" s="382" t="s">
        <v>2141</v>
      </c>
      <c r="Q245" s="382" t="s">
        <v>271</v>
      </c>
      <c r="R245" s="382" t="s">
        <v>1235</v>
      </c>
      <c r="S245" s="382" t="s">
        <v>1235</v>
      </c>
      <c r="T245" s="382" t="s">
        <v>1185</v>
      </c>
      <c r="U245" s="382" t="s">
        <v>1185</v>
      </c>
      <c r="V245" s="382" t="s">
        <v>1185</v>
      </c>
      <c r="W245" s="382" t="s">
        <v>1185</v>
      </c>
      <c r="X245" s="382" t="s">
        <v>1185</v>
      </c>
      <c r="Y245" s="382" t="s">
        <v>1185</v>
      </c>
      <c r="Z245" s="382" t="s">
        <v>1185</v>
      </c>
      <c r="AA245" s="382" t="s">
        <v>1185</v>
      </c>
      <c r="AB245" s="382" t="s">
        <v>1207</v>
      </c>
      <c r="AC245" s="427"/>
      <c r="AD245" s="382" t="s">
        <v>1207</v>
      </c>
      <c r="AE245" s="427"/>
      <c r="AF245" s="382" t="s">
        <v>1207</v>
      </c>
      <c r="AG245" s="382"/>
      <c r="AH245" s="382" t="s">
        <v>2092</v>
      </c>
      <c r="AI245" s="382" t="s">
        <v>1187</v>
      </c>
      <c r="AJ245" s="382"/>
      <c r="AK245" s="382"/>
      <c r="AL245" s="382"/>
    </row>
    <row r="246" spans="1:38" ht="30.75" customHeight="1" x14ac:dyDescent="0.3">
      <c r="A246" s="436">
        <v>220</v>
      </c>
      <c r="B246" s="382"/>
      <c r="C246" s="382"/>
      <c r="D246" s="382"/>
      <c r="E246" s="382" t="s">
        <v>1234</v>
      </c>
      <c r="F246" s="382"/>
      <c r="G246" s="382" t="s">
        <v>630</v>
      </c>
      <c r="H246" s="382"/>
      <c r="I246" s="382" t="s">
        <v>2137</v>
      </c>
      <c r="J246" s="386">
        <v>0</v>
      </c>
      <c r="K246" s="382" t="s">
        <v>1187</v>
      </c>
      <c r="L246" s="382">
        <v>4</v>
      </c>
      <c r="M246" s="382">
        <v>1</v>
      </c>
      <c r="N246" s="382" t="s">
        <v>1991</v>
      </c>
      <c r="O246" s="382" t="s">
        <v>1227</v>
      </c>
      <c r="P246" s="382" t="s">
        <v>478</v>
      </c>
      <c r="Q246" s="382" t="s">
        <v>272</v>
      </c>
      <c r="R246" s="382" t="s">
        <v>272</v>
      </c>
      <c r="S246" s="382" t="s">
        <v>272</v>
      </c>
      <c r="T246" s="382" t="s">
        <v>1184</v>
      </c>
      <c r="U246" s="382" t="s">
        <v>1184</v>
      </c>
      <c r="V246" s="382" t="s">
        <v>1184</v>
      </c>
      <c r="W246" s="382" t="s">
        <v>1184</v>
      </c>
      <c r="X246" s="382" t="s">
        <v>1184</v>
      </c>
      <c r="Y246" s="382" t="s">
        <v>1184</v>
      </c>
      <c r="Z246" s="382" t="s">
        <v>1185</v>
      </c>
      <c r="AA246" s="382" t="s">
        <v>1185</v>
      </c>
      <c r="AB246" s="382" t="s">
        <v>1207</v>
      </c>
      <c r="AC246" s="427"/>
      <c r="AD246" s="382" t="s">
        <v>1380</v>
      </c>
      <c r="AE246" s="427"/>
      <c r="AF246" s="382" t="s">
        <v>1380</v>
      </c>
      <c r="AG246" s="382"/>
      <c r="AH246" s="382"/>
      <c r="AI246" s="382" t="s">
        <v>1187</v>
      </c>
      <c r="AJ246" s="382" t="s">
        <v>1233</v>
      </c>
      <c r="AK246" s="382"/>
      <c r="AL246" s="382"/>
    </row>
    <row r="247" spans="1:38" ht="30.75" customHeight="1" x14ac:dyDescent="0.3">
      <c r="A247" s="436">
        <v>221</v>
      </c>
      <c r="B247" s="382"/>
      <c r="C247" s="382"/>
      <c r="D247" s="382"/>
      <c r="E247" s="382" t="s">
        <v>1232</v>
      </c>
      <c r="F247" s="382"/>
      <c r="G247" s="382" t="s">
        <v>630</v>
      </c>
      <c r="H247" s="382"/>
      <c r="I247" s="382" t="s">
        <v>2137</v>
      </c>
      <c r="J247" s="386">
        <v>0</v>
      </c>
      <c r="K247" s="382" t="s">
        <v>1187</v>
      </c>
      <c r="L247" s="382">
        <v>4</v>
      </c>
      <c r="M247" s="382">
        <v>1</v>
      </c>
      <c r="N247" s="382" t="s">
        <v>1991</v>
      </c>
      <c r="O247" s="382" t="s">
        <v>1227</v>
      </c>
      <c r="P247" s="382" t="s">
        <v>479</v>
      </c>
      <c r="Q247" s="382" t="s">
        <v>274</v>
      </c>
      <c r="R247" s="382" t="s">
        <v>274</v>
      </c>
      <c r="S247" s="382" t="s">
        <v>274</v>
      </c>
      <c r="T247" s="382" t="s">
        <v>1184</v>
      </c>
      <c r="U247" s="382" t="s">
        <v>1184</v>
      </c>
      <c r="V247" s="382" t="s">
        <v>1184</v>
      </c>
      <c r="W247" s="382" t="s">
        <v>1184</v>
      </c>
      <c r="X247" s="382" t="s">
        <v>1184</v>
      </c>
      <c r="Y247" s="382" t="s">
        <v>1184</v>
      </c>
      <c r="Z247" s="382" t="s">
        <v>1185</v>
      </c>
      <c r="AA247" s="382" t="s">
        <v>1185</v>
      </c>
      <c r="AB247" s="382" t="s">
        <v>1207</v>
      </c>
      <c r="AC247" s="427"/>
      <c r="AD247" s="382" t="s">
        <v>1380</v>
      </c>
      <c r="AE247" s="427"/>
      <c r="AF247" s="382" t="s">
        <v>1380</v>
      </c>
      <c r="AG247" s="382"/>
      <c r="AH247" s="382"/>
      <c r="AI247" s="382" t="s">
        <v>1187</v>
      </c>
      <c r="AJ247" s="382" t="s">
        <v>1231</v>
      </c>
      <c r="AK247" s="382"/>
      <c r="AL247" s="382"/>
    </row>
    <row r="248" spans="1:38" ht="30.75" customHeight="1" x14ac:dyDescent="0.3">
      <c r="A248" s="436">
        <v>222</v>
      </c>
      <c r="B248" s="382"/>
      <c r="C248" s="382"/>
      <c r="D248" s="382"/>
      <c r="E248" s="382" t="s">
        <v>1230</v>
      </c>
      <c r="F248" s="382"/>
      <c r="G248" s="382" t="s">
        <v>630</v>
      </c>
      <c r="H248" s="382"/>
      <c r="I248" s="382" t="s">
        <v>2137</v>
      </c>
      <c r="J248" s="386">
        <v>0</v>
      </c>
      <c r="K248" s="382" t="s">
        <v>1187</v>
      </c>
      <c r="L248" s="382">
        <v>4</v>
      </c>
      <c r="M248" s="382">
        <v>1</v>
      </c>
      <c r="N248" s="382" t="s">
        <v>1991</v>
      </c>
      <c r="O248" s="382" t="s">
        <v>1227</v>
      </c>
      <c r="P248" s="382" t="s">
        <v>480</v>
      </c>
      <c r="Q248" s="382" t="s">
        <v>276</v>
      </c>
      <c r="R248" s="382" t="s">
        <v>276</v>
      </c>
      <c r="S248" s="382" t="s">
        <v>276</v>
      </c>
      <c r="T248" s="382" t="s">
        <v>1184</v>
      </c>
      <c r="U248" s="382" t="s">
        <v>1184</v>
      </c>
      <c r="V248" s="382" t="s">
        <v>1184</v>
      </c>
      <c r="W248" s="382" t="s">
        <v>1184</v>
      </c>
      <c r="X248" s="382" t="s">
        <v>1184</v>
      </c>
      <c r="Y248" s="382" t="s">
        <v>1184</v>
      </c>
      <c r="Z248" s="382" t="s">
        <v>1185</v>
      </c>
      <c r="AA248" s="382" t="s">
        <v>1185</v>
      </c>
      <c r="AB248" s="382" t="s">
        <v>1207</v>
      </c>
      <c r="AC248" s="427"/>
      <c r="AD248" s="382" t="s">
        <v>1380</v>
      </c>
      <c r="AE248" s="427"/>
      <c r="AF248" s="382" t="s">
        <v>1380</v>
      </c>
      <c r="AG248" s="382"/>
      <c r="AH248" s="382"/>
      <c r="AI248" s="382" t="s">
        <v>1187</v>
      </c>
      <c r="AJ248" s="382" t="s">
        <v>1229</v>
      </c>
      <c r="AK248" s="382"/>
      <c r="AL248" s="382"/>
    </row>
    <row r="249" spans="1:38" ht="30.75" customHeight="1" x14ac:dyDescent="0.3">
      <c r="A249" s="436">
        <v>223</v>
      </c>
      <c r="B249" s="382"/>
      <c r="C249" s="382"/>
      <c r="D249" s="382"/>
      <c r="E249" s="382" t="s">
        <v>1228</v>
      </c>
      <c r="F249" s="382"/>
      <c r="G249" s="382" t="s">
        <v>648</v>
      </c>
      <c r="H249" s="382"/>
      <c r="I249" s="382" t="s">
        <v>2137</v>
      </c>
      <c r="J249" s="386">
        <v>0</v>
      </c>
      <c r="K249" s="382" t="s">
        <v>1187</v>
      </c>
      <c r="L249" s="382">
        <v>4</v>
      </c>
      <c r="M249" s="382">
        <v>1</v>
      </c>
      <c r="N249" s="382" t="s">
        <v>1991</v>
      </c>
      <c r="O249" s="382" t="s">
        <v>1227</v>
      </c>
      <c r="P249" s="382" t="s">
        <v>481</v>
      </c>
      <c r="Q249" s="382" t="s">
        <v>278</v>
      </c>
      <c r="R249" s="382" t="s">
        <v>278</v>
      </c>
      <c r="S249" s="382" t="s">
        <v>278</v>
      </c>
      <c r="T249" s="382" t="s">
        <v>1184</v>
      </c>
      <c r="U249" s="382" t="s">
        <v>1184</v>
      </c>
      <c r="V249" s="382" t="s">
        <v>1184</v>
      </c>
      <c r="W249" s="382" t="s">
        <v>1184</v>
      </c>
      <c r="X249" s="382" t="s">
        <v>1184</v>
      </c>
      <c r="Y249" s="382" t="s">
        <v>1185</v>
      </c>
      <c r="Z249" s="382" t="s">
        <v>1185</v>
      </c>
      <c r="AA249" s="382" t="s">
        <v>1185</v>
      </c>
      <c r="AB249" s="382" t="s">
        <v>1207</v>
      </c>
      <c r="AC249" s="427"/>
      <c r="AD249" s="382" t="s">
        <v>1380</v>
      </c>
      <c r="AE249" s="427"/>
      <c r="AF249" s="382" t="s">
        <v>1380</v>
      </c>
      <c r="AG249" s="382"/>
      <c r="AH249" s="382"/>
      <c r="AI249" s="382" t="s">
        <v>1187</v>
      </c>
      <c r="AJ249" s="382" t="s">
        <v>1213</v>
      </c>
      <c r="AK249" s="382"/>
      <c r="AL249" s="382"/>
    </row>
    <row r="250" spans="1:38" ht="30.75" customHeight="1" x14ac:dyDescent="0.3">
      <c r="A250" s="436">
        <v>224</v>
      </c>
      <c r="B250" s="382"/>
      <c r="C250" s="382"/>
      <c r="D250" s="382"/>
      <c r="E250" s="382" t="s">
        <v>1561</v>
      </c>
      <c r="F250" s="382"/>
      <c r="G250" s="382" t="s">
        <v>1562</v>
      </c>
      <c r="H250" s="382"/>
      <c r="I250" s="382" t="s">
        <v>2137</v>
      </c>
      <c r="J250" s="386">
        <v>0</v>
      </c>
      <c r="K250" s="382" t="s">
        <v>1187</v>
      </c>
      <c r="L250" s="382">
        <v>4</v>
      </c>
      <c r="M250" s="382">
        <v>1</v>
      </c>
      <c r="N250" s="382" t="s">
        <v>1992</v>
      </c>
      <c r="O250" s="382" t="s">
        <v>1221</v>
      </c>
      <c r="P250" s="382" t="s">
        <v>1640</v>
      </c>
      <c r="Q250" s="382" t="s">
        <v>1185</v>
      </c>
      <c r="R250" s="382" t="s">
        <v>1185</v>
      </c>
      <c r="S250" s="382" t="s">
        <v>1185</v>
      </c>
      <c r="T250" s="382" t="s">
        <v>1184</v>
      </c>
      <c r="U250" s="382" t="s">
        <v>1184</v>
      </c>
      <c r="V250" s="382" t="s">
        <v>1184</v>
      </c>
      <c r="W250" s="382" t="s">
        <v>1184</v>
      </c>
      <c r="X250" s="382" t="s">
        <v>1184</v>
      </c>
      <c r="Y250" s="382" t="s">
        <v>1185</v>
      </c>
      <c r="Z250" s="382" t="s">
        <v>1185</v>
      </c>
      <c r="AA250" s="382" t="s">
        <v>1185</v>
      </c>
      <c r="AB250" s="382" t="s">
        <v>1207</v>
      </c>
      <c r="AC250" s="427"/>
      <c r="AD250" s="382" t="s">
        <v>1207</v>
      </c>
      <c r="AE250" s="427"/>
      <c r="AF250" s="382" t="s">
        <v>1207</v>
      </c>
      <c r="AG250" s="382"/>
      <c r="AH250" s="382"/>
      <c r="AI250" s="382" t="s">
        <v>1187</v>
      </c>
      <c r="AJ250" s="382"/>
      <c r="AK250" s="382"/>
      <c r="AL250" s="382"/>
    </row>
    <row r="251" spans="1:38" ht="30.75" customHeight="1" x14ac:dyDescent="0.3">
      <c r="A251" s="436">
        <v>225</v>
      </c>
      <c r="B251" s="382"/>
      <c r="C251" s="382"/>
      <c r="D251" s="382"/>
      <c r="E251" s="382" t="s">
        <v>281</v>
      </c>
      <c r="F251" s="382"/>
      <c r="G251" s="382" t="s">
        <v>614</v>
      </c>
      <c r="H251" s="382"/>
      <c r="I251" s="382" t="s">
        <v>2137</v>
      </c>
      <c r="J251" s="386">
        <v>0</v>
      </c>
      <c r="K251" s="382" t="s">
        <v>1187</v>
      </c>
      <c r="L251" s="382">
        <v>4</v>
      </c>
      <c r="M251" s="382">
        <v>1</v>
      </c>
      <c r="N251" s="382" t="s">
        <v>1992</v>
      </c>
      <c r="O251" s="382" t="s">
        <v>1221</v>
      </c>
      <c r="P251" s="382" t="s">
        <v>482</v>
      </c>
      <c r="Q251" s="382" t="s">
        <v>281</v>
      </c>
      <c r="R251" s="382" t="s">
        <v>281</v>
      </c>
      <c r="S251" s="382" t="s">
        <v>281</v>
      </c>
      <c r="T251" s="382" t="s">
        <v>1184</v>
      </c>
      <c r="U251" s="382" t="s">
        <v>1184</v>
      </c>
      <c r="V251" s="382" t="s">
        <v>1184</v>
      </c>
      <c r="W251" s="382" t="s">
        <v>1184</v>
      </c>
      <c r="X251" s="382" t="s">
        <v>1184</v>
      </c>
      <c r="Y251" s="382" t="s">
        <v>1184</v>
      </c>
      <c r="Z251" s="382" t="s">
        <v>1185</v>
      </c>
      <c r="AA251" s="382" t="s">
        <v>1185</v>
      </c>
      <c r="AB251" s="382" t="s">
        <v>1207</v>
      </c>
      <c r="AC251" s="427"/>
      <c r="AD251" s="382" t="s">
        <v>1207</v>
      </c>
      <c r="AE251" s="427"/>
      <c r="AF251" s="382" t="s">
        <v>1207</v>
      </c>
      <c r="AG251" s="382"/>
      <c r="AH251" s="382"/>
      <c r="AI251" s="382" t="s">
        <v>1187</v>
      </c>
      <c r="AJ251" s="382" t="s">
        <v>1226</v>
      </c>
      <c r="AK251" s="382"/>
      <c r="AL251" s="382"/>
    </row>
    <row r="252" spans="1:38" ht="30.75" customHeight="1" x14ac:dyDescent="0.3">
      <c r="A252" s="436">
        <v>226</v>
      </c>
      <c r="B252" s="382"/>
      <c r="C252" s="382"/>
      <c r="D252" s="382"/>
      <c r="E252" s="382" t="s">
        <v>283</v>
      </c>
      <c r="F252" s="382"/>
      <c r="G252" s="382" t="s">
        <v>614</v>
      </c>
      <c r="H252" s="382"/>
      <c r="I252" s="382" t="s">
        <v>2137</v>
      </c>
      <c r="J252" s="386">
        <v>0</v>
      </c>
      <c r="K252" s="382" t="s">
        <v>1187</v>
      </c>
      <c r="L252" s="382">
        <v>4</v>
      </c>
      <c r="M252" s="382">
        <v>1</v>
      </c>
      <c r="N252" s="382" t="s">
        <v>1992</v>
      </c>
      <c r="O252" s="382" t="s">
        <v>1221</v>
      </c>
      <c r="P252" s="382" t="s">
        <v>483</v>
      </c>
      <c r="Q252" s="382" t="s">
        <v>283</v>
      </c>
      <c r="R252" s="382" t="s">
        <v>283</v>
      </c>
      <c r="S252" s="382" t="s">
        <v>283</v>
      </c>
      <c r="T252" s="382" t="s">
        <v>1184</v>
      </c>
      <c r="U252" s="382" t="s">
        <v>1184</v>
      </c>
      <c r="V252" s="382" t="s">
        <v>1184</v>
      </c>
      <c r="W252" s="382" t="s">
        <v>1184</v>
      </c>
      <c r="X252" s="382" t="s">
        <v>1184</v>
      </c>
      <c r="Y252" s="382" t="s">
        <v>1184</v>
      </c>
      <c r="Z252" s="382" t="s">
        <v>1185</v>
      </c>
      <c r="AA252" s="382" t="s">
        <v>1185</v>
      </c>
      <c r="AB252" s="382" t="s">
        <v>1207</v>
      </c>
      <c r="AC252" s="427"/>
      <c r="AD252" s="382" t="s">
        <v>1207</v>
      </c>
      <c r="AE252" s="427"/>
      <c r="AF252" s="382" t="s">
        <v>1207</v>
      </c>
      <c r="AG252" s="382"/>
      <c r="AH252" s="382"/>
      <c r="AI252" s="382" t="s">
        <v>1187</v>
      </c>
      <c r="AJ252" s="382" t="s">
        <v>1213</v>
      </c>
      <c r="AK252" s="382"/>
      <c r="AL252" s="382"/>
    </row>
    <row r="253" spans="1:38" ht="30.75" customHeight="1" x14ac:dyDescent="0.3">
      <c r="A253" s="436">
        <v>227</v>
      </c>
      <c r="B253" s="382"/>
      <c r="C253" s="382"/>
      <c r="D253" s="382"/>
      <c r="E253" s="382" t="s">
        <v>285</v>
      </c>
      <c r="F253" s="382"/>
      <c r="G253" s="382" t="s">
        <v>614</v>
      </c>
      <c r="H253" s="382"/>
      <c r="I253" s="382" t="s">
        <v>2137</v>
      </c>
      <c r="J253" s="386">
        <v>0</v>
      </c>
      <c r="K253" s="382" t="s">
        <v>1187</v>
      </c>
      <c r="L253" s="382">
        <v>4</v>
      </c>
      <c r="M253" s="382">
        <v>1</v>
      </c>
      <c r="N253" s="382" t="s">
        <v>1992</v>
      </c>
      <c r="O253" s="382" t="s">
        <v>1221</v>
      </c>
      <c r="P253" s="382" t="s">
        <v>484</v>
      </c>
      <c r="Q253" s="382" t="s">
        <v>285</v>
      </c>
      <c r="R253" s="382" t="s">
        <v>285</v>
      </c>
      <c r="S253" s="382" t="s">
        <v>285</v>
      </c>
      <c r="T253" s="382" t="s">
        <v>1184</v>
      </c>
      <c r="U253" s="382" t="s">
        <v>1184</v>
      </c>
      <c r="V253" s="382" t="s">
        <v>1184</v>
      </c>
      <c r="W253" s="382" t="s">
        <v>1184</v>
      </c>
      <c r="X253" s="382" t="s">
        <v>1185</v>
      </c>
      <c r="Y253" s="382" t="s">
        <v>1184</v>
      </c>
      <c r="Z253" s="382" t="s">
        <v>1185</v>
      </c>
      <c r="AA253" s="382" t="s">
        <v>1185</v>
      </c>
      <c r="AB253" s="382" t="s">
        <v>1207</v>
      </c>
      <c r="AC253" s="427"/>
      <c r="AD253" s="382" t="s">
        <v>1207</v>
      </c>
      <c r="AE253" s="427"/>
      <c r="AF253" s="382" t="s">
        <v>1207</v>
      </c>
      <c r="AG253" s="382"/>
      <c r="AH253" s="382" t="s">
        <v>1225</v>
      </c>
      <c r="AI253" s="382" t="s">
        <v>1187</v>
      </c>
      <c r="AJ253" s="382" t="s">
        <v>1213</v>
      </c>
      <c r="AK253" s="382"/>
      <c r="AL253" s="382"/>
    </row>
    <row r="254" spans="1:38" ht="30.75" customHeight="1" x14ac:dyDescent="0.3">
      <c r="A254" s="436">
        <v>228</v>
      </c>
      <c r="B254" s="382"/>
      <c r="C254" s="382"/>
      <c r="D254" s="382"/>
      <c r="E254" s="382" t="s">
        <v>2070</v>
      </c>
      <c r="F254" s="382"/>
      <c r="G254" s="382" t="s">
        <v>2071</v>
      </c>
      <c r="H254" s="382"/>
      <c r="I254" s="382" t="s">
        <v>2137</v>
      </c>
      <c r="J254" s="386">
        <v>0</v>
      </c>
      <c r="K254" s="382" t="s">
        <v>1187</v>
      </c>
      <c r="L254" s="382">
        <v>4</v>
      </c>
      <c r="M254" s="382">
        <v>1</v>
      </c>
      <c r="N254" s="382" t="s">
        <v>1992</v>
      </c>
      <c r="O254" s="382" t="s">
        <v>1221</v>
      </c>
      <c r="P254" s="382" t="s">
        <v>460</v>
      </c>
      <c r="Q254" s="382" t="s">
        <v>1224</v>
      </c>
      <c r="R254" s="382" t="s">
        <v>1224</v>
      </c>
      <c r="S254" s="382" t="s">
        <v>1224</v>
      </c>
      <c r="T254" s="382" t="s">
        <v>1185</v>
      </c>
      <c r="U254" s="382" t="s">
        <v>1185</v>
      </c>
      <c r="V254" s="382" t="s">
        <v>1185</v>
      </c>
      <c r="W254" s="382" t="s">
        <v>1185</v>
      </c>
      <c r="X254" s="382" t="s">
        <v>1185</v>
      </c>
      <c r="Y254" s="382" t="s">
        <v>1185</v>
      </c>
      <c r="Z254" s="382" t="s">
        <v>1185</v>
      </c>
      <c r="AA254" s="382" t="s">
        <v>1185</v>
      </c>
      <c r="AB254" s="382" t="s">
        <v>1380</v>
      </c>
      <c r="AC254" s="427"/>
      <c r="AD254" s="382" t="s">
        <v>1380</v>
      </c>
      <c r="AE254" s="427"/>
      <c r="AF254" s="382" t="s">
        <v>1380</v>
      </c>
      <c r="AG254" s="382"/>
      <c r="AH254" s="382"/>
      <c r="AI254" s="382" t="s">
        <v>1187</v>
      </c>
      <c r="AJ254" s="382"/>
      <c r="AK254" s="382"/>
      <c r="AL254" s="382"/>
    </row>
    <row r="255" spans="1:38" ht="30.75" customHeight="1" x14ac:dyDescent="0.3">
      <c r="A255" s="436">
        <v>229</v>
      </c>
      <c r="B255" s="382"/>
      <c r="C255" s="382"/>
      <c r="D255" s="382"/>
      <c r="E255" s="382" t="s">
        <v>2072</v>
      </c>
      <c r="F255" s="382"/>
      <c r="G255" s="382" t="s">
        <v>2071</v>
      </c>
      <c r="H255" s="382"/>
      <c r="I255" s="382" t="s">
        <v>2137</v>
      </c>
      <c r="J255" s="386">
        <v>0</v>
      </c>
      <c r="K255" s="382" t="s">
        <v>1187</v>
      </c>
      <c r="L255" s="382">
        <v>4</v>
      </c>
      <c r="M255" s="382">
        <v>1</v>
      </c>
      <c r="N255" s="382" t="s">
        <v>1992</v>
      </c>
      <c r="O255" s="382" t="s">
        <v>1221</v>
      </c>
      <c r="P255" s="382" t="s">
        <v>460</v>
      </c>
      <c r="Q255" s="382" t="s">
        <v>1223</v>
      </c>
      <c r="R255" s="382" t="s">
        <v>1223</v>
      </c>
      <c r="S255" s="382" t="s">
        <v>1223</v>
      </c>
      <c r="T255" s="382" t="s">
        <v>1185</v>
      </c>
      <c r="U255" s="382" t="s">
        <v>1185</v>
      </c>
      <c r="V255" s="382" t="s">
        <v>1185</v>
      </c>
      <c r="W255" s="382" t="s">
        <v>1185</v>
      </c>
      <c r="X255" s="382" t="s">
        <v>1185</v>
      </c>
      <c r="Y255" s="382" t="s">
        <v>1185</v>
      </c>
      <c r="Z255" s="382" t="s">
        <v>1185</v>
      </c>
      <c r="AA255" s="382" t="s">
        <v>1185</v>
      </c>
      <c r="AB255" s="382" t="s">
        <v>1380</v>
      </c>
      <c r="AC255" s="427"/>
      <c r="AD255" s="382" t="s">
        <v>1380</v>
      </c>
      <c r="AE255" s="427"/>
      <c r="AF255" s="382" t="s">
        <v>1380</v>
      </c>
      <c r="AG255" s="382"/>
      <c r="AH255" s="382"/>
      <c r="AI255" s="382" t="s">
        <v>1187</v>
      </c>
      <c r="AJ255" s="382"/>
      <c r="AK255" s="382"/>
      <c r="AL255" s="382"/>
    </row>
    <row r="256" spans="1:38" ht="30.75" customHeight="1" x14ac:dyDescent="0.3">
      <c r="A256" s="436">
        <v>230</v>
      </c>
      <c r="B256" s="382"/>
      <c r="C256" s="382"/>
      <c r="D256" s="382"/>
      <c r="E256" s="382" t="s">
        <v>1664</v>
      </c>
      <c r="F256" s="382"/>
      <c r="G256" s="382" t="s">
        <v>2108</v>
      </c>
      <c r="H256" s="382"/>
      <c r="I256" s="382" t="s">
        <v>2137</v>
      </c>
      <c r="J256" s="386">
        <v>0</v>
      </c>
      <c r="K256" s="382" t="s">
        <v>1187</v>
      </c>
      <c r="L256" s="382">
        <v>4</v>
      </c>
      <c r="M256" s="382">
        <v>1</v>
      </c>
      <c r="N256" s="382" t="s">
        <v>1992</v>
      </c>
      <c r="O256" s="382" t="s">
        <v>1221</v>
      </c>
      <c r="P256" s="382" t="s">
        <v>1666</v>
      </c>
      <c r="Q256" s="382" t="s">
        <v>1222</v>
      </c>
      <c r="R256" s="382" t="s">
        <v>1222</v>
      </c>
      <c r="S256" s="382" t="s">
        <v>1222</v>
      </c>
      <c r="T256" s="382" t="s">
        <v>1184</v>
      </c>
      <c r="U256" s="382" t="s">
        <v>1184</v>
      </c>
      <c r="V256" s="382" t="s">
        <v>1184</v>
      </c>
      <c r="W256" s="382" t="s">
        <v>1184</v>
      </c>
      <c r="X256" s="382" t="s">
        <v>1184</v>
      </c>
      <c r="Y256" s="382" t="s">
        <v>1185</v>
      </c>
      <c r="Z256" s="382" t="s">
        <v>1185</v>
      </c>
      <c r="AA256" s="382" t="s">
        <v>1185</v>
      </c>
      <c r="AB256" s="382" t="s">
        <v>1207</v>
      </c>
      <c r="AC256" s="427"/>
      <c r="AD256" s="382" t="s">
        <v>1207</v>
      </c>
      <c r="AE256" s="427"/>
      <c r="AF256" s="382" t="s">
        <v>1207</v>
      </c>
      <c r="AG256" s="382"/>
      <c r="AH256" s="382"/>
      <c r="AI256" s="382" t="s">
        <v>1187</v>
      </c>
      <c r="AJ256" s="382"/>
      <c r="AK256" s="382"/>
      <c r="AL256" s="382"/>
    </row>
    <row r="257" spans="1:38" ht="30.75" customHeight="1" x14ac:dyDescent="0.3">
      <c r="A257" s="436">
        <v>231</v>
      </c>
      <c r="B257" s="382"/>
      <c r="C257" s="382"/>
      <c r="D257" s="382"/>
      <c r="E257" s="382" t="s">
        <v>1665</v>
      </c>
      <c r="F257" s="382"/>
      <c r="G257" s="382" t="s">
        <v>2108</v>
      </c>
      <c r="H257" s="382"/>
      <c r="I257" s="382" t="s">
        <v>2137</v>
      </c>
      <c r="J257" s="386">
        <v>0</v>
      </c>
      <c r="K257" s="382" t="s">
        <v>1187</v>
      </c>
      <c r="L257" s="382">
        <v>4</v>
      </c>
      <c r="M257" s="382">
        <v>1</v>
      </c>
      <c r="N257" s="382" t="s">
        <v>1992</v>
      </c>
      <c r="O257" s="382" t="s">
        <v>1221</v>
      </c>
      <c r="P257" s="382" t="s">
        <v>1667</v>
      </c>
      <c r="Q257" s="382" t="s">
        <v>1220</v>
      </c>
      <c r="R257" s="382" t="s">
        <v>1220</v>
      </c>
      <c r="S257" s="382" t="s">
        <v>1220</v>
      </c>
      <c r="T257" s="382" t="s">
        <v>1184</v>
      </c>
      <c r="U257" s="382" t="s">
        <v>1184</v>
      </c>
      <c r="V257" s="382" t="s">
        <v>1184</v>
      </c>
      <c r="W257" s="382" t="s">
        <v>1184</v>
      </c>
      <c r="X257" s="382" t="s">
        <v>1184</v>
      </c>
      <c r="Y257" s="382" t="s">
        <v>1185</v>
      </c>
      <c r="Z257" s="382" t="s">
        <v>1185</v>
      </c>
      <c r="AA257" s="382" t="s">
        <v>1185</v>
      </c>
      <c r="AB257" s="382" t="s">
        <v>1207</v>
      </c>
      <c r="AC257" s="427"/>
      <c r="AD257" s="382" t="s">
        <v>1207</v>
      </c>
      <c r="AE257" s="427"/>
      <c r="AF257" s="382" t="s">
        <v>1207</v>
      </c>
      <c r="AG257" s="382"/>
      <c r="AH257" s="382"/>
      <c r="AI257" s="382" t="s">
        <v>1187</v>
      </c>
      <c r="AJ257" s="382"/>
      <c r="AK257" s="382"/>
      <c r="AL257" s="382"/>
    </row>
    <row r="258" spans="1:38" ht="30.75" customHeight="1" x14ac:dyDescent="0.3">
      <c r="A258" s="436">
        <v>232</v>
      </c>
      <c r="B258" s="382"/>
      <c r="C258" s="382"/>
      <c r="D258" s="382"/>
      <c r="E258" s="382" t="s">
        <v>287</v>
      </c>
      <c r="F258" s="382"/>
      <c r="G258" s="382" t="s">
        <v>614</v>
      </c>
      <c r="H258" s="382"/>
      <c r="I258" s="382" t="s">
        <v>2137</v>
      </c>
      <c r="J258" s="386">
        <v>0</v>
      </c>
      <c r="K258" s="382" t="s">
        <v>1187</v>
      </c>
      <c r="L258" s="382">
        <v>4</v>
      </c>
      <c r="M258" s="382">
        <v>1</v>
      </c>
      <c r="N258" s="382" t="s">
        <v>1993</v>
      </c>
      <c r="O258" s="382" t="s">
        <v>1215</v>
      </c>
      <c r="P258" s="382" t="s">
        <v>485</v>
      </c>
      <c r="Q258" s="382" t="s">
        <v>287</v>
      </c>
      <c r="R258" s="382" t="s">
        <v>287</v>
      </c>
      <c r="S258" s="382" t="s">
        <v>287</v>
      </c>
      <c r="T258" s="382" t="s">
        <v>1184</v>
      </c>
      <c r="U258" s="382" t="s">
        <v>1184</v>
      </c>
      <c r="V258" s="382" t="s">
        <v>1184</v>
      </c>
      <c r="W258" s="382" t="s">
        <v>1184</v>
      </c>
      <c r="X258" s="382" t="s">
        <v>1184</v>
      </c>
      <c r="Y258" s="382" t="s">
        <v>1184</v>
      </c>
      <c r="Z258" s="382" t="s">
        <v>1185</v>
      </c>
      <c r="AA258" s="382" t="s">
        <v>1185</v>
      </c>
      <c r="AB258" s="382" t="s">
        <v>1207</v>
      </c>
      <c r="AC258" s="427"/>
      <c r="AD258" s="382" t="s">
        <v>1207</v>
      </c>
      <c r="AE258" s="427"/>
      <c r="AF258" s="382" t="s">
        <v>1207</v>
      </c>
      <c r="AG258" s="382"/>
      <c r="AH258" s="382"/>
      <c r="AI258" s="382" t="s">
        <v>1187</v>
      </c>
      <c r="AJ258" s="382" t="s">
        <v>1217</v>
      </c>
      <c r="AK258" s="382"/>
      <c r="AL258" s="382"/>
    </row>
    <row r="259" spans="1:38" ht="30.75" customHeight="1" x14ac:dyDescent="0.3">
      <c r="A259" s="436">
        <v>233</v>
      </c>
      <c r="B259" s="382"/>
      <c r="C259" s="382"/>
      <c r="D259" s="382"/>
      <c r="E259" s="382" t="s">
        <v>289</v>
      </c>
      <c r="F259" s="382"/>
      <c r="G259" s="382" t="s">
        <v>614</v>
      </c>
      <c r="H259" s="382"/>
      <c r="I259" s="382" t="s">
        <v>2137</v>
      </c>
      <c r="J259" s="386">
        <v>0</v>
      </c>
      <c r="K259" s="382" t="s">
        <v>1187</v>
      </c>
      <c r="L259" s="382">
        <v>4</v>
      </c>
      <c r="M259" s="382">
        <v>1</v>
      </c>
      <c r="N259" s="382" t="s">
        <v>1993</v>
      </c>
      <c r="O259" s="382" t="s">
        <v>1215</v>
      </c>
      <c r="P259" s="382" t="s">
        <v>486</v>
      </c>
      <c r="Q259" s="382" t="s">
        <v>289</v>
      </c>
      <c r="R259" s="382" t="s">
        <v>289</v>
      </c>
      <c r="S259" s="382" t="s">
        <v>289</v>
      </c>
      <c r="T259" s="382" t="s">
        <v>1184</v>
      </c>
      <c r="U259" s="382" t="s">
        <v>1184</v>
      </c>
      <c r="V259" s="382" t="s">
        <v>1184</v>
      </c>
      <c r="W259" s="382" t="s">
        <v>1184</v>
      </c>
      <c r="X259" s="382" t="s">
        <v>1184</v>
      </c>
      <c r="Y259" s="382" t="s">
        <v>1184</v>
      </c>
      <c r="Z259" s="382" t="s">
        <v>1185</v>
      </c>
      <c r="AA259" s="382" t="s">
        <v>1185</v>
      </c>
      <c r="AB259" s="382" t="s">
        <v>1207</v>
      </c>
      <c r="AC259" s="427"/>
      <c r="AD259" s="382" t="s">
        <v>1207</v>
      </c>
      <c r="AE259" s="427"/>
      <c r="AF259" s="382" t="s">
        <v>1207</v>
      </c>
      <c r="AG259" s="382"/>
      <c r="AH259" s="382"/>
      <c r="AI259" s="382" t="s">
        <v>1187</v>
      </c>
      <c r="AJ259" s="382" t="s">
        <v>1217</v>
      </c>
      <c r="AK259" s="382"/>
      <c r="AL259" s="382"/>
    </row>
    <row r="260" spans="1:38" ht="30.75" customHeight="1" x14ac:dyDescent="0.3">
      <c r="A260" s="436">
        <v>234</v>
      </c>
      <c r="B260" s="382"/>
      <c r="C260" s="382"/>
      <c r="D260" s="382"/>
      <c r="E260" s="382" t="s">
        <v>2073</v>
      </c>
      <c r="F260" s="382"/>
      <c r="G260" s="382" t="s">
        <v>2071</v>
      </c>
      <c r="H260" s="382"/>
      <c r="I260" s="382" t="s">
        <v>2137</v>
      </c>
      <c r="J260" s="386">
        <v>0</v>
      </c>
      <c r="K260" s="382" t="s">
        <v>1187</v>
      </c>
      <c r="L260" s="382">
        <v>4</v>
      </c>
      <c r="M260" s="382">
        <v>1</v>
      </c>
      <c r="N260" s="382" t="s">
        <v>1993</v>
      </c>
      <c r="O260" s="382" t="s">
        <v>1215</v>
      </c>
      <c r="P260" s="382" t="s">
        <v>460</v>
      </c>
      <c r="Q260" s="382" t="s">
        <v>1219</v>
      </c>
      <c r="R260" s="382" t="s">
        <v>1219</v>
      </c>
      <c r="S260" s="382" t="s">
        <v>1219</v>
      </c>
      <c r="T260" s="382" t="s">
        <v>1185</v>
      </c>
      <c r="U260" s="382" t="s">
        <v>1185</v>
      </c>
      <c r="V260" s="382" t="s">
        <v>1185</v>
      </c>
      <c r="W260" s="382" t="s">
        <v>1185</v>
      </c>
      <c r="X260" s="382" t="s">
        <v>1185</v>
      </c>
      <c r="Y260" s="382" t="s">
        <v>1185</v>
      </c>
      <c r="Z260" s="382" t="s">
        <v>1185</v>
      </c>
      <c r="AA260" s="382" t="s">
        <v>1185</v>
      </c>
      <c r="AB260" s="382" t="s">
        <v>1380</v>
      </c>
      <c r="AC260" s="427"/>
      <c r="AD260" s="382" t="s">
        <v>1380</v>
      </c>
      <c r="AE260" s="427"/>
      <c r="AF260" s="382" t="s">
        <v>1380</v>
      </c>
      <c r="AG260" s="382"/>
      <c r="AH260" s="382"/>
      <c r="AI260" s="382" t="s">
        <v>1187</v>
      </c>
      <c r="AJ260" s="382"/>
      <c r="AK260" s="382"/>
      <c r="AL260" s="382"/>
    </row>
    <row r="261" spans="1:38" ht="30.75" customHeight="1" x14ac:dyDescent="0.3">
      <c r="A261" s="436">
        <v>235</v>
      </c>
      <c r="B261" s="382"/>
      <c r="C261" s="382"/>
      <c r="D261" s="382"/>
      <c r="E261" s="382" t="s">
        <v>2074</v>
      </c>
      <c r="F261" s="382"/>
      <c r="G261" s="382" t="s">
        <v>2071</v>
      </c>
      <c r="H261" s="382"/>
      <c r="I261" s="382" t="s">
        <v>2137</v>
      </c>
      <c r="J261" s="386">
        <v>0</v>
      </c>
      <c r="K261" s="382" t="s">
        <v>1187</v>
      </c>
      <c r="L261" s="382">
        <v>4</v>
      </c>
      <c r="M261" s="382">
        <v>1</v>
      </c>
      <c r="N261" s="382" t="s">
        <v>1993</v>
      </c>
      <c r="O261" s="382" t="s">
        <v>1215</v>
      </c>
      <c r="P261" s="382" t="s">
        <v>460</v>
      </c>
      <c r="Q261" s="382" t="s">
        <v>1218</v>
      </c>
      <c r="R261" s="382" t="s">
        <v>1218</v>
      </c>
      <c r="S261" s="382" t="s">
        <v>1218</v>
      </c>
      <c r="T261" s="382" t="s">
        <v>1185</v>
      </c>
      <c r="U261" s="382" t="s">
        <v>1185</v>
      </c>
      <c r="V261" s="382" t="s">
        <v>1185</v>
      </c>
      <c r="W261" s="382" t="s">
        <v>1185</v>
      </c>
      <c r="X261" s="382" t="s">
        <v>1185</v>
      </c>
      <c r="Y261" s="382" t="s">
        <v>1185</v>
      </c>
      <c r="Z261" s="382" t="s">
        <v>1185</v>
      </c>
      <c r="AA261" s="382" t="s">
        <v>1185</v>
      </c>
      <c r="AB261" s="382" t="s">
        <v>1380</v>
      </c>
      <c r="AC261" s="427"/>
      <c r="AD261" s="382" t="s">
        <v>1380</v>
      </c>
      <c r="AE261" s="427"/>
      <c r="AF261" s="382" t="s">
        <v>1380</v>
      </c>
      <c r="AG261" s="382"/>
      <c r="AH261" s="382"/>
      <c r="AI261" s="382" t="s">
        <v>1187</v>
      </c>
      <c r="AJ261" s="382"/>
      <c r="AK261" s="382"/>
      <c r="AL261" s="382"/>
    </row>
    <row r="262" spans="1:38" ht="30.75" customHeight="1" x14ac:dyDescent="0.3">
      <c r="A262" s="436">
        <v>236</v>
      </c>
      <c r="B262" s="382"/>
      <c r="C262" s="382"/>
      <c r="D262" s="382"/>
      <c r="E262" s="382" t="s">
        <v>291</v>
      </c>
      <c r="F262" s="382"/>
      <c r="G262" s="382" t="s">
        <v>614</v>
      </c>
      <c r="H262" s="382"/>
      <c r="I262" s="382" t="s">
        <v>2137</v>
      </c>
      <c r="J262" s="386">
        <v>0</v>
      </c>
      <c r="K262" s="382" t="s">
        <v>1187</v>
      </c>
      <c r="L262" s="382">
        <v>4</v>
      </c>
      <c r="M262" s="382">
        <v>1</v>
      </c>
      <c r="N262" s="382" t="s">
        <v>1993</v>
      </c>
      <c r="O262" s="382" t="s">
        <v>1215</v>
      </c>
      <c r="P262" s="382" t="s">
        <v>487</v>
      </c>
      <c r="Q262" s="382" t="s">
        <v>291</v>
      </c>
      <c r="R262" s="382" t="s">
        <v>291</v>
      </c>
      <c r="S262" s="382" t="s">
        <v>291</v>
      </c>
      <c r="T262" s="382" t="s">
        <v>1184</v>
      </c>
      <c r="U262" s="382" t="s">
        <v>1184</v>
      </c>
      <c r="V262" s="382" t="s">
        <v>1184</v>
      </c>
      <c r="W262" s="382" t="s">
        <v>1184</v>
      </c>
      <c r="X262" s="382" t="s">
        <v>1184</v>
      </c>
      <c r="Y262" s="382" t="s">
        <v>1184</v>
      </c>
      <c r="Z262" s="382" t="s">
        <v>1185</v>
      </c>
      <c r="AA262" s="382" t="s">
        <v>1185</v>
      </c>
      <c r="AB262" s="382" t="s">
        <v>1207</v>
      </c>
      <c r="AC262" s="427"/>
      <c r="AD262" s="382" t="s">
        <v>1207</v>
      </c>
      <c r="AE262" s="427"/>
      <c r="AF262" s="382" t="s">
        <v>1207</v>
      </c>
      <c r="AG262" s="382"/>
      <c r="AH262" s="382"/>
      <c r="AI262" s="382" t="s">
        <v>1187</v>
      </c>
      <c r="AJ262" s="382" t="s">
        <v>1217</v>
      </c>
      <c r="AK262" s="382"/>
      <c r="AL262" s="382"/>
    </row>
    <row r="263" spans="1:38" ht="30.75" customHeight="1" x14ac:dyDescent="0.3">
      <c r="A263" s="436">
        <v>237</v>
      </c>
      <c r="B263" s="382"/>
      <c r="C263" s="382"/>
      <c r="D263" s="382"/>
      <c r="E263" s="382" t="s">
        <v>293</v>
      </c>
      <c r="F263" s="382"/>
      <c r="G263" s="382" t="s">
        <v>614</v>
      </c>
      <c r="H263" s="382"/>
      <c r="I263" s="382" t="s">
        <v>2137</v>
      </c>
      <c r="J263" s="386">
        <v>0</v>
      </c>
      <c r="K263" s="382" t="s">
        <v>1187</v>
      </c>
      <c r="L263" s="382">
        <v>4</v>
      </c>
      <c r="M263" s="382">
        <v>1</v>
      </c>
      <c r="N263" s="382" t="s">
        <v>1993</v>
      </c>
      <c r="O263" s="382" t="s">
        <v>1215</v>
      </c>
      <c r="P263" s="382" t="s">
        <v>488</v>
      </c>
      <c r="Q263" s="382" t="s">
        <v>293</v>
      </c>
      <c r="R263" s="382" t="s">
        <v>293</v>
      </c>
      <c r="S263" s="382" t="s">
        <v>293</v>
      </c>
      <c r="T263" s="382" t="s">
        <v>1184</v>
      </c>
      <c r="U263" s="382" t="s">
        <v>1184</v>
      </c>
      <c r="V263" s="382" t="s">
        <v>1184</v>
      </c>
      <c r="W263" s="382" t="s">
        <v>1184</v>
      </c>
      <c r="X263" s="382" t="s">
        <v>1184</v>
      </c>
      <c r="Y263" s="382" t="s">
        <v>1184</v>
      </c>
      <c r="Z263" s="382" t="s">
        <v>1185</v>
      </c>
      <c r="AA263" s="382" t="s">
        <v>1185</v>
      </c>
      <c r="AB263" s="382" t="s">
        <v>1207</v>
      </c>
      <c r="AC263" s="427"/>
      <c r="AD263" s="382" t="s">
        <v>1207</v>
      </c>
      <c r="AE263" s="427"/>
      <c r="AF263" s="382" t="s">
        <v>1207</v>
      </c>
      <c r="AG263" s="382"/>
      <c r="AH263" s="382"/>
      <c r="AI263" s="382" t="s">
        <v>1187</v>
      </c>
      <c r="AJ263" s="382"/>
      <c r="AK263" s="382"/>
      <c r="AL263" s="382"/>
    </row>
    <row r="264" spans="1:38" ht="30.75" customHeight="1" x14ac:dyDescent="0.3">
      <c r="A264" s="436">
        <v>238</v>
      </c>
      <c r="B264" s="382"/>
      <c r="C264" s="382"/>
      <c r="D264" s="382"/>
      <c r="E264" s="382" t="s">
        <v>2075</v>
      </c>
      <c r="F264" s="382"/>
      <c r="G264" s="382" t="s">
        <v>2071</v>
      </c>
      <c r="H264" s="382"/>
      <c r="I264" s="382" t="s">
        <v>2137</v>
      </c>
      <c r="J264" s="386">
        <v>0</v>
      </c>
      <c r="K264" s="382" t="s">
        <v>1187</v>
      </c>
      <c r="L264" s="382">
        <v>4</v>
      </c>
      <c r="M264" s="382">
        <v>1</v>
      </c>
      <c r="N264" s="382" t="s">
        <v>1993</v>
      </c>
      <c r="O264" s="382" t="s">
        <v>1215</v>
      </c>
      <c r="P264" s="382" t="s">
        <v>460</v>
      </c>
      <c r="Q264" s="382" t="s">
        <v>1216</v>
      </c>
      <c r="R264" s="382" t="s">
        <v>1216</v>
      </c>
      <c r="S264" s="382" t="s">
        <v>1216</v>
      </c>
      <c r="T264" s="382" t="s">
        <v>1185</v>
      </c>
      <c r="U264" s="382" t="s">
        <v>1185</v>
      </c>
      <c r="V264" s="382" t="s">
        <v>1185</v>
      </c>
      <c r="W264" s="382" t="s">
        <v>1185</v>
      </c>
      <c r="X264" s="382" t="s">
        <v>1185</v>
      </c>
      <c r="Y264" s="382" t="s">
        <v>1185</v>
      </c>
      <c r="Z264" s="382" t="s">
        <v>1185</v>
      </c>
      <c r="AA264" s="382" t="s">
        <v>1185</v>
      </c>
      <c r="AB264" s="382" t="s">
        <v>1380</v>
      </c>
      <c r="AC264" s="427"/>
      <c r="AD264" s="382" t="s">
        <v>1380</v>
      </c>
      <c r="AE264" s="427"/>
      <c r="AF264" s="382" t="s">
        <v>1380</v>
      </c>
      <c r="AG264" s="382"/>
      <c r="AH264" s="382"/>
      <c r="AI264" s="382" t="s">
        <v>1187</v>
      </c>
      <c r="AJ264" s="382"/>
      <c r="AK264" s="382"/>
      <c r="AL264" s="382"/>
    </row>
    <row r="265" spans="1:38" ht="30.75" customHeight="1" x14ac:dyDescent="0.3">
      <c r="A265" s="436">
        <v>239</v>
      </c>
      <c r="B265" s="382"/>
      <c r="C265" s="382"/>
      <c r="D265" s="382"/>
      <c r="E265" s="382" t="s">
        <v>2109</v>
      </c>
      <c r="F265" s="382"/>
      <c r="G265" s="382" t="s">
        <v>2071</v>
      </c>
      <c r="H265" s="382"/>
      <c r="I265" s="382" t="s">
        <v>2137</v>
      </c>
      <c r="J265" s="386">
        <v>0</v>
      </c>
      <c r="K265" s="382" t="s">
        <v>1187</v>
      </c>
      <c r="L265" s="382">
        <v>4</v>
      </c>
      <c r="M265" s="382">
        <v>1</v>
      </c>
      <c r="N265" s="382" t="s">
        <v>1993</v>
      </c>
      <c r="O265" s="382" t="s">
        <v>1215</v>
      </c>
      <c r="P265" s="382" t="s">
        <v>460</v>
      </c>
      <c r="Q265" s="382" t="s">
        <v>1214</v>
      </c>
      <c r="R265" s="382" t="s">
        <v>1214</v>
      </c>
      <c r="S265" s="382" t="s">
        <v>1214</v>
      </c>
      <c r="T265" s="382" t="s">
        <v>1185</v>
      </c>
      <c r="U265" s="382" t="s">
        <v>1185</v>
      </c>
      <c r="V265" s="382" t="s">
        <v>1185</v>
      </c>
      <c r="W265" s="382" t="s">
        <v>1185</v>
      </c>
      <c r="X265" s="382" t="s">
        <v>1185</v>
      </c>
      <c r="Y265" s="382" t="s">
        <v>1185</v>
      </c>
      <c r="Z265" s="382" t="s">
        <v>1185</v>
      </c>
      <c r="AA265" s="382" t="s">
        <v>1185</v>
      </c>
      <c r="AB265" s="382" t="s">
        <v>1380</v>
      </c>
      <c r="AC265" s="427"/>
      <c r="AD265" s="382" t="s">
        <v>1380</v>
      </c>
      <c r="AE265" s="427"/>
      <c r="AF265" s="382" t="s">
        <v>1380</v>
      </c>
      <c r="AG265" s="382"/>
      <c r="AH265" s="382" t="s">
        <v>1183</v>
      </c>
      <c r="AI265" s="382" t="s">
        <v>1187</v>
      </c>
      <c r="AJ265" s="382" t="s">
        <v>1213</v>
      </c>
      <c r="AK265" s="382"/>
      <c r="AL265" s="382"/>
    </row>
    <row r="266" spans="1:38" ht="30.75" customHeight="1" x14ac:dyDescent="0.3">
      <c r="A266" s="436">
        <v>240</v>
      </c>
      <c r="B266" s="382"/>
      <c r="C266" s="382"/>
      <c r="D266" s="382"/>
      <c r="E266" s="382" t="s">
        <v>2118</v>
      </c>
      <c r="F266" s="382"/>
      <c r="G266" s="382" t="s">
        <v>2071</v>
      </c>
      <c r="H266" s="382" t="s">
        <v>2090</v>
      </c>
      <c r="I266" s="382" t="s">
        <v>2137</v>
      </c>
      <c r="J266" s="386">
        <v>0</v>
      </c>
      <c r="K266" s="382" t="s">
        <v>1187</v>
      </c>
      <c r="L266" s="382">
        <v>4</v>
      </c>
      <c r="M266" s="382">
        <v>1</v>
      </c>
      <c r="N266" s="382" t="s">
        <v>1994</v>
      </c>
      <c r="O266" s="382" t="s">
        <v>1206</v>
      </c>
      <c r="P266" s="382" t="s">
        <v>460</v>
      </c>
      <c r="Q266" s="382" t="s">
        <v>1212</v>
      </c>
      <c r="R266" s="382" t="s">
        <v>1212</v>
      </c>
      <c r="S266" s="382" t="s">
        <v>1212</v>
      </c>
      <c r="T266" s="382" t="s">
        <v>1185</v>
      </c>
      <c r="U266" s="382" t="s">
        <v>1185</v>
      </c>
      <c r="V266" s="382" t="s">
        <v>1185</v>
      </c>
      <c r="W266" s="382" t="s">
        <v>1185</v>
      </c>
      <c r="X266" s="382" t="s">
        <v>1185</v>
      </c>
      <c r="Y266" s="382" t="s">
        <v>1185</v>
      </c>
      <c r="Z266" s="382" t="s">
        <v>1185</v>
      </c>
      <c r="AA266" s="382" t="s">
        <v>1185</v>
      </c>
      <c r="AB266" s="382" t="s">
        <v>1380</v>
      </c>
      <c r="AC266" s="427"/>
      <c r="AD266" s="382" t="s">
        <v>1380</v>
      </c>
      <c r="AE266" s="427"/>
      <c r="AF266" s="382" t="s">
        <v>1380</v>
      </c>
      <c r="AG266" s="382"/>
      <c r="AH266" s="382" t="s">
        <v>2093</v>
      </c>
      <c r="AI266" s="382" t="s">
        <v>1187</v>
      </c>
      <c r="AJ266" s="382"/>
      <c r="AK266" s="382"/>
      <c r="AL266" s="382"/>
    </row>
    <row r="267" spans="1:38" ht="30.75" customHeight="1" x14ac:dyDescent="0.3">
      <c r="A267" s="436">
        <v>241</v>
      </c>
      <c r="B267" s="382"/>
      <c r="C267" s="382"/>
      <c r="D267" s="382"/>
      <c r="E267" s="382" t="s">
        <v>2119</v>
      </c>
      <c r="F267" s="382"/>
      <c r="G267" s="382" t="s">
        <v>2071</v>
      </c>
      <c r="H267" s="382" t="s">
        <v>2090</v>
      </c>
      <c r="I267" s="382" t="s">
        <v>2137</v>
      </c>
      <c r="J267" s="386">
        <v>0</v>
      </c>
      <c r="K267" s="382" t="s">
        <v>1187</v>
      </c>
      <c r="L267" s="382">
        <v>4</v>
      </c>
      <c r="M267" s="382">
        <v>1</v>
      </c>
      <c r="N267" s="382" t="s">
        <v>1994</v>
      </c>
      <c r="O267" s="382" t="s">
        <v>1206</v>
      </c>
      <c r="P267" s="382" t="s">
        <v>460</v>
      </c>
      <c r="Q267" s="382" t="s">
        <v>1211</v>
      </c>
      <c r="R267" s="382" t="s">
        <v>1211</v>
      </c>
      <c r="S267" s="382" t="s">
        <v>1211</v>
      </c>
      <c r="T267" s="382" t="s">
        <v>1185</v>
      </c>
      <c r="U267" s="382" t="s">
        <v>1185</v>
      </c>
      <c r="V267" s="382" t="s">
        <v>1185</v>
      </c>
      <c r="W267" s="382" t="s">
        <v>1185</v>
      </c>
      <c r="X267" s="382" t="s">
        <v>1185</v>
      </c>
      <c r="Y267" s="382" t="s">
        <v>1185</v>
      </c>
      <c r="Z267" s="382" t="s">
        <v>1185</v>
      </c>
      <c r="AA267" s="382" t="s">
        <v>1185</v>
      </c>
      <c r="AB267" s="382" t="s">
        <v>1380</v>
      </c>
      <c r="AC267" s="427"/>
      <c r="AD267" s="382" t="s">
        <v>1380</v>
      </c>
      <c r="AE267" s="427"/>
      <c r="AF267" s="382" t="s">
        <v>1380</v>
      </c>
      <c r="AG267" s="382"/>
      <c r="AH267" s="382" t="s">
        <v>2094</v>
      </c>
      <c r="AI267" s="382" t="s">
        <v>1187</v>
      </c>
      <c r="AJ267" s="382"/>
      <c r="AK267" s="382"/>
      <c r="AL267" s="382"/>
    </row>
    <row r="268" spans="1:38" ht="30.75" customHeight="1" x14ac:dyDescent="0.3">
      <c r="A268" s="436">
        <v>242</v>
      </c>
      <c r="B268" s="382"/>
      <c r="C268" s="382"/>
      <c r="D268" s="382"/>
      <c r="E268" s="382" t="s">
        <v>2120</v>
      </c>
      <c r="F268" s="382"/>
      <c r="G268" s="382" t="s">
        <v>2071</v>
      </c>
      <c r="H268" s="382" t="s">
        <v>2090</v>
      </c>
      <c r="I268" s="382" t="s">
        <v>2137</v>
      </c>
      <c r="J268" s="386">
        <v>0</v>
      </c>
      <c r="K268" s="382" t="s">
        <v>1187</v>
      </c>
      <c r="L268" s="382">
        <v>4</v>
      </c>
      <c r="M268" s="382">
        <v>1</v>
      </c>
      <c r="N268" s="382" t="s">
        <v>1994</v>
      </c>
      <c r="O268" s="382" t="s">
        <v>1206</v>
      </c>
      <c r="P268" s="382" t="s">
        <v>460</v>
      </c>
      <c r="Q268" s="382" t="s">
        <v>1210</v>
      </c>
      <c r="R268" s="382" t="s">
        <v>1210</v>
      </c>
      <c r="S268" s="382" t="s">
        <v>1210</v>
      </c>
      <c r="T268" s="382" t="s">
        <v>1185</v>
      </c>
      <c r="U268" s="382" t="s">
        <v>1185</v>
      </c>
      <c r="V268" s="382" t="s">
        <v>1185</v>
      </c>
      <c r="W268" s="382" t="s">
        <v>1185</v>
      </c>
      <c r="X268" s="382" t="s">
        <v>1185</v>
      </c>
      <c r="Y268" s="382" t="s">
        <v>1185</v>
      </c>
      <c r="Z268" s="382" t="s">
        <v>1185</v>
      </c>
      <c r="AA268" s="382" t="s">
        <v>1185</v>
      </c>
      <c r="AB268" s="382" t="s">
        <v>1380</v>
      </c>
      <c r="AC268" s="427"/>
      <c r="AD268" s="382" t="s">
        <v>1380</v>
      </c>
      <c r="AE268" s="427"/>
      <c r="AF268" s="382" t="s">
        <v>1380</v>
      </c>
      <c r="AG268" s="382"/>
      <c r="AH268" s="382" t="s">
        <v>2095</v>
      </c>
      <c r="AI268" s="382" t="s">
        <v>1187</v>
      </c>
      <c r="AJ268" s="382"/>
      <c r="AK268" s="382"/>
      <c r="AL268" s="382"/>
    </row>
    <row r="269" spans="1:38" ht="30.75" customHeight="1" x14ac:dyDescent="0.3">
      <c r="A269" s="436">
        <v>243</v>
      </c>
      <c r="B269" s="382"/>
      <c r="C269" s="382"/>
      <c r="D269" s="382"/>
      <c r="E269" s="382" t="s">
        <v>2064</v>
      </c>
      <c r="F269" s="382" t="s">
        <v>128</v>
      </c>
      <c r="G269" s="382" t="s">
        <v>614</v>
      </c>
      <c r="H269" s="382" t="s">
        <v>2088</v>
      </c>
      <c r="I269" s="382" t="s">
        <v>2137</v>
      </c>
      <c r="J269" s="386" t="s">
        <v>1873</v>
      </c>
      <c r="K269" s="382" t="s">
        <v>1187</v>
      </c>
      <c r="L269" s="382">
        <v>4</v>
      </c>
      <c r="M269" s="382">
        <v>1</v>
      </c>
      <c r="N269" s="382" t="s">
        <v>1994</v>
      </c>
      <c r="O269" s="382" t="s">
        <v>1206</v>
      </c>
      <c r="P269" s="382" t="s">
        <v>2076</v>
      </c>
      <c r="Q269" s="382" t="s">
        <v>1212</v>
      </c>
      <c r="R269" s="382" t="s">
        <v>1212</v>
      </c>
      <c r="S269" s="382" t="s">
        <v>1212</v>
      </c>
      <c r="T269" s="382" t="s">
        <v>1185</v>
      </c>
      <c r="U269" s="382" t="s">
        <v>1185</v>
      </c>
      <c r="V269" s="382" t="s">
        <v>1185</v>
      </c>
      <c r="W269" s="382" t="s">
        <v>1185</v>
      </c>
      <c r="X269" s="382" t="s">
        <v>1185</v>
      </c>
      <c r="Y269" s="382" t="s">
        <v>1185</v>
      </c>
      <c r="Z269" s="382" t="s">
        <v>1185</v>
      </c>
      <c r="AA269" s="382" t="s">
        <v>1185</v>
      </c>
      <c r="AB269" s="382" t="s">
        <v>1207</v>
      </c>
      <c r="AC269" s="427"/>
      <c r="AD269" s="382" t="s">
        <v>1207</v>
      </c>
      <c r="AE269" s="427"/>
      <c r="AF269" s="382" t="s">
        <v>1207</v>
      </c>
      <c r="AG269" s="382"/>
      <c r="AH269" s="382" t="s">
        <v>2093</v>
      </c>
      <c r="AI269" s="382" t="s">
        <v>1187</v>
      </c>
      <c r="AJ269" s="382"/>
      <c r="AK269" s="382"/>
      <c r="AL269" s="382"/>
    </row>
    <row r="270" spans="1:38" ht="30.75" customHeight="1" x14ac:dyDescent="0.3">
      <c r="A270" s="436">
        <v>244</v>
      </c>
      <c r="B270" s="382"/>
      <c r="C270" s="382"/>
      <c r="D270" s="382"/>
      <c r="E270" s="382" t="s">
        <v>2065</v>
      </c>
      <c r="F270" s="382" t="s">
        <v>128</v>
      </c>
      <c r="G270" s="382" t="s">
        <v>614</v>
      </c>
      <c r="H270" s="382" t="s">
        <v>2088</v>
      </c>
      <c r="I270" s="382" t="s">
        <v>2137</v>
      </c>
      <c r="J270" s="386" t="s">
        <v>1873</v>
      </c>
      <c r="K270" s="382" t="s">
        <v>1187</v>
      </c>
      <c r="L270" s="382">
        <v>4</v>
      </c>
      <c r="M270" s="382">
        <v>1</v>
      </c>
      <c r="N270" s="382" t="s">
        <v>1994</v>
      </c>
      <c r="O270" s="382" t="s">
        <v>1206</v>
      </c>
      <c r="P270" s="382" t="s">
        <v>2077</v>
      </c>
      <c r="Q270" s="382" t="s">
        <v>1211</v>
      </c>
      <c r="R270" s="382" t="s">
        <v>1211</v>
      </c>
      <c r="S270" s="382" t="s">
        <v>1211</v>
      </c>
      <c r="T270" s="382" t="s">
        <v>1185</v>
      </c>
      <c r="U270" s="382" t="s">
        <v>1185</v>
      </c>
      <c r="V270" s="382" t="s">
        <v>1185</v>
      </c>
      <c r="W270" s="382" t="s">
        <v>1185</v>
      </c>
      <c r="X270" s="382" t="s">
        <v>1185</v>
      </c>
      <c r="Y270" s="382" t="s">
        <v>1185</v>
      </c>
      <c r="Z270" s="382" t="s">
        <v>1185</v>
      </c>
      <c r="AA270" s="382" t="s">
        <v>1185</v>
      </c>
      <c r="AB270" s="382" t="s">
        <v>1207</v>
      </c>
      <c r="AC270" s="427"/>
      <c r="AD270" s="382" t="s">
        <v>1207</v>
      </c>
      <c r="AE270" s="427"/>
      <c r="AF270" s="382" t="s">
        <v>1207</v>
      </c>
      <c r="AG270" s="382"/>
      <c r="AH270" s="382" t="s">
        <v>2094</v>
      </c>
      <c r="AI270" s="382" t="s">
        <v>1187</v>
      </c>
      <c r="AJ270" s="382"/>
      <c r="AK270" s="382"/>
      <c r="AL270" s="382"/>
    </row>
    <row r="271" spans="1:38" ht="30.75" customHeight="1" x14ac:dyDescent="0.3">
      <c r="A271" s="436">
        <v>245</v>
      </c>
      <c r="B271" s="382"/>
      <c r="C271" s="382"/>
      <c r="D271" s="382"/>
      <c r="E271" s="382" t="s">
        <v>2066</v>
      </c>
      <c r="F271" s="382" t="s">
        <v>128</v>
      </c>
      <c r="G271" s="382" t="s">
        <v>614</v>
      </c>
      <c r="H271" s="382" t="s">
        <v>2088</v>
      </c>
      <c r="I271" s="382" t="s">
        <v>2137</v>
      </c>
      <c r="J271" s="386" t="s">
        <v>1873</v>
      </c>
      <c r="K271" s="382" t="s">
        <v>1187</v>
      </c>
      <c r="L271" s="382">
        <v>4</v>
      </c>
      <c r="M271" s="382">
        <v>1</v>
      </c>
      <c r="N271" s="382" t="s">
        <v>1994</v>
      </c>
      <c r="O271" s="382" t="s">
        <v>1206</v>
      </c>
      <c r="P271" s="382" t="s">
        <v>2078</v>
      </c>
      <c r="Q271" s="382" t="s">
        <v>1210</v>
      </c>
      <c r="R271" s="382" t="s">
        <v>1210</v>
      </c>
      <c r="S271" s="382" t="s">
        <v>1210</v>
      </c>
      <c r="T271" s="382" t="s">
        <v>1185</v>
      </c>
      <c r="U271" s="382" t="s">
        <v>1185</v>
      </c>
      <c r="V271" s="382" t="s">
        <v>1185</v>
      </c>
      <c r="W271" s="382" t="s">
        <v>1185</v>
      </c>
      <c r="X271" s="382" t="s">
        <v>1185</v>
      </c>
      <c r="Y271" s="382" t="s">
        <v>1185</v>
      </c>
      <c r="Z271" s="382" t="s">
        <v>1185</v>
      </c>
      <c r="AA271" s="382" t="s">
        <v>1185</v>
      </c>
      <c r="AB271" s="382" t="s">
        <v>1207</v>
      </c>
      <c r="AC271" s="427"/>
      <c r="AD271" s="382" t="s">
        <v>1207</v>
      </c>
      <c r="AE271" s="427"/>
      <c r="AF271" s="382" t="s">
        <v>1207</v>
      </c>
      <c r="AG271" s="382"/>
      <c r="AH271" s="382" t="s">
        <v>2095</v>
      </c>
      <c r="AI271" s="382" t="s">
        <v>1187</v>
      </c>
      <c r="AJ271" s="382"/>
      <c r="AK271" s="382"/>
      <c r="AL271" s="382"/>
    </row>
    <row r="272" spans="1:38" ht="30.75" customHeight="1" x14ac:dyDescent="0.3">
      <c r="A272" s="436">
        <v>246</v>
      </c>
      <c r="B272" s="382"/>
      <c r="C272" s="382"/>
      <c r="D272" s="382"/>
      <c r="E272" s="382" t="s">
        <v>2121</v>
      </c>
      <c r="F272" s="382"/>
      <c r="G272" s="382" t="s">
        <v>2071</v>
      </c>
      <c r="H272" s="382"/>
      <c r="I272" s="382" t="s">
        <v>2137</v>
      </c>
      <c r="J272" s="386">
        <v>0</v>
      </c>
      <c r="K272" s="382" t="s">
        <v>1187</v>
      </c>
      <c r="L272" s="382">
        <v>4</v>
      </c>
      <c r="M272" s="382">
        <v>1</v>
      </c>
      <c r="N272" s="382" t="s">
        <v>1994</v>
      </c>
      <c r="O272" s="382" t="s">
        <v>1206</v>
      </c>
      <c r="P272" s="382" t="s">
        <v>460</v>
      </c>
      <c r="Q272" s="382" t="s">
        <v>1209</v>
      </c>
      <c r="R272" s="382" t="s">
        <v>1209</v>
      </c>
      <c r="S272" s="382" t="s">
        <v>1209</v>
      </c>
      <c r="T272" s="382" t="s">
        <v>1185</v>
      </c>
      <c r="U272" s="382" t="s">
        <v>1185</v>
      </c>
      <c r="V272" s="382" t="s">
        <v>1185</v>
      </c>
      <c r="W272" s="382" t="s">
        <v>1185</v>
      </c>
      <c r="X272" s="382" t="s">
        <v>1185</v>
      </c>
      <c r="Y272" s="382" t="s">
        <v>1185</v>
      </c>
      <c r="Z272" s="382" t="s">
        <v>1185</v>
      </c>
      <c r="AA272" s="382" t="s">
        <v>1185</v>
      </c>
      <c r="AB272" s="382" t="s">
        <v>1380</v>
      </c>
      <c r="AC272" s="427"/>
      <c r="AD272" s="382" t="s">
        <v>1380</v>
      </c>
      <c r="AE272" s="382"/>
      <c r="AF272" s="382" t="s">
        <v>1380</v>
      </c>
      <c r="AG272" s="382"/>
      <c r="AH272" s="382"/>
      <c r="AI272" s="382" t="s">
        <v>1187</v>
      </c>
      <c r="AJ272" s="382"/>
      <c r="AK272" s="382"/>
      <c r="AL272" s="382"/>
    </row>
    <row r="273" spans="1:38" ht="30.75" customHeight="1" x14ac:dyDescent="0.3">
      <c r="A273" s="436">
        <v>247</v>
      </c>
      <c r="B273" s="382"/>
      <c r="C273" s="382"/>
      <c r="D273" s="382"/>
      <c r="E273" s="382" t="s">
        <v>2122</v>
      </c>
      <c r="F273" s="382"/>
      <c r="G273" s="382" t="s">
        <v>2071</v>
      </c>
      <c r="H273" s="382"/>
      <c r="I273" s="382" t="s">
        <v>2137</v>
      </c>
      <c r="J273" s="386">
        <v>0</v>
      </c>
      <c r="K273" s="382" t="s">
        <v>1187</v>
      </c>
      <c r="L273" s="382">
        <v>4</v>
      </c>
      <c r="M273" s="382">
        <v>1</v>
      </c>
      <c r="N273" s="382" t="s">
        <v>1994</v>
      </c>
      <c r="O273" s="382" t="s">
        <v>1206</v>
      </c>
      <c r="P273" s="382" t="s">
        <v>460</v>
      </c>
      <c r="Q273" s="382" t="s">
        <v>1208</v>
      </c>
      <c r="R273" s="382" t="s">
        <v>1208</v>
      </c>
      <c r="S273" s="382" t="s">
        <v>1208</v>
      </c>
      <c r="T273" s="382" t="s">
        <v>1185</v>
      </c>
      <c r="U273" s="382" t="s">
        <v>1185</v>
      </c>
      <c r="V273" s="382" t="s">
        <v>1185</v>
      </c>
      <c r="W273" s="382" t="s">
        <v>1185</v>
      </c>
      <c r="X273" s="382" t="s">
        <v>1185</v>
      </c>
      <c r="Y273" s="382" t="s">
        <v>1185</v>
      </c>
      <c r="Z273" s="382" t="s">
        <v>1185</v>
      </c>
      <c r="AA273" s="382" t="s">
        <v>1185</v>
      </c>
      <c r="AB273" s="382" t="s">
        <v>1380</v>
      </c>
      <c r="AC273" s="427"/>
      <c r="AD273" s="382" t="s">
        <v>1380</v>
      </c>
      <c r="AE273" s="382"/>
      <c r="AF273" s="382" t="s">
        <v>1380</v>
      </c>
      <c r="AG273" s="382"/>
      <c r="AH273" s="382"/>
      <c r="AI273" s="382" t="s">
        <v>1187</v>
      </c>
      <c r="AJ273" s="382"/>
      <c r="AK273" s="382"/>
      <c r="AL273" s="382"/>
    </row>
    <row r="274" spans="1:38" ht="30.75" customHeight="1" x14ac:dyDescent="0.3">
      <c r="A274" s="436">
        <v>248</v>
      </c>
      <c r="B274" s="382"/>
      <c r="C274" s="382"/>
      <c r="D274" s="382"/>
      <c r="E274" s="382" t="s">
        <v>295</v>
      </c>
      <c r="F274" s="382"/>
      <c r="G274" s="382" t="s">
        <v>614</v>
      </c>
      <c r="H274" s="382"/>
      <c r="I274" s="382" t="s">
        <v>2137</v>
      </c>
      <c r="J274" s="386">
        <v>0</v>
      </c>
      <c r="K274" s="382" t="s">
        <v>1187</v>
      </c>
      <c r="L274" s="382">
        <v>4</v>
      </c>
      <c r="M274" s="382">
        <v>1</v>
      </c>
      <c r="N274" s="382" t="s">
        <v>1994</v>
      </c>
      <c r="O274" s="382" t="s">
        <v>1206</v>
      </c>
      <c r="P274" s="382" t="s">
        <v>489</v>
      </c>
      <c r="Q274" s="382" t="s">
        <v>295</v>
      </c>
      <c r="R274" s="382" t="s">
        <v>295</v>
      </c>
      <c r="S274" s="382" t="s">
        <v>295</v>
      </c>
      <c r="T274" s="382" t="s">
        <v>1184</v>
      </c>
      <c r="U274" s="382" t="s">
        <v>1184</v>
      </c>
      <c r="V274" s="382" t="s">
        <v>1184</v>
      </c>
      <c r="W274" s="382" t="s">
        <v>1184</v>
      </c>
      <c r="X274" s="382" t="s">
        <v>1184</v>
      </c>
      <c r="Y274" s="382" t="s">
        <v>1184</v>
      </c>
      <c r="Z274" s="382" t="s">
        <v>1185</v>
      </c>
      <c r="AA274" s="382" t="s">
        <v>1185</v>
      </c>
      <c r="AB274" s="382" t="s">
        <v>1207</v>
      </c>
      <c r="AC274" s="427"/>
      <c r="AD274" s="382" t="s">
        <v>1207</v>
      </c>
      <c r="AE274" s="382"/>
      <c r="AF274" s="382" t="s">
        <v>1207</v>
      </c>
      <c r="AG274" s="382"/>
      <c r="AH274" s="382"/>
      <c r="AI274" s="382" t="s">
        <v>1187</v>
      </c>
      <c r="AJ274" s="382"/>
      <c r="AK274" s="382"/>
      <c r="AL274" s="382"/>
    </row>
    <row r="275" spans="1:38" ht="30.75" customHeight="1" x14ac:dyDescent="0.3">
      <c r="A275" s="436">
        <v>249</v>
      </c>
      <c r="B275" s="382"/>
      <c r="C275" s="382"/>
      <c r="D275" s="382"/>
      <c r="E275" s="382" t="s">
        <v>297</v>
      </c>
      <c r="F275" s="382"/>
      <c r="G275" s="382" t="s">
        <v>2114</v>
      </c>
      <c r="H275" s="382" t="s">
        <v>1752</v>
      </c>
      <c r="I275" s="382" t="s">
        <v>2137</v>
      </c>
      <c r="J275" s="386">
        <v>0</v>
      </c>
      <c r="K275" s="382" t="s">
        <v>1187</v>
      </c>
      <c r="L275" s="382">
        <v>4</v>
      </c>
      <c r="M275" s="382">
        <v>1</v>
      </c>
      <c r="N275" s="382" t="s">
        <v>1994</v>
      </c>
      <c r="O275" s="382" t="s">
        <v>1206</v>
      </c>
      <c r="P275" s="382" t="s">
        <v>490</v>
      </c>
      <c r="Q275" s="382" t="s">
        <v>297</v>
      </c>
      <c r="R275" s="382" t="s">
        <v>297</v>
      </c>
      <c r="S275" s="382" t="s">
        <v>297</v>
      </c>
      <c r="T275" s="382" t="s">
        <v>1207</v>
      </c>
      <c r="U275" s="382" t="s">
        <v>1184</v>
      </c>
      <c r="V275" s="382" t="s">
        <v>1184</v>
      </c>
      <c r="W275" s="382" t="s">
        <v>1184</v>
      </c>
      <c r="X275" s="382" t="s">
        <v>1184</v>
      </c>
      <c r="Y275" s="382" t="s">
        <v>1185</v>
      </c>
      <c r="Z275" s="382" t="s">
        <v>1185</v>
      </c>
      <c r="AA275" s="382" t="s">
        <v>1185</v>
      </c>
      <c r="AB275" s="382" t="s">
        <v>1380</v>
      </c>
      <c r="AC275" s="427"/>
      <c r="AD275" s="382" t="s">
        <v>1380</v>
      </c>
      <c r="AE275" s="382"/>
      <c r="AF275" s="382" t="s">
        <v>1380</v>
      </c>
      <c r="AG275" s="382"/>
      <c r="AH275" s="382"/>
      <c r="AI275" s="382" t="s">
        <v>1187</v>
      </c>
      <c r="AJ275" s="382"/>
      <c r="AK275" s="382"/>
      <c r="AL275" s="382"/>
    </row>
    <row r="276" spans="1:38" ht="30.75" customHeight="1" x14ac:dyDescent="0.3">
      <c r="A276" s="436">
        <v>250</v>
      </c>
      <c r="B276" s="382"/>
      <c r="C276" s="382"/>
      <c r="D276" s="382"/>
      <c r="E276" s="382" t="s">
        <v>299</v>
      </c>
      <c r="F276" s="382"/>
      <c r="G276" s="382" t="s">
        <v>629</v>
      </c>
      <c r="H276" s="382"/>
      <c r="I276" s="382" t="s">
        <v>2137</v>
      </c>
      <c r="J276" s="386">
        <v>0</v>
      </c>
      <c r="K276" s="382" t="s">
        <v>1187</v>
      </c>
      <c r="L276" s="382">
        <v>4</v>
      </c>
      <c r="M276" s="382">
        <v>1</v>
      </c>
      <c r="N276" s="382" t="s">
        <v>1994</v>
      </c>
      <c r="O276" s="382" t="s">
        <v>1206</v>
      </c>
      <c r="P276" s="382" t="s">
        <v>491</v>
      </c>
      <c r="Q276" s="382" t="s">
        <v>299</v>
      </c>
      <c r="R276" s="382" t="s">
        <v>299</v>
      </c>
      <c r="S276" s="382" t="s">
        <v>299</v>
      </c>
      <c r="T276" s="382" t="s">
        <v>1185</v>
      </c>
      <c r="U276" s="382" t="s">
        <v>1185</v>
      </c>
      <c r="V276" s="382" t="s">
        <v>1185</v>
      </c>
      <c r="W276" s="382" t="s">
        <v>1185</v>
      </c>
      <c r="X276" s="382" t="s">
        <v>1185</v>
      </c>
      <c r="Y276" s="382" t="s">
        <v>1185</v>
      </c>
      <c r="Z276" s="382" t="s">
        <v>1185</v>
      </c>
      <c r="AA276" s="382" t="s">
        <v>1185</v>
      </c>
      <c r="AB276" s="382" t="s">
        <v>1380</v>
      </c>
      <c r="AC276" s="427"/>
      <c r="AD276" s="382" t="s">
        <v>1380</v>
      </c>
      <c r="AE276" s="382"/>
      <c r="AF276" s="382" t="s">
        <v>1380</v>
      </c>
      <c r="AG276" s="382"/>
      <c r="AH276" s="382"/>
      <c r="AI276" s="382" t="s">
        <v>1187</v>
      </c>
      <c r="AJ276" s="382"/>
      <c r="AK276" s="382"/>
      <c r="AL276" s="382"/>
    </row>
    <row r="277" spans="1:38" ht="30.75" customHeight="1" x14ac:dyDescent="0.3">
      <c r="A277" s="436">
        <v>251</v>
      </c>
      <c r="B277" s="382" t="s">
        <v>1727</v>
      </c>
      <c r="C277" s="382" t="s">
        <v>46</v>
      </c>
      <c r="D277" s="382"/>
      <c r="E277" s="382" t="s">
        <v>301</v>
      </c>
      <c r="F277" s="382"/>
      <c r="G277" s="382" t="s">
        <v>631</v>
      </c>
      <c r="H277" s="382"/>
      <c r="I277" s="382" t="s">
        <v>2137</v>
      </c>
      <c r="J277" s="386">
        <v>0</v>
      </c>
      <c r="K277" s="382" t="s">
        <v>1187</v>
      </c>
      <c r="L277" s="382">
        <v>4</v>
      </c>
      <c r="M277" s="382">
        <v>1</v>
      </c>
      <c r="N277" s="382" t="s">
        <v>1995</v>
      </c>
      <c r="O277" s="382" t="s">
        <v>1203</v>
      </c>
      <c r="P277" s="382" t="s">
        <v>492</v>
      </c>
      <c r="Q277" s="382" t="s">
        <v>301</v>
      </c>
      <c r="R277" s="382" t="s">
        <v>301</v>
      </c>
      <c r="S277" s="382" t="s">
        <v>301</v>
      </c>
      <c r="T277" s="382" t="s">
        <v>1184</v>
      </c>
      <c r="U277" s="382" t="s">
        <v>1185</v>
      </c>
      <c r="V277" s="382" t="s">
        <v>1185</v>
      </c>
      <c r="W277" s="382" t="s">
        <v>1185</v>
      </c>
      <c r="X277" s="382" t="s">
        <v>1185</v>
      </c>
      <c r="Y277" s="382" t="s">
        <v>1184</v>
      </c>
      <c r="Z277" s="382" t="s">
        <v>1185</v>
      </c>
      <c r="AA277" s="382" t="s">
        <v>1185</v>
      </c>
      <c r="AB277" s="382" t="s">
        <v>1207</v>
      </c>
      <c r="AC277" s="427"/>
      <c r="AD277" s="382" t="s">
        <v>1380</v>
      </c>
      <c r="AE277" s="382"/>
      <c r="AF277" s="382" t="s">
        <v>1380</v>
      </c>
      <c r="AG277" s="382"/>
      <c r="AH277" s="382" t="s">
        <v>1522</v>
      </c>
      <c r="AI277" s="382" t="s">
        <v>1187</v>
      </c>
      <c r="AJ277" s="382"/>
      <c r="AK277" s="382"/>
      <c r="AL277" s="382"/>
    </row>
    <row r="278" spans="1:38" ht="30.75" customHeight="1" x14ac:dyDescent="0.3">
      <c r="A278" s="436">
        <v>252</v>
      </c>
      <c r="B278" s="382"/>
      <c r="C278" s="382"/>
      <c r="D278" s="382"/>
      <c r="E278" s="382" t="s">
        <v>303</v>
      </c>
      <c r="F278" s="382"/>
      <c r="G278" s="382" t="s">
        <v>631</v>
      </c>
      <c r="H278" s="382"/>
      <c r="I278" s="382" t="s">
        <v>2137</v>
      </c>
      <c r="J278" s="386">
        <v>0</v>
      </c>
      <c r="K278" s="382" t="s">
        <v>1187</v>
      </c>
      <c r="L278" s="382">
        <v>4</v>
      </c>
      <c r="M278" s="382">
        <v>1</v>
      </c>
      <c r="N278" s="382" t="s">
        <v>1995</v>
      </c>
      <c r="O278" s="382" t="s">
        <v>1203</v>
      </c>
      <c r="P278" s="382" t="s">
        <v>493</v>
      </c>
      <c r="Q278" s="382" t="s">
        <v>303</v>
      </c>
      <c r="R278" s="382" t="s">
        <v>303</v>
      </c>
      <c r="S278" s="382" t="s">
        <v>303</v>
      </c>
      <c r="T278" s="382" t="s">
        <v>1184</v>
      </c>
      <c r="U278" s="382" t="s">
        <v>1185</v>
      </c>
      <c r="V278" s="382" t="s">
        <v>1185</v>
      </c>
      <c r="W278" s="382" t="s">
        <v>1185</v>
      </c>
      <c r="X278" s="382" t="s">
        <v>1185</v>
      </c>
      <c r="Y278" s="382" t="s">
        <v>1184</v>
      </c>
      <c r="Z278" s="382" t="s">
        <v>1185</v>
      </c>
      <c r="AA278" s="382" t="s">
        <v>1185</v>
      </c>
      <c r="AB278" s="382" t="s">
        <v>1207</v>
      </c>
      <c r="AC278" s="427"/>
      <c r="AD278" s="382" t="s">
        <v>1380</v>
      </c>
      <c r="AE278" s="382"/>
      <c r="AF278" s="382" t="s">
        <v>1380</v>
      </c>
      <c r="AG278" s="382"/>
      <c r="AH278" s="382"/>
      <c r="AI278" s="382" t="s">
        <v>1187</v>
      </c>
      <c r="AJ278" s="382"/>
      <c r="AK278" s="382"/>
      <c r="AL278" s="382"/>
    </row>
    <row r="279" spans="1:38" ht="30.75" customHeight="1" x14ac:dyDescent="0.3">
      <c r="A279" s="436">
        <v>253</v>
      </c>
      <c r="B279" s="382"/>
      <c r="C279" s="382"/>
      <c r="D279" s="382"/>
      <c r="E279" s="382" t="s">
        <v>305</v>
      </c>
      <c r="F279" s="382"/>
      <c r="G279" s="382" t="s">
        <v>631</v>
      </c>
      <c r="H279" s="382"/>
      <c r="I279" s="382" t="s">
        <v>2137</v>
      </c>
      <c r="J279" s="386">
        <v>0</v>
      </c>
      <c r="K279" s="382" t="s">
        <v>1187</v>
      </c>
      <c r="L279" s="382">
        <v>4</v>
      </c>
      <c r="M279" s="382">
        <v>1</v>
      </c>
      <c r="N279" s="382" t="s">
        <v>1995</v>
      </c>
      <c r="O279" s="382" t="s">
        <v>1203</v>
      </c>
      <c r="P279" s="382" t="s">
        <v>494</v>
      </c>
      <c r="Q279" s="382" t="s">
        <v>305</v>
      </c>
      <c r="R279" s="382" t="s">
        <v>305</v>
      </c>
      <c r="S279" s="382" t="s">
        <v>305</v>
      </c>
      <c r="T279" s="382" t="s">
        <v>1184</v>
      </c>
      <c r="U279" s="382" t="s">
        <v>1185</v>
      </c>
      <c r="V279" s="382" t="s">
        <v>1185</v>
      </c>
      <c r="W279" s="382" t="s">
        <v>1185</v>
      </c>
      <c r="X279" s="382" t="s">
        <v>1185</v>
      </c>
      <c r="Y279" s="382" t="s">
        <v>1184</v>
      </c>
      <c r="Z279" s="382" t="s">
        <v>1185</v>
      </c>
      <c r="AA279" s="382" t="s">
        <v>1185</v>
      </c>
      <c r="AB279" s="382" t="s">
        <v>1207</v>
      </c>
      <c r="AC279" s="427"/>
      <c r="AD279" s="382" t="s">
        <v>1380</v>
      </c>
      <c r="AE279" s="382"/>
      <c r="AF279" s="382" t="s">
        <v>1380</v>
      </c>
      <c r="AG279" s="382"/>
      <c r="AH279" s="382"/>
      <c r="AI279" s="382" t="s">
        <v>1187</v>
      </c>
      <c r="AJ279" s="382"/>
      <c r="AK279" s="382"/>
      <c r="AL279" s="382"/>
    </row>
    <row r="280" spans="1:38" ht="30.75" customHeight="1" x14ac:dyDescent="0.3">
      <c r="A280" s="436">
        <v>254</v>
      </c>
      <c r="B280" s="382"/>
      <c r="C280" s="382"/>
      <c r="D280" s="382"/>
      <c r="E280" s="382" t="s">
        <v>307</v>
      </c>
      <c r="F280" s="382"/>
      <c r="G280" s="382" t="s">
        <v>631</v>
      </c>
      <c r="H280" s="382"/>
      <c r="I280" s="382" t="s">
        <v>2137</v>
      </c>
      <c r="J280" s="386">
        <v>0</v>
      </c>
      <c r="K280" s="382" t="s">
        <v>1187</v>
      </c>
      <c r="L280" s="382">
        <v>4</v>
      </c>
      <c r="M280" s="382">
        <v>1</v>
      </c>
      <c r="N280" s="382" t="s">
        <v>1995</v>
      </c>
      <c r="O280" s="382" t="s">
        <v>1203</v>
      </c>
      <c r="P280" s="382" t="s">
        <v>495</v>
      </c>
      <c r="Q280" s="382" t="s">
        <v>307</v>
      </c>
      <c r="R280" s="382" t="s">
        <v>307</v>
      </c>
      <c r="S280" s="382" t="s">
        <v>307</v>
      </c>
      <c r="T280" s="382" t="s">
        <v>1184</v>
      </c>
      <c r="U280" s="382" t="s">
        <v>1185</v>
      </c>
      <c r="V280" s="382" t="s">
        <v>1185</v>
      </c>
      <c r="W280" s="382" t="s">
        <v>1185</v>
      </c>
      <c r="X280" s="382" t="s">
        <v>1185</v>
      </c>
      <c r="Y280" s="382" t="s">
        <v>1184</v>
      </c>
      <c r="Z280" s="382" t="s">
        <v>1185</v>
      </c>
      <c r="AA280" s="382" t="s">
        <v>1185</v>
      </c>
      <c r="AB280" s="382" t="s">
        <v>1207</v>
      </c>
      <c r="AC280" s="427"/>
      <c r="AD280" s="382" t="s">
        <v>1380</v>
      </c>
      <c r="AE280" s="382"/>
      <c r="AF280" s="382" t="s">
        <v>1380</v>
      </c>
      <c r="AG280" s="382"/>
      <c r="AH280" s="382"/>
      <c r="AI280" s="382" t="s">
        <v>1187</v>
      </c>
      <c r="AJ280" s="382" t="s">
        <v>1205</v>
      </c>
      <c r="AK280" s="382"/>
      <c r="AL280" s="382"/>
    </row>
    <row r="281" spans="1:38" ht="30.75" customHeight="1" x14ac:dyDescent="0.3">
      <c r="A281" s="436">
        <v>255</v>
      </c>
      <c r="B281" s="382"/>
      <c r="C281" s="382"/>
      <c r="D281" s="382"/>
      <c r="E281" s="382" t="s">
        <v>309</v>
      </c>
      <c r="F281" s="382"/>
      <c r="G281" s="382" t="s">
        <v>1204</v>
      </c>
      <c r="H281" s="382"/>
      <c r="I281" s="382" t="s">
        <v>2137</v>
      </c>
      <c r="J281" s="386">
        <v>0</v>
      </c>
      <c r="K281" s="382" t="s">
        <v>1187</v>
      </c>
      <c r="L281" s="382">
        <v>4</v>
      </c>
      <c r="M281" s="382">
        <v>1</v>
      </c>
      <c r="N281" s="382" t="s">
        <v>1995</v>
      </c>
      <c r="O281" s="382" t="s">
        <v>1203</v>
      </c>
      <c r="P281" s="382" t="s">
        <v>496</v>
      </c>
      <c r="Q281" s="382" t="s">
        <v>309</v>
      </c>
      <c r="R281" s="382" t="s">
        <v>309</v>
      </c>
      <c r="S281" s="382" t="s">
        <v>309</v>
      </c>
      <c r="T281" s="382" t="s">
        <v>1184</v>
      </c>
      <c r="U281" s="382" t="s">
        <v>1185</v>
      </c>
      <c r="V281" s="382" t="s">
        <v>1184</v>
      </c>
      <c r="W281" s="382" t="s">
        <v>1185</v>
      </c>
      <c r="X281" s="382" t="s">
        <v>1184</v>
      </c>
      <c r="Y281" s="382" t="s">
        <v>1184</v>
      </c>
      <c r="Z281" s="382" t="s">
        <v>1185</v>
      </c>
      <c r="AA281" s="382" t="s">
        <v>1185</v>
      </c>
      <c r="AB281" s="382" t="s">
        <v>1207</v>
      </c>
      <c r="AC281" s="427"/>
      <c r="AD281" s="382" t="s">
        <v>1380</v>
      </c>
      <c r="AE281" s="382"/>
      <c r="AF281" s="382" t="s">
        <v>1380</v>
      </c>
      <c r="AG281" s="382"/>
      <c r="AH281" s="382"/>
      <c r="AI281" s="382" t="s">
        <v>1187</v>
      </c>
      <c r="AJ281" s="382"/>
      <c r="AK281" s="382"/>
      <c r="AL281" s="382"/>
    </row>
    <row r="282" spans="1:38" ht="30.75" customHeight="1" x14ac:dyDescent="0.3">
      <c r="A282" s="436">
        <v>256</v>
      </c>
      <c r="B282" s="382"/>
      <c r="C282" s="382"/>
      <c r="D282" s="382"/>
      <c r="E282" s="382" t="s">
        <v>311</v>
      </c>
      <c r="F282" s="382"/>
      <c r="G282" s="382" t="s">
        <v>631</v>
      </c>
      <c r="H282" s="382"/>
      <c r="I282" s="382" t="s">
        <v>2137</v>
      </c>
      <c r="J282" s="386">
        <v>0</v>
      </c>
      <c r="K282" s="382" t="s">
        <v>1187</v>
      </c>
      <c r="L282" s="382">
        <v>4</v>
      </c>
      <c r="M282" s="382">
        <v>1</v>
      </c>
      <c r="N282" s="382" t="s">
        <v>1995</v>
      </c>
      <c r="O282" s="382" t="s">
        <v>1203</v>
      </c>
      <c r="P282" s="382" t="s">
        <v>497</v>
      </c>
      <c r="Q282" s="382" t="s">
        <v>311</v>
      </c>
      <c r="R282" s="382" t="s">
        <v>311</v>
      </c>
      <c r="S282" s="382" t="s">
        <v>311</v>
      </c>
      <c r="T282" s="382" t="s">
        <v>1184</v>
      </c>
      <c r="U282" s="382" t="s">
        <v>1185</v>
      </c>
      <c r="V282" s="382" t="s">
        <v>1185</v>
      </c>
      <c r="W282" s="382" t="s">
        <v>1185</v>
      </c>
      <c r="X282" s="382" t="s">
        <v>1185</v>
      </c>
      <c r="Y282" s="382" t="s">
        <v>1184</v>
      </c>
      <c r="Z282" s="382" t="s">
        <v>1185</v>
      </c>
      <c r="AA282" s="382" t="s">
        <v>1185</v>
      </c>
      <c r="AB282" s="382" t="s">
        <v>1207</v>
      </c>
      <c r="AC282" s="427"/>
      <c r="AD282" s="382" t="s">
        <v>1380</v>
      </c>
      <c r="AE282" s="382"/>
      <c r="AF282" s="382" t="s">
        <v>1380</v>
      </c>
      <c r="AG282" s="382"/>
      <c r="AH282" s="382"/>
      <c r="AI282" s="382" t="s">
        <v>1187</v>
      </c>
      <c r="AJ282" s="382"/>
      <c r="AK282" s="382"/>
      <c r="AL282" s="382"/>
    </row>
    <row r="283" spans="1:38" ht="30.75" customHeight="1" x14ac:dyDescent="0.3">
      <c r="A283" s="436">
        <v>257</v>
      </c>
      <c r="B283" s="382"/>
      <c r="C283" s="382"/>
      <c r="D283" s="382"/>
      <c r="E283" s="382" t="s">
        <v>313</v>
      </c>
      <c r="F283" s="382"/>
      <c r="G283" s="382" t="s">
        <v>631</v>
      </c>
      <c r="H283" s="382"/>
      <c r="I283" s="382" t="s">
        <v>2137</v>
      </c>
      <c r="J283" s="386">
        <v>0</v>
      </c>
      <c r="K283" s="382" t="s">
        <v>1187</v>
      </c>
      <c r="L283" s="382">
        <v>4</v>
      </c>
      <c r="M283" s="382">
        <v>1</v>
      </c>
      <c r="N283" s="382" t="s">
        <v>1995</v>
      </c>
      <c r="O283" s="382" t="s">
        <v>1203</v>
      </c>
      <c r="P283" s="382" t="s">
        <v>498</v>
      </c>
      <c r="Q283" s="382" t="s">
        <v>313</v>
      </c>
      <c r="R283" s="382" t="s">
        <v>313</v>
      </c>
      <c r="S283" s="382" t="s">
        <v>313</v>
      </c>
      <c r="T283" s="382" t="s">
        <v>1184</v>
      </c>
      <c r="U283" s="382" t="s">
        <v>1185</v>
      </c>
      <c r="V283" s="382" t="s">
        <v>1185</v>
      </c>
      <c r="W283" s="382" t="s">
        <v>1185</v>
      </c>
      <c r="X283" s="382" t="s">
        <v>1185</v>
      </c>
      <c r="Y283" s="382" t="s">
        <v>1184</v>
      </c>
      <c r="Z283" s="382" t="s">
        <v>1185</v>
      </c>
      <c r="AA283" s="382" t="s">
        <v>1185</v>
      </c>
      <c r="AB283" s="382" t="s">
        <v>1207</v>
      </c>
      <c r="AC283" s="427"/>
      <c r="AD283" s="382" t="s">
        <v>1380</v>
      </c>
      <c r="AE283" s="382"/>
      <c r="AF283" s="382" t="s">
        <v>1380</v>
      </c>
      <c r="AG283" s="382"/>
      <c r="AH283" s="382"/>
      <c r="AI283" s="382" t="s">
        <v>1187</v>
      </c>
      <c r="AJ283" s="382"/>
      <c r="AK283" s="382"/>
      <c r="AL283" s="382"/>
    </row>
    <row r="284" spans="1:38" ht="30.75" customHeight="1" x14ac:dyDescent="0.3">
      <c r="A284" s="436">
        <v>258</v>
      </c>
      <c r="B284" s="382"/>
      <c r="C284" s="382"/>
      <c r="D284" s="382"/>
      <c r="E284" s="382" t="s">
        <v>315</v>
      </c>
      <c r="F284" s="382"/>
      <c r="G284" s="382" t="s">
        <v>631</v>
      </c>
      <c r="H284" s="382"/>
      <c r="I284" s="382" t="s">
        <v>2137</v>
      </c>
      <c r="J284" s="386">
        <v>0</v>
      </c>
      <c r="K284" s="382" t="s">
        <v>1187</v>
      </c>
      <c r="L284" s="382">
        <v>4</v>
      </c>
      <c r="M284" s="382">
        <v>1</v>
      </c>
      <c r="N284" s="382" t="s">
        <v>1995</v>
      </c>
      <c r="O284" s="382" t="s">
        <v>1203</v>
      </c>
      <c r="P284" s="382" t="s">
        <v>499</v>
      </c>
      <c r="Q284" s="382" t="s">
        <v>315</v>
      </c>
      <c r="R284" s="382" t="s">
        <v>315</v>
      </c>
      <c r="S284" s="382" t="s">
        <v>315</v>
      </c>
      <c r="T284" s="382" t="s">
        <v>1184</v>
      </c>
      <c r="U284" s="382" t="s">
        <v>1185</v>
      </c>
      <c r="V284" s="382" t="s">
        <v>1185</v>
      </c>
      <c r="W284" s="382" t="s">
        <v>1185</v>
      </c>
      <c r="X284" s="382" t="s">
        <v>1185</v>
      </c>
      <c r="Y284" s="382" t="s">
        <v>1184</v>
      </c>
      <c r="Z284" s="382" t="s">
        <v>1185</v>
      </c>
      <c r="AA284" s="382" t="s">
        <v>1185</v>
      </c>
      <c r="AB284" s="382" t="s">
        <v>1207</v>
      </c>
      <c r="AC284" s="427"/>
      <c r="AD284" s="382" t="s">
        <v>1380</v>
      </c>
      <c r="AE284" s="382"/>
      <c r="AF284" s="382" t="s">
        <v>1380</v>
      </c>
      <c r="AG284" s="382"/>
      <c r="AH284" s="382"/>
      <c r="AI284" s="382" t="s">
        <v>1187</v>
      </c>
      <c r="AJ284" s="382"/>
      <c r="AK284" s="382"/>
      <c r="AL284" s="382"/>
    </row>
    <row r="285" spans="1:38" ht="30.75" customHeight="1" x14ac:dyDescent="0.3">
      <c r="A285" s="436">
        <v>259</v>
      </c>
      <c r="B285" s="382"/>
      <c r="C285" s="382"/>
      <c r="D285" s="382"/>
      <c r="E285" s="382" t="s">
        <v>317</v>
      </c>
      <c r="F285" s="382"/>
      <c r="G285" s="382" t="s">
        <v>631</v>
      </c>
      <c r="H285" s="382"/>
      <c r="I285" s="382" t="s">
        <v>2137</v>
      </c>
      <c r="J285" s="386">
        <v>0</v>
      </c>
      <c r="K285" s="382" t="s">
        <v>1187</v>
      </c>
      <c r="L285" s="382">
        <v>4</v>
      </c>
      <c r="M285" s="382">
        <v>1</v>
      </c>
      <c r="N285" s="382" t="s">
        <v>1996</v>
      </c>
      <c r="O285" s="382" t="s">
        <v>1197</v>
      </c>
      <c r="P285" s="382" t="s">
        <v>500</v>
      </c>
      <c r="Q285" s="382" t="s">
        <v>317</v>
      </c>
      <c r="R285" s="382" t="s">
        <v>317</v>
      </c>
      <c r="S285" s="382" t="s">
        <v>317</v>
      </c>
      <c r="T285" s="382" t="s">
        <v>1184</v>
      </c>
      <c r="U285" s="382" t="s">
        <v>1185</v>
      </c>
      <c r="V285" s="382" t="s">
        <v>1185</v>
      </c>
      <c r="W285" s="382" t="s">
        <v>1185</v>
      </c>
      <c r="X285" s="382" t="s">
        <v>1185</v>
      </c>
      <c r="Y285" s="382" t="s">
        <v>1184</v>
      </c>
      <c r="Z285" s="382" t="s">
        <v>1185</v>
      </c>
      <c r="AA285" s="382" t="s">
        <v>1185</v>
      </c>
      <c r="AB285" s="382" t="s">
        <v>1207</v>
      </c>
      <c r="AC285" s="427"/>
      <c r="AD285" s="382" t="s">
        <v>1380</v>
      </c>
      <c r="AE285" s="382"/>
      <c r="AF285" s="382" t="s">
        <v>1380</v>
      </c>
      <c r="AG285" s="382"/>
      <c r="AH285" s="382"/>
      <c r="AI285" s="382" t="s">
        <v>1187</v>
      </c>
      <c r="AJ285" s="382"/>
      <c r="AK285" s="382"/>
      <c r="AL285" s="382"/>
    </row>
    <row r="286" spans="1:38" ht="30.75" customHeight="1" x14ac:dyDescent="0.3">
      <c r="A286" s="436">
        <v>260</v>
      </c>
      <c r="B286" s="382"/>
      <c r="C286" s="382"/>
      <c r="D286" s="382"/>
      <c r="E286" s="382" t="s">
        <v>319</v>
      </c>
      <c r="F286" s="382"/>
      <c r="G286" s="382" t="s">
        <v>631</v>
      </c>
      <c r="H286" s="382"/>
      <c r="I286" s="382" t="s">
        <v>2137</v>
      </c>
      <c r="J286" s="386">
        <v>0</v>
      </c>
      <c r="K286" s="382" t="s">
        <v>1187</v>
      </c>
      <c r="L286" s="382">
        <v>4</v>
      </c>
      <c r="M286" s="382">
        <v>1</v>
      </c>
      <c r="N286" s="382" t="s">
        <v>1996</v>
      </c>
      <c r="O286" s="382" t="s">
        <v>1197</v>
      </c>
      <c r="P286" s="382" t="s">
        <v>501</v>
      </c>
      <c r="Q286" s="382" t="s">
        <v>319</v>
      </c>
      <c r="R286" s="382" t="s">
        <v>319</v>
      </c>
      <c r="S286" s="382" t="s">
        <v>319</v>
      </c>
      <c r="T286" s="382" t="s">
        <v>1184</v>
      </c>
      <c r="U286" s="382" t="s">
        <v>1185</v>
      </c>
      <c r="V286" s="382" t="s">
        <v>1185</v>
      </c>
      <c r="W286" s="382" t="s">
        <v>1185</v>
      </c>
      <c r="X286" s="382" t="s">
        <v>1185</v>
      </c>
      <c r="Y286" s="382" t="s">
        <v>1184</v>
      </c>
      <c r="Z286" s="382" t="s">
        <v>1185</v>
      </c>
      <c r="AA286" s="382" t="s">
        <v>1185</v>
      </c>
      <c r="AB286" s="382" t="s">
        <v>1207</v>
      </c>
      <c r="AC286" s="427"/>
      <c r="AD286" s="382" t="s">
        <v>1380</v>
      </c>
      <c r="AE286" s="382"/>
      <c r="AF286" s="382" t="s">
        <v>1380</v>
      </c>
      <c r="AG286" s="382"/>
      <c r="AH286" s="382"/>
      <c r="AI286" s="382" t="s">
        <v>1187</v>
      </c>
      <c r="AJ286" s="382"/>
      <c r="AK286" s="382"/>
      <c r="AL286" s="382"/>
    </row>
    <row r="287" spans="1:38" ht="30.75" customHeight="1" x14ac:dyDescent="0.3">
      <c r="A287" s="436">
        <v>261</v>
      </c>
      <c r="B287" s="382"/>
      <c r="C287" s="382"/>
      <c r="D287" s="382"/>
      <c r="E287" s="382" t="s">
        <v>2123</v>
      </c>
      <c r="F287" s="382"/>
      <c r="G287" s="382" t="s">
        <v>2071</v>
      </c>
      <c r="H287" s="382"/>
      <c r="I287" s="382" t="s">
        <v>2137</v>
      </c>
      <c r="J287" s="386">
        <v>0</v>
      </c>
      <c r="K287" s="382" t="s">
        <v>1187</v>
      </c>
      <c r="L287" s="382">
        <v>4</v>
      </c>
      <c r="M287" s="382">
        <v>1</v>
      </c>
      <c r="N287" s="382" t="s">
        <v>1996</v>
      </c>
      <c r="O287" s="382" t="s">
        <v>1197</v>
      </c>
      <c r="P287" s="382" t="s">
        <v>460</v>
      </c>
      <c r="Q287" s="382" t="s">
        <v>1202</v>
      </c>
      <c r="R287" s="382" t="s">
        <v>1202</v>
      </c>
      <c r="S287" s="382" t="s">
        <v>1202</v>
      </c>
      <c r="T287" s="382" t="s">
        <v>1185</v>
      </c>
      <c r="U287" s="382" t="s">
        <v>1185</v>
      </c>
      <c r="V287" s="382" t="s">
        <v>1185</v>
      </c>
      <c r="W287" s="382" t="s">
        <v>1185</v>
      </c>
      <c r="X287" s="382" t="s">
        <v>1185</v>
      </c>
      <c r="Y287" s="382" t="s">
        <v>1185</v>
      </c>
      <c r="Z287" s="382" t="s">
        <v>1185</v>
      </c>
      <c r="AA287" s="382" t="s">
        <v>1185</v>
      </c>
      <c r="AB287" s="382" t="s">
        <v>1380</v>
      </c>
      <c r="AC287" s="427"/>
      <c r="AD287" s="382" t="s">
        <v>1380</v>
      </c>
      <c r="AE287" s="382"/>
      <c r="AF287" s="382" t="s">
        <v>1380</v>
      </c>
      <c r="AG287" s="382"/>
      <c r="AH287" s="382"/>
      <c r="AI287" s="382" t="s">
        <v>1187</v>
      </c>
      <c r="AJ287" s="382"/>
      <c r="AK287" s="382"/>
      <c r="AL287" s="382"/>
    </row>
    <row r="288" spans="1:38" ht="30.75" customHeight="1" x14ac:dyDescent="0.3">
      <c r="A288" s="436">
        <v>262</v>
      </c>
      <c r="B288" s="382"/>
      <c r="C288" s="382"/>
      <c r="D288" s="382"/>
      <c r="E288" s="382" t="s">
        <v>2124</v>
      </c>
      <c r="F288" s="382"/>
      <c r="G288" s="382" t="s">
        <v>2071</v>
      </c>
      <c r="H288" s="382"/>
      <c r="I288" s="382" t="s">
        <v>2137</v>
      </c>
      <c r="J288" s="386">
        <v>0</v>
      </c>
      <c r="K288" s="382" t="s">
        <v>1187</v>
      </c>
      <c r="L288" s="382">
        <v>4</v>
      </c>
      <c r="M288" s="382">
        <v>1</v>
      </c>
      <c r="N288" s="382" t="s">
        <v>1996</v>
      </c>
      <c r="O288" s="382" t="s">
        <v>1197</v>
      </c>
      <c r="P288" s="382" t="s">
        <v>460</v>
      </c>
      <c r="Q288" s="382" t="s">
        <v>1201</v>
      </c>
      <c r="R288" s="382" t="s">
        <v>1201</v>
      </c>
      <c r="S288" s="382" t="s">
        <v>1201</v>
      </c>
      <c r="T288" s="382" t="s">
        <v>1185</v>
      </c>
      <c r="U288" s="382" t="s">
        <v>1185</v>
      </c>
      <c r="V288" s="382" t="s">
        <v>1185</v>
      </c>
      <c r="W288" s="382" t="s">
        <v>1185</v>
      </c>
      <c r="X288" s="382" t="s">
        <v>1185</v>
      </c>
      <c r="Y288" s="382" t="s">
        <v>1185</v>
      </c>
      <c r="Z288" s="382" t="s">
        <v>1185</v>
      </c>
      <c r="AA288" s="382" t="s">
        <v>1185</v>
      </c>
      <c r="AB288" s="382" t="s">
        <v>1380</v>
      </c>
      <c r="AC288" s="427"/>
      <c r="AD288" s="382" t="s">
        <v>1380</v>
      </c>
      <c r="AE288" s="382"/>
      <c r="AF288" s="382" t="s">
        <v>1380</v>
      </c>
      <c r="AG288" s="382"/>
      <c r="AH288" s="382"/>
      <c r="AI288" s="382" t="s">
        <v>1187</v>
      </c>
      <c r="AJ288" s="382"/>
      <c r="AK288" s="382"/>
      <c r="AL288" s="382"/>
    </row>
    <row r="289" spans="1:38" ht="30.75" customHeight="1" x14ac:dyDescent="0.3">
      <c r="A289" s="436">
        <v>263</v>
      </c>
      <c r="B289" s="382"/>
      <c r="C289" s="382"/>
      <c r="D289" s="382"/>
      <c r="E289" s="382" t="s">
        <v>2125</v>
      </c>
      <c r="F289" s="382"/>
      <c r="G289" s="382" t="s">
        <v>2071</v>
      </c>
      <c r="H289" s="382"/>
      <c r="I289" s="382" t="s">
        <v>2137</v>
      </c>
      <c r="J289" s="386">
        <v>0</v>
      </c>
      <c r="K289" s="382" t="s">
        <v>1187</v>
      </c>
      <c r="L289" s="382">
        <v>4</v>
      </c>
      <c r="M289" s="382">
        <v>1</v>
      </c>
      <c r="N289" s="382" t="s">
        <v>1996</v>
      </c>
      <c r="O289" s="382" t="s">
        <v>1197</v>
      </c>
      <c r="P289" s="382" t="s">
        <v>460</v>
      </c>
      <c r="Q289" s="382" t="s">
        <v>1200</v>
      </c>
      <c r="R289" s="382" t="s">
        <v>1200</v>
      </c>
      <c r="S289" s="382" t="s">
        <v>1200</v>
      </c>
      <c r="T289" s="382" t="s">
        <v>1185</v>
      </c>
      <c r="U289" s="382" t="s">
        <v>1185</v>
      </c>
      <c r="V289" s="382" t="s">
        <v>1185</v>
      </c>
      <c r="W289" s="382" t="s">
        <v>1185</v>
      </c>
      <c r="X289" s="382" t="s">
        <v>1185</v>
      </c>
      <c r="Y289" s="382" t="s">
        <v>1185</v>
      </c>
      <c r="Z289" s="382" t="s">
        <v>1185</v>
      </c>
      <c r="AA289" s="382" t="s">
        <v>1185</v>
      </c>
      <c r="AB289" s="382" t="s">
        <v>1380</v>
      </c>
      <c r="AC289" s="427"/>
      <c r="AD289" s="382" t="s">
        <v>1380</v>
      </c>
      <c r="AE289" s="382"/>
      <c r="AF289" s="382" t="s">
        <v>1380</v>
      </c>
      <c r="AG289" s="382"/>
      <c r="AH289" s="382"/>
      <c r="AI289" s="382" t="s">
        <v>1187</v>
      </c>
      <c r="AJ289" s="382"/>
      <c r="AK289" s="382"/>
      <c r="AL289" s="382"/>
    </row>
    <row r="290" spans="1:38" ht="30.75" customHeight="1" x14ac:dyDescent="0.3">
      <c r="A290" s="436">
        <v>264</v>
      </c>
      <c r="B290" s="382"/>
      <c r="C290" s="382"/>
      <c r="D290" s="382"/>
      <c r="E290" s="382" t="s">
        <v>2126</v>
      </c>
      <c r="F290" s="382"/>
      <c r="G290" s="382" t="s">
        <v>2071</v>
      </c>
      <c r="H290" s="382"/>
      <c r="I290" s="382" t="s">
        <v>2137</v>
      </c>
      <c r="J290" s="386">
        <v>0</v>
      </c>
      <c r="K290" s="382" t="s">
        <v>1187</v>
      </c>
      <c r="L290" s="382">
        <v>4</v>
      </c>
      <c r="M290" s="382">
        <v>1</v>
      </c>
      <c r="N290" s="382" t="s">
        <v>1996</v>
      </c>
      <c r="O290" s="382" t="s">
        <v>1197</v>
      </c>
      <c r="P290" s="382" t="s">
        <v>460</v>
      </c>
      <c r="Q290" s="382" t="s">
        <v>1199</v>
      </c>
      <c r="R290" s="382" t="s">
        <v>1199</v>
      </c>
      <c r="S290" s="382" t="s">
        <v>1199</v>
      </c>
      <c r="T290" s="382" t="s">
        <v>1185</v>
      </c>
      <c r="U290" s="382" t="s">
        <v>1185</v>
      </c>
      <c r="V290" s="382" t="s">
        <v>1185</v>
      </c>
      <c r="W290" s="382" t="s">
        <v>1185</v>
      </c>
      <c r="X290" s="382" t="s">
        <v>1185</v>
      </c>
      <c r="Y290" s="382" t="s">
        <v>1185</v>
      </c>
      <c r="Z290" s="382" t="s">
        <v>1185</v>
      </c>
      <c r="AA290" s="382" t="s">
        <v>1185</v>
      </c>
      <c r="AB290" s="382" t="s">
        <v>1380</v>
      </c>
      <c r="AC290" s="427"/>
      <c r="AD290" s="382" t="s">
        <v>1380</v>
      </c>
      <c r="AE290" s="382"/>
      <c r="AF290" s="382" t="s">
        <v>1380</v>
      </c>
      <c r="AG290" s="382"/>
      <c r="AH290" s="382"/>
      <c r="AI290" s="382" t="s">
        <v>1187</v>
      </c>
      <c r="AJ290" s="382"/>
      <c r="AK290" s="382"/>
      <c r="AL290" s="382"/>
    </row>
    <row r="291" spans="1:38" ht="30.75" customHeight="1" x14ac:dyDescent="0.3">
      <c r="A291" s="436">
        <v>265</v>
      </c>
      <c r="B291" s="382"/>
      <c r="C291" s="382"/>
      <c r="D291" s="382"/>
      <c r="E291" s="382" t="s">
        <v>2127</v>
      </c>
      <c r="F291" s="382"/>
      <c r="G291" s="382" t="s">
        <v>2071</v>
      </c>
      <c r="H291" s="382"/>
      <c r="I291" s="382" t="s">
        <v>2137</v>
      </c>
      <c r="J291" s="386">
        <v>0</v>
      </c>
      <c r="K291" s="382" t="s">
        <v>1187</v>
      </c>
      <c r="L291" s="382">
        <v>4</v>
      </c>
      <c r="M291" s="382">
        <v>1</v>
      </c>
      <c r="N291" s="382" t="s">
        <v>1996</v>
      </c>
      <c r="O291" s="382" t="s">
        <v>1197</v>
      </c>
      <c r="P291" s="382" t="s">
        <v>460</v>
      </c>
      <c r="Q291" s="382" t="s">
        <v>1198</v>
      </c>
      <c r="R291" s="382" t="s">
        <v>1198</v>
      </c>
      <c r="S291" s="382" t="s">
        <v>1198</v>
      </c>
      <c r="T291" s="382" t="s">
        <v>1185</v>
      </c>
      <c r="U291" s="382" t="s">
        <v>1185</v>
      </c>
      <c r="V291" s="382" t="s">
        <v>1185</v>
      </c>
      <c r="W291" s="382" t="s">
        <v>1185</v>
      </c>
      <c r="X291" s="382" t="s">
        <v>1185</v>
      </c>
      <c r="Y291" s="382" t="s">
        <v>1185</v>
      </c>
      <c r="Z291" s="382" t="s">
        <v>1185</v>
      </c>
      <c r="AA291" s="382" t="s">
        <v>1185</v>
      </c>
      <c r="AB291" s="382" t="s">
        <v>1380</v>
      </c>
      <c r="AC291" s="427"/>
      <c r="AD291" s="382" t="s">
        <v>1380</v>
      </c>
      <c r="AE291" s="382"/>
      <c r="AF291" s="382" t="s">
        <v>1380</v>
      </c>
      <c r="AG291" s="382"/>
      <c r="AH291" s="382"/>
      <c r="AI291" s="382" t="s">
        <v>1187</v>
      </c>
      <c r="AJ291" s="382"/>
      <c r="AK291" s="382"/>
      <c r="AL291" s="382"/>
    </row>
    <row r="292" spans="1:38" ht="30.75" customHeight="1" x14ac:dyDescent="0.3">
      <c r="A292" s="436">
        <v>266</v>
      </c>
      <c r="B292" s="382"/>
      <c r="C292" s="382"/>
      <c r="D292" s="382"/>
      <c r="E292" s="382" t="s">
        <v>2128</v>
      </c>
      <c r="F292" s="382"/>
      <c r="G292" s="382" t="s">
        <v>2071</v>
      </c>
      <c r="H292" s="382"/>
      <c r="I292" s="382" t="s">
        <v>2137</v>
      </c>
      <c r="J292" s="386">
        <v>0</v>
      </c>
      <c r="K292" s="382" t="s">
        <v>1187</v>
      </c>
      <c r="L292" s="382">
        <v>4</v>
      </c>
      <c r="M292" s="382">
        <v>1</v>
      </c>
      <c r="N292" s="382" t="s">
        <v>1996</v>
      </c>
      <c r="O292" s="382" t="s">
        <v>1197</v>
      </c>
      <c r="P292" s="382" t="s">
        <v>460</v>
      </c>
      <c r="Q292" s="382" t="s">
        <v>1196</v>
      </c>
      <c r="R292" s="382" t="s">
        <v>1196</v>
      </c>
      <c r="S292" s="382" t="s">
        <v>1196</v>
      </c>
      <c r="T292" s="382" t="s">
        <v>1185</v>
      </c>
      <c r="U292" s="382" t="s">
        <v>1185</v>
      </c>
      <c r="V292" s="382" t="s">
        <v>1185</v>
      </c>
      <c r="W292" s="382" t="s">
        <v>1185</v>
      </c>
      <c r="X292" s="382" t="s">
        <v>1185</v>
      </c>
      <c r="Y292" s="382" t="s">
        <v>1185</v>
      </c>
      <c r="Z292" s="382" t="s">
        <v>1185</v>
      </c>
      <c r="AA292" s="382" t="s">
        <v>1185</v>
      </c>
      <c r="AB292" s="382" t="s">
        <v>1380</v>
      </c>
      <c r="AC292" s="427"/>
      <c r="AD292" s="382" t="s">
        <v>1380</v>
      </c>
      <c r="AE292" s="382"/>
      <c r="AF292" s="382" t="s">
        <v>1380</v>
      </c>
      <c r="AG292" s="382"/>
      <c r="AH292" s="382"/>
      <c r="AI292" s="382" t="s">
        <v>1187</v>
      </c>
      <c r="AJ292" s="382"/>
      <c r="AK292" s="382"/>
      <c r="AL292" s="382"/>
    </row>
    <row r="293" spans="1:38" ht="30.75" customHeight="1" x14ac:dyDescent="0.3">
      <c r="A293" s="436">
        <v>267</v>
      </c>
      <c r="B293" s="382"/>
      <c r="C293" s="382"/>
      <c r="D293" s="382"/>
      <c r="E293" s="382" t="s">
        <v>327</v>
      </c>
      <c r="F293" s="382"/>
      <c r="G293" s="382" t="s">
        <v>631</v>
      </c>
      <c r="H293" s="382"/>
      <c r="I293" s="382" t="s">
        <v>2137</v>
      </c>
      <c r="J293" s="386">
        <v>0</v>
      </c>
      <c r="K293" s="382" t="s">
        <v>1187</v>
      </c>
      <c r="L293" s="382">
        <v>4</v>
      </c>
      <c r="M293" s="382">
        <v>1</v>
      </c>
      <c r="N293" s="382" t="s">
        <v>1997</v>
      </c>
      <c r="O293" s="382" t="s">
        <v>1190</v>
      </c>
      <c r="P293" s="382" t="s">
        <v>502</v>
      </c>
      <c r="Q293" s="382" t="s">
        <v>327</v>
      </c>
      <c r="R293" s="382" t="s">
        <v>327</v>
      </c>
      <c r="S293" s="382" t="s">
        <v>327</v>
      </c>
      <c r="T293" s="382" t="s">
        <v>1184</v>
      </c>
      <c r="U293" s="382" t="s">
        <v>1184</v>
      </c>
      <c r="V293" s="382" t="s">
        <v>1184</v>
      </c>
      <c r="W293" s="382" t="s">
        <v>1184</v>
      </c>
      <c r="X293" s="382" t="s">
        <v>1184</v>
      </c>
      <c r="Y293" s="382" t="s">
        <v>1184</v>
      </c>
      <c r="Z293" s="382" t="s">
        <v>1185</v>
      </c>
      <c r="AA293" s="382" t="s">
        <v>1185</v>
      </c>
      <c r="AB293" s="382" t="s">
        <v>1207</v>
      </c>
      <c r="AC293" s="427"/>
      <c r="AD293" s="382" t="s">
        <v>1380</v>
      </c>
      <c r="AE293" s="382"/>
      <c r="AF293" s="382" t="s">
        <v>1380</v>
      </c>
      <c r="AG293" s="382"/>
      <c r="AH293" s="382"/>
      <c r="AI293" s="382" t="s">
        <v>1187</v>
      </c>
      <c r="AJ293" s="382" t="s">
        <v>1189</v>
      </c>
      <c r="AK293" s="382"/>
      <c r="AL293" s="382"/>
    </row>
    <row r="294" spans="1:38" ht="30.75" customHeight="1" x14ac:dyDescent="0.3">
      <c r="A294" s="436">
        <v>268</v>
      </c>
      <c r="B294" s="382"/>
      <c r="C294" s="382"/>
      <c r="D294" s="382"/>
      <c r="E294" s="382" t="s">
        <v>2129</v>
      </c>
      <c r="F294" s="382"/>
      <c r="G294" s="382" t="s">
        <v>2071</v>
      </c>
      <c r="H294" s="382"/>
      <c r="I294" s="382" t="s">
        <v>2137</v>
      </c>
      <c r="J294" s="386">
        <v>0</v>
      </c>
      <c r="K294" s="382" t="s">
        <v>1187</v>
      </c>
      <c r="L294" s="382">
        <v>4</v>
      </c>
      <c r="M294" s="382">
        <v>1</v>
      </c>
      <c r="N294" s="382" t="s">
        <v>1997</v>
      </c>
      <c r="O294" s="382" t="s">
        <v>1190</v>
      </c>
      <c r="P294" s="382" t="s">
        <v>460</v>
      </c>
      <c r="Q294" s="382" t="s">
        <v>1195</v>
      </c>
      <c r="R294" s="382" t="s">
        <v>1195</v>
      </c>
      <c r="S294" s="382" t="s">
        <v>1195</v>
      </c>
      <c r="T294" s="382" t="s">
        <v>1185</v>
      </c>
      <c r="U294" s="382" t="s">
        <v>1185</v>
      </c>
      <c r="V294" s="382" t="s">
        <v>1185</v>
      </c>
      <c r="W294" s="382" t="s">
        <v>1185</v>
      </c>
      <c r="X294" s="382" t="s">
        <v>1185</v>
      </c>
      <c r="Y294" s="382" t="s">
        <v>1185</v>
      </c>
      <c r="Z294" s="382" t="s">
        <v>1185</v>
      </c>
      <c r="AA294" s="382" t="s">
        <v>1185</v>
      </c>
      <c r="AB294" s="382" t="s">
        <v>1380</v>
      </c>
      <c r="AC294" s="427"/>
      <c r="AD294" s="382" t="s">
        <v>1380</v>
      </c>
      <c r="AE294" s="382"/>
      <c r="AF294" s="382" t="s">
        <v>1380</v>
      </c>
      <c r="AG294" s="382"/>
      <c r="AH294" s="382"/>
      <c r="AI294" s="382" t="s">
        <v>1187</v>
      </c>
      <c r="AJ294" s="382"/>
      <c r="AK294" s="382"/>
      <c r="AL294" s="382"/>
    </row>
    <row r="295" spans="1:38" ht="30.75" customHeight="1" x14ac:dyDescent="0.3">
      <c r="A295" s="436">
        <v>269</v>
      </c>
      <c r="B295" s="382"/>
      <c r="C295" s="382"/>
      <c r="D295" s="382"/>
      <c r="E295" s="382" t="s">
        <v>2130</v>
      </c>
      <c r="F295" s="382"/>
      <c r="G295" s="382" t="s">
        <v>2071</v>
      </c>
      <c r="H295" s="382"/>
      <c r="I295" s="382" t="s">
        <v>2137</v>
      </c>
      <c r="J295" s="386">
        <v>0</v>
      </c>
      <c r="K295" s="382" t="s">
        <v>1187</v>
      </c>
      <c r="L295" s="382">
        <v>4</v>
      </c>
      <c r="M295" s="382">
        <v>1</v>
      </c>
      <c r="N295" s="382" t="s">
        <v>1997</v>
      </c>
      <c r="O295" s="382" t="s">
        <v>1190</v>
      </c>
      <c r="P295" s="382" t="s">
        <v>460</v>
      </c>
      <c r="Q295" s="382" t="s">
        <v>1194</v>
      </c>
      <c r="R295" s="382" t="s">
        <v>1194</v>
      </c>
      <c r="S295" s="382" t="s">
        <v>1194</v>
      </c>
      <c r="T295" s="382" t="s">
        <v>1185</v>
      </c>
      <c r="U295" s="382" t="s">
        <v>1185</v>
      </c>
      <c r="V295" s="382" t="s">
        <v>1185</v>
      </c>
      <c r="W295" s="382" t="s">
        <v>1185</v>
      </c>
      <c r="X295" s="382" t="s">
        <v>1185</v>
      </c>
      <c r="Y295" s="382" t="s">
        <v>1185</v>
      </c>
      <c r="Z295" s="382" t="s">
        <v>1185</v>
      </c>
      <c r="AA295" s="382" t="s">
        <v>1185</v>
      </c>
      <c r="AB295" s="382" t="s">
        <v>1380</v>
      </c>
      <c r="AC295" s="427"/>
      <c r="AD295" s="382" t="s">
        <v>1380</v>
      </c>
      <c r="AE295" s="382"/>
      <c r="AF295" s="382" t="s">
        <v>1380</v>
      </c>
      <c r="AG295" s="382"/>
      <c r="AH295" s="382"/>
      <c r="AI295" s="382" t="s">
        <v>1187</v>
      </c>
      <c r="AJ295" s="382"/>
      <c r="AK295" s="382"/>
      <c r="AL295" s="382"/>
    </row>
    <row r="296" spans="1:38" ht="30.75" customHeight="1" x14ac:dyDescent="0.3">
      <c r="A296" s="436">
        <v>270</v>
      </c>
      <c r="B296" s="382"/>
      <c r="C296" s="382"/>
      <c r="D296" s="382"/>
      <c r="E296" s="382" t="s">
        <v>331</v>
      </c>
      <c r="F296" s="382"/>
      <c r="G296" s="382" t="s">
        <v>631</v>
      </c>
      <c r="H296" s="382"/>
      <c r="I296" s="382" t="s">
        <v>2137</v>
      </c>
      <c r="J296" s="386">
        <v>0</v>
      </c>
      <c r="K296" s="382" t="s">
        <v>1187</v>
      </c>
      <c r="L296" s="382">
        <v>4</v>
      </c>
      <c r="M296" s="382">
        <v>1</v>
      </c>
      <c r="N296" s="382" t="s">
        <v>1997</v>
      </c>
      <c r="O296" s="382" t="s">
        <v>1190</v>
      </c>
      <c r="P296" s="382" t="s">
        <v>503</v>
      </c>
      <c r="Q296" s="382" t="s">
        <v>331</v>
      </c>
      <c r="R296" s="382" t="s">
        <v>331</v>
      </c>
      <c r="S296" s="382" t="s">
        <v>331</v>
      </c>
      <c r="T296" s="382" t="s">
        <v>1184</v>
      </c>
      <c r="U296" s="382" t="s">
        <v>1184</v>
      </c>
      <c r="V296" s="382" t="s">
        <v>1184</v>
      </c>
      <c r="W296" s="382" t="s">
        <v>1184</v>
      </c>
      <c r="X296" s="382" t="s">
        <v>1184</v>
      </c>
      <c r="Y296" s="382" t="s">
        <v>1184</v>
      </c>
      <c r="Z296" s="382" t="s">
        <v>1185</v>
      </c>
      <c r="AA296" s="382" t="s">
        <v>1185</v>
      </c>
      <c r="AB296" s="382" t="s">
        <v>1207</v>
      </c>
      <c r="AC296" s="427"/>
      <c r="AD296" s="382" t="s">
        <v>1380</v>
      </c>
      <c r="AE296" s="382"/>
      <c r="AF296" s="382" t="s">
        <v>1380</v>
      </c>
      <c r="AG296" s="382"/>
      <c r="AH296" s="382"/>
      <c r="AI296" s="382" t="s">
        <v>1187</v>
      </c>
      <c r="AJ296" s="382" t="s">
        <v>1189</v>
      </c>
      <c r="AK296" s="382"/>
      <c r="AL296" s="382"/>
    </row>
    <row r="297" spans="1:38" ht="30.75" customHeight="1" x14ac:dyDescent="0.3">
      <c r="A297" s="436">
        <v>271</v>
      </c>
      <c r="B297" s="382"/>
      <c r="C297" s="382"/>
      <c r="D297" s="382"/>
      <c r="E297" s="382" t="s">
        <v>2131</v>
      </c>
      <c r="F297" s="382"/>
      <c r="G297" s="382" t="s">
        <v>2071</v>
      </c>
      <c r="H297" s="382"/>
      <c r="I297" s="382" t="s">
        <v>2137</v>
      </c>
      <c r="J297" s="386">
        <v>0</v>
      </c>
      <c r="K297" s="382" t="s">
        <v>1187</v>
      </c>
      <c r="L297" s="382">
        <v>4</v>
      </c>
      <c r="M297" s="382">
        <v>1</v>
      </c>
      <c r="N297" s="382" t="s">
        <v>1997</v>
      </c>
      <c r="O297" s="382" t="s">
        <v>1190</v>
      </c>
      <c r="P297" s="382" t="s">
        <v>460</v>
      </c>
      <c r="Q297" s="382" t="s">
        <v>1193</v>
      </c>
      <c r="R297" s="382" t="s">
        <v>1193</v>
      </c>
      <c r="S297" s="382" t="s">
        <v>1193</v>
      </c>
      <c r="T297" s="382" t="s">
        <v>1185</v>
      </c>
      <c r="U297" s="382" t="s">
        <v>1185</v>
      </c>
      <c r="V297" s="382" t="s">
        <v>1185</v>
      </c>
      <c r="W297" s="382" t="s">
        <v>1185</v>
      </c>
      <c r="X297" s="382" t="s">
        <v>1185</v>
      </c>
      <c r="Y297" s="382" t="s">
        <v>1185</v>
      </c>
      <c r="Z297" s="382" t="s">
        <v>1185</v>
      </c>
      <c r="AA297" s="382" t="s">
        <v>1185</v>
      </c>
      <c r="AB297" s="382" t="s">
        <v>1380</v>
      </c>
      <c r="AC297" s="427"/>
      <c r="AD297" s="382" t="s">
        <v>1380</v>
      </c>
      <c r="AE297" s="382"/>
      <c r="AF297" s="382" t="s">
        <v>1380</v>
      </c>
      <c r="AG297" s="382"/>
      <c r="AH297" s="382"/>
      <c r="AI297" s="382" t="s">
        <v>1187</v>
      </c>
      <c r="AJ297" s="382"/>
      <c r="AK297" s="382"/>
      <c r="AL297" s="382"/>
    </row>
    <row r="298" spans="1:38" ht="30.75" customHeight="1" x14ac:dyDescent="0.3">
      <c r="A298" s="436">
        <v>272</v>
      </c>
      <c r="B298" s="382"/>
      <c r="C298" s="382"/>
      <c r="D298" s="382"/>
      <c r="E298" s="382" t="s">
        <v>2132</v>
      </c>
      <c r="F298" s="382"/>
      <c r="G298" s="382" t="s">
        <v>2071</v>
      </c>
      <c r="H298" s="382"/>
      <c r="I298" s="382" t="s">
        <v>2137</v>
      </c>
      <c r="J298" s="386">
        <v>0</v>
      </c>
      <c r="K298" s="382" t="s">
        <v>1187</v>
      </c>
      <c r="L298" s="382">
        <v>4</v>
      </c>
      <c r="M298" s="382">
        <v>1</v>
      </c>
      <c r="N298" s="382" t="s">
        <v>1997</v>
      </c>
      <c r="O298" s="382" t="s">
        <v>1190</v>
      </c>
      <c r="P298" s="382" t="s">
        <v>460</v>
      </c>
      <c r="Q298" s="382" t="s">
        <v>1192</v>
      </c>
      <c r="R298" s="382" t="s">
        <v>1192</v>
      </c>
      <c r="S298" s="382" t="s">
        <v>1192</v>
      </c>
      <c r="T298" s="382" t="s">
        <v>1185</v>
      </c>
      <c r="U298" s="382" t="s">
        <v>1185</v>
      </c>
      <c r="V298" s="382" t="s">
        <v>1185</v>
      </c>
      <c r="W298" s="382" t="s">
        <v>1185</v>
      </c>
      <c r="X298" s="382" t="s">
        <v>1185</v>
      </c>
      <c r="Y298" s="382" t="s">
        <v>1185</v>
      </c>
      <c r="Z298" s="382" t="s">
        <v>1185</v>
      </c>
      <c r="AA298" s="382" t="s">
        <v>1185</v>
      </c>
      <c r="AB298" s="382" t="s">
        <v>1380</v>
      </c>
      <c r="AC298" s="427"/>
      <c r="AD298" s="382" t="s">
        <v>1380</v>
      </c>
      <c r="AE298" s="382"/>
      <c r="AF298" s="382" t="s">
        <v>1380</v>
      </c>
      <c r="AG298" s="382"/>
      <c r="AH298" s="382"/>
      <c r="AI298" s="382" t="s">
        <v>1187</v>
      </c>
      <c r="AJ298" s="382"/>
      <c r="AK298" s="382"/>
      <c r="AL298" s="382"/>
    </row>
    <row r="299" spans="1:38" ht="30.75" customHeight="1" x14ac:dyDescent="0.3">
      <c r="A299" s="436">
        <v>273</v>
      </c>
      <c r="B299" s="382"/>
      <c r="C299" s="382"/>
      <c r="D299" s="382"/>
      <c r="E299" s="382" t="s">
        <v>2133</v>
      </c>
      <c r="F299" s="382"/>
      <c r="G299" s="382" t="s">
        <v>2071</v>
      </c>
      <c r="H299" s="382"/>
      <c r="I299" s="382" t="s">
        <v>2137</v>
      </c>
      <c r="J299" s="386">
        <v>0</v>
      </c>
      <c r="K299" s="382" t="s">
        <v>1187</v>
      </c>
      <c r="L299" s="382">
        <v>4</v>
      </c>
      <c r="M299" s="382">
        <v>1</v>
      </c>
      <c r="N299" s="382" t="s">
        <v>1997</v>
      </c>
      <c r="O299" s="382" t="s">
        <v>1190</v>
      </c>
      <c r="P299" s="382" t="s">
        <v>460</v>
      </c>
      <c r="Q299" s="382" t="s">
        <v>1191</v>
      </c>
      <c r="R299" s="382" t="s">
        <v>1191</v>
      </c>
      <c r="S299" s="382" t="s">
        <v>1191</v>
      </c>
      <c r="T299" s="382" t="s">
        <v>1185</v>
      </c>
      <c r="U299" s="382" t="s">
        <v>1185</v>
      </c>
      <c r="V299" s="382" t="s">
        <v>1185</v>
      </c>
      <c r="W299" s="382" t="s">
        <v>1185</v>
      </c>
      <c r="X299" s="382" t="s">
        <v>1185</v>
      </c>
      <c r="Y299" s="382" t="s">
        <v>1185</v>
      </c>
      <c r="Z299" s="382" t="s">
        <v>1185</v>
      </c>
      <c r="AA299" s="382" t="s">
        <v>1185</v>
      </c>
      <c r="AB299" s="382" t="s">
        <v>1380</v>
      </c>
      <c r="AC299" s="427"/>
      <c r="AD299" s="382" t="s">
        <v>1380</v>
      </c>
      <c r="AE299" s="382"/>
      <c r="AF299" s="382" t="s">
        <v>1380</v>
      </c>
      <c r="AG299" s="382"/>
      <c r="AH299" s="382"/>
      <c r="AI299" s="382" t="s">
        <v>1187</v>
      </c>
      <c r="AJ299" s="382"/>
      <c r="AK299" s="382"/>
      <c r="AL299" s="382"/>
    </row>
    <row r="300" spans="1:38" ht="30.75" customHeight="1" x14ac:dyDescent="0.3">
      <c r="A300" s="436">
        <v>274</v>
      </c>
      <c r="B300" s="382"/>
      <c r="C300" s="382"/>
      <c r="D300" s="382"/>
      <c r="E300" s="382" t="s">
        <v>1153</v>
      </c>
      <c r="F300" s="382"/>
      <c r="G300" s="382" t="s">
        <v>1559</v>
      </c>
      <c r="H300" s="382"/>
      <c r="I300" s="382" t="s">
        <v>2137</v>
      </c>
      <c r="J300" s="386">
        <v>0</v>
      </c>
      <c r="K300" s="382" t="s">
        <v>1187</v>
      </c>
      <c r="L300" s="382">
        <v>4</v>
      </c>
      <c r="M300" s="382">
        <v>1</v>
      </c>
      <c r="N300" s="382" t="s">
        <v>1997</v>
      </c>
      <c r="O300" s="382" t="s">
        <v>1190</v>
      </c>
      <c r="P300" s="382" t="s">
        <v>1155</v>
      </c>
      <c r="Q300" s="382" t="s">
        <v>1184</v>
      </c>
      <c r="R300" s="382" t="s">
        <v>1185</v>
      </c>
      <c r="S300" s="382" t="s">
        <v>1185</v>
      </c>
      <c r="T300" s="382" t="s">
        <v>1185</v>
      </c>
      <c r="U300" s="382" t="s">
        <v>1185</v>
      </c>
      <c r="V300" s="382" t="s">
        <v>1185</v>
      </c>
      <c r="W300" s="382" t="s">
        <v>1185</v>
      </c>
      <c r="X300" s="382" t="s">
        <v>1184</v>
      </c>
      <c r="Y300" s="382" t="s">
        <v>1185</v>
      </c>
      <c r="Z300" s="382" t="s">
        <v>1185</v>
      </c>
      <c r="AA300" s="382" t="s">
        <v>1185</v>
      </c>
      <c r="AB300" s="382" t="s">
        <v>1380</v>
      </c>
      <c r="AC300" s="427"/>
      <c r="AD300" s="382" t="s">
        <v>1380</v>
      </c>
      <c r="AE300" s="382"/>
      <c r="AF300" s="382" t="s">
        <v>1380</v>
      </c>
      <c r="AG300" s="382"/>
      <c r="AH300" s="382"/>
      <c r="AI300" s="382" t="s">
        <v>1187</v>
      </c>
      <c r="AJ300" s="382" t="s">
        <v>1189</v>
      </c>
      <c r="AK300" s="382"/>
      <c r="AL300" s="382"/>
    </row>
    <row r="301" spans="1:38" ht="30.75" customHeight="1" x14ac:dyDescent="0.3">
      <c r="A301" s="436">
        <v>275</v>
      </c>
      <c r="B301" s="382"/>
      <c r="C301" s="382"/>
      <c r="D301" s="382"/>
      <c r="E301" s="382" t="s">
        <v>337</v>
      </c>
      <c r="F301" s="382"/>
      <c r="G301" s="382" t="s">
        <v>615</v>
      </c>
      <c r="H301" s="382"/>
      <c r="I301" s="382" t="s">
        <v>2137</v>
      </c>
      <c r="J301" s="386">
        <v>0</v>
      </c>
      <c r="K301" s="382" t="s">
        <v>1187</v>
      </c>
      <c r="L301" s="382">
        <v>4</v>
      </c>
      <c r="M301" s="382">
        <v>1</v>
      </c>
      <c r="N301" s="382" t="s">
        <v>1998</v>
      </c>
      <c r="O301" s="382" t="s">
        <v>1186</v>
      </c>
      <c r="P301" s="382" t="s">
        <v>504</v>
      </c>
      <c r="Q301" s="382" t="s">
        <v>337</v>
      </c>
      <c r="R301" s="382" t="s">
        <v>337</v>
      </c>
      <c r="S301" s="382" t="s">
        <v>337</v>
      </c>
      <c r="T301" s="382" t="s">
        <v>1184</v>
      </c>
      <c r="U301" s="382" t="s">
        <v>1184</v>
      </c>
      <c r="V301" s="382" t="s">
        <v>1184</v>
      </c>
      <c r="W301" s="382" t="s">
        <v>1184</v>
      </c>
      <c r="X301" s="382" t="s">
        <v>1184</v>
      </c>
      <c r="Y301" s="382" t="s">
        <v>1184</v>
      </c>
      <c r="Z301" s="382" t="s">
        <v>1185</v>
      </c>
      <c r="AA301" s="382" t="s">
        <v>1185</v>
      </c>
      <c r="AB301" s="382" t="s">
        <v>1207</v>
      </c>
      <c r="AC301" s="427"/>
      <c r="AD301" s="382" t="s">
        <v>1207</v>
      </c>
      <c r="AE301" s="382"/>
      <c r="AF301" s="382" t="s">
        <v>1207</v>
      </c>
      <c r="AG301" s="382"/>
      <c r="AH301" s="382" t="s">
        <v>1183</v>
      </c>
      <c r="AI301" s="382" t="s">
        <v>1187</v>
      </c>
      <c r="AJ301" s="382" t="s">
        <v>1188</v>
      </c>
      <c r="AK301" s="382"/>
      <c r="AL301" s="382"/>
    </row>
    <row r="302" spans="1:38" ht="30.75" customHeight="1" x14ac:dyDescent="0.3">
      <c r="A302" s="436">
        <v>276</v>
      </c>
      <c r="B302" s="382"/>
      <c r="C302" s="382"/>
      <c r="D302" s="382"/>
      <c r="E302" s="382" t="s">
        <v>339</v>
      </c>
      <c r="F302" s="382"/>
      <c r="G302" s="382" t="s">
        <v>615</v>
      </c>
      <c r="H302" s="382"/>
      <c r="I302" s="382" t="s">
        <v>2137</v>
      </c>
      <c r="J302" s="386">
        <v>0</v>
      </c>
      <c r="K302" s="382" t="s">
        <v>1187</v>
      </c>
      <c r="L302" s="382">
        <v>4</v>
      </c>
      <c r="M302" s="382">
        <v>1</v>
      </c>
      <c r="N302" s="382" t="s">
        <v>1998</v>
      </c>
      <c r="O302" s="382" t="s">
        <v>1186</v>
      </c>
      <c r="P302" s="382" t="s">
        <v>505</v>
      </c>
      <c r="Q302" s="382" t="s">
        <v>339</v>
      </c>
      <c r="R302" s="382" t="s">
        <v>339</v>
      </c>
      <c r="S302" s="382" t="s">
        <v>339</v>
      </c>
      <c r="T302" s="382" t="s">
        <v>1184</v>
      </c>
      <c r="U302" s="382" t="s">
        <v>1184</v>
      </c>
      <c r="V302" s="382" t="s">
        <v>1184</v>
      </c>
      <c r="W302" s="382" t="s">
        <v>1184</v>
      </c>
      <c r="X302" s="382" t="s">
        <v>1184</v>
      </c>
      <c r="Y302" s="382" t="s">
        <v>1184</v>
      </c>
      <c r="Z302" s="382" t="s">
        <v>1185</v>
      </c>
      <c r="AA302" s="382" t="s">
        <v>1185</v>
      </c>
      <c r="AB302" s="382" t="s">
        <v>1207</v>
      </c>
      <c r="AC302" s="427"/>
      <c r="AD302" s="382" t="s">
        <v>1207</v>
      </c>
      <c r="AE302" s="382"/>
      <c r="AF302" s="382" t="s">
        <v>1207</v>
      </c>
      <c r="AG302" s="382"/>
      <c r="AH302" s="382" t="s">
        <v>1183</v>
      </c>
      <c r="AI302" s="382" t="s">
        <v>1187</v>
      </c>
      <c r="AJ302" s="382" t="s">
        <v>1188</v>
      </c>
      <c r="AK302" s="382"/>
      <c r="AL302" s="382"/>
    </row>
    <row r="303" spans="1:38" ht="30.75" customHeight="1" x14ac:dyDescent="0.3">
      <c r="A303" s="436">
        <v>277</v>
      </c>
      <c r="B303" s="382"/>
      <c r="C303" s="382"/>
      <c r="D303" s="382"/>
      <c r="E303" s="382" t="s">
        <v>341</v>
      </c>
      <c r="F303" s="382"/>
      <c r="G303" s="382" t="s">
        <v>615</v>
      </c>
      <c r="H303" s="382"/>
      <c r="I303" s="382" t="s">
        <v>2137</v>
      </c>
      <c r="J303" s="386">
        <v>0</v>
      </c>
      <c r="K303" s="382" t="s">
        <v>1187</v>
      </c>
      <c r="L303" s="382">
        <v>4</v>
      </c>
      <c r="M303" s="382">
        <v>1</v>
      </c>
      <c r="N303" s="382" t="s">
        <v>1998</v>
      </c>
      <c r="O303" s="382" t="s">
        <v>1186</v>
      </c>
      <c r="P303" s="382" t="s">
        <v>506</v>
      </c>
      <c r="Q303" s="382" t="s">
        <v>341</v>
      </c>
      <c r="R303" s="382" t="s">
        <v>341</v>
      </c>
      <c r="S303" s="382" t="s">
        <v>341</v>
      </c>
      <c r="T303" s="382" t="s">
        <v>1184</v>
      </c>
      <c r="U303" s="382" t="s">
        <v>1184</v>
      </c>
      <c r="V303" s="382" t="s">
        <v>1184</v>
      </c>
      <c r="W303" s="382" t="s">
        <v>1184</v>
      </c>
      <c r="X303" s="382" t="s">
        <v>1184</v>
      </c>
      <c r="Y303" s="382" t="s">
        <v>1184</v>
      </c>
      <c r="Z303" s="382" t="s">
        <v>1185</v>
      </c>
      <c r="AA303" s="382" t="s">
        <v>1185</v>
      </c>
      <c r="AB303" s="382" t="s">
        <v>1207</v>
      </c>
      <c r="AC303" s="427"/>
      <c r="AD303" s="382" t="s">
        <v>1207</v>
      </c>
      <c r="AE303" s="382"/>
      <c r="AF303" s="382" t="s">
        <v>1207</v>
      </c>
      <c r="AG303" s="382"/>
      <c r="AH303" s="382" t="s">
        <v>1183</v>
      </c>
      <c r="AI303" s="382" t="s">
        <v>1187</v>
      </c>
      <c r="AJ303" s="382" t="s">
        <v>1188</v>
      </c>
      <c r="AK303" s="382"/>
      <c r="AL303" s="382"/>
    </row>
    <row r="304" spans="1:38" ht="30.75" customHeight="1" x14ac:dyDescent="0.3">
      <c r="A304" s="436">
        <v>278</v>
      </c>
      <c r="B304" s="382"/>
      <c r="C304" s="382"/>
      <c r="D304" s="382"/>
      <c r="E304" s="382" t="s">
        <v>343</v>
      </c>
      <c r="F304" s="382"/>
      <c r="G304" s="382" t="s">
        <v>615</v>
      </c>
      <c r="H304" s="382"/>
      <c r="I304" s="382" t="s">
        <v>2137</v>
      </c>
      <c r="J304" s="386">
        <v>0</v>
      </c>
      <c r="K304" s="382" t="s">
        <v>1187</v>
      </c>
      <c r="L304" s="382">
        <v>4</v>
      </c>
      <c r="M304" s="382">
        <v>1</v>
      </c>
      <c r="N304" s="382" t="s">
        <v>1998</v>
      </c>
      <c r="O304" s="382" t="s">
        <v>1186</v>
      </c>
      <c r="P304" s="382" t="s">
        <v>507</v>
      </c>
      <c r="Q304" s="382" t="s">
        <v>343</v>
      </c>
      <c r="R304" s="382" t="s">
        <v>343</v>
      </c>
      <c r="S304" s="382" t="s">
        <v>343</v>
      </c>
      <c r="T304" s="382" t="s">
        <v>1184</v>
      </c>
      <c r="U304" s="382" t="s">
        <v>1184</v>
      </c>
      <c r="V304" s="382" t="s">
        <v>1184</v>
      </c>
      <c r="W304" s="382" t="s">
        <v>1184</v>
      </c>
      <c r="X304" s="382" t="s">
        <v>1184</v>
      </c>
      <c r="Y304" s="382" t="s">
        <v>1184</v>
      </c>
      <c r="Z304" s="382" t="s">
        <v>1185</v>
      </c>
      <c r="AA304" s="382" t="s">
        <v>1185</v>
      </c>
      <c r="AB304" s="382" t="s">
        <v>1207</v>
      </c>
      <c r="AC304" s="427"/>
      <c r="AD304" s="382" t="s">
        <v>1207</v>
      </c>
      <c r="AE304" s="382"/>
      <c r="AF304" s="382" t="s">
        <v>1207</v>
      </c>
      <c r="AG304" s="382"/>
      <c r="AH304" s="382" t="s">
        <v>1183</v>
      </c>
      <c r="AI304" s="382" t="s">
        <v>1187</v>
      </c>
      <c r="AJ304" s="382" t="s">
        <v>1188</v>
      </c>
      <c r="AK304" s="382"/>
      <c r="AL304" s="382"/>
    </row>
    <row r="305" spans="1:38" ht="30.75" customHeight="1" x14ac:dyDescent="0.3">
      <c r="A305" s="436">
        <v>279</v>
      </c>
      <c r="B305" s="382"/>
      <c r="C305" s="382"/>
      <c r="D305" s="382"/>
      <c r="E305" s="382" t="s">
        <v>345</v>
      </c>
      <c r="F305" s="382"/>
      <c r="G305" s="382" t="s">
        <v>615</v>
      </c>
      <c r="H305" s="382"/>
      <c r="I305" s="382" t="s">
        <v>2137</v>
      </c>
      <c r="J305" s="386">
        <v>0</v>
      </c>
      <c r="K305" s="382" t="s">
        <v>1187</v>
      </c>
      <c r="L305" s="382">
        <v>4</v>
      </c>
      <c r="M305" s="382">
        <v>1</v>
      </c>
      <c r="N305" s="382" t="s">
        <v>1998</v>
      </c>
      <c r="O305" s="382" t="s">
        <v>1186</v>
      </c>
      <c r="P305" s="382" t="s">
        <v>508</v>
      </c>
      <c r="Q305" s="382" t="s">
        <v>345</v>
      </c>
      <c r="R305" s="382" t="s">
        <v>345</v>
      </c>
      <c r="S305" s="382" t="s">
        <v>345</v>
      </c>
      <c r="T305" s="382" t="s">
        <v>1184</v>
      </c>
      <c r="U305" s="382" t="s">
        <v>1184</v>
      </c>
      <c r="V305" s="382" t="s">
        <v>1184</v>
      </c>
      <c r="W305" s="382" t="s">
        <v>1184</v>
      </c>
      <c r="X305" s="382" t="s">
        <v>1184</v>
      </c>
      <c r="Y305" s="382" t="s">
        <v>1184</v>
      </c>
      <c r="Z305" s="382" t="s">
        <v>1185</v>
      </c>
      <c r="AA305" s="382" t="s">
        <v>1185</v>
      </c>
      <c r="AB305" s="382" t="s">
        <v>1207</v>
      </c>
      <c r="AC305" s="427"/>
      <c r="AD305" s="382" t="s">
        <v>1207</v>
      </c>
      <c r="AE305" s="382"/>
      <c r="AF305" s="382" t="s">
        <v>1207</v>
      </c>
      <c r="AG305" s="382"/>
      <c r="AH305" s="382" t="s">
        <v>1183</v>
      </c>
      <c r="AI305" s="382" t="s">
        <v>1187</v>
      </c>
      <c r="AJ305" s="382" t="s">
        <v>1188</v>
      </c>
      <c r="AK305" s="382"/>
      <c r="AL305" s="382"/>
    </row>
    <row r="306" spans="1:38" ht="30.75" customHeight="1" x14ac:dyDescent="0.3">
      <c r="A306" s="436">
        <v>280</v>
      </c>
      <c r="B306" s="382"/>
      <c r="C306" s="382"/>
      <c r="D306" s="382"/>
      <c r="E306" s="382" t="s">
        <v>347</v>
      </c>
      <c r="F306" s="382"/>
      <c r="G306" s="382" t="s">
        <v>615</v>
      </c>
      <c r="H306" s="382"/>
      <c r="I306" s="382" t="s">
        <v>2137</v>
      </c>
      <c r="J306" s="386">
        <v>0</v>
      </c>
      <c r="K306" s="382" t="s">
        <v>1187</v>
      </c>
      <c r="L306" s="382">
        <v>4</v>
      </c>
      <c r="M306" s="382">
        <v>1</v>
      </c>
      <c r="N306" s="382" t="s">
        <v>1998</v>
      </c>
      <c r="O306" s="382" t="s">
        <v>1186</v>
      </c>
      <c r="P306" s="382" t="s">
        <v>509</v>
      </c>
      <c r="Q306" s="382" t="s">
        <v>347</v>
      </c>
      <c r="R306" s="382" t="s">
        <v>347</v>
      </c>
      <c r="S306" s="382" t="s">
        <v>347</v>
      </c>
      <c r="T306" s="382" t="s">
        <v>1184</v>
      </c>
      <c r="U306" s="382" t="s">
        <v>1184</v>
      </c>
      <c r="V306" s="382" t="s">
        <v>1184</v>
      </c>
      <c r="W306" s="382" t="s">
        <v>1184</v>
      </c>
      <c r="X306" s="382" t="s">
        <v>1184</v>
      </c>
      <c r="Y306" s="382" t="s">
        <v>1184</v>
      </c>
      <c r="Z306" s="382" t="s">
        <v>1185</v>
      </c>
      <c r="AA306" s="382" t="s">
        <v>1185</v>
      </c>
      <c r="AB306" s="382" t="s">
        <v>1207</v>
      </c>
      <c r="AC306" s="427"/>
      <c r="AD306" s="382" t="s">
        <v>1207</v>
      </c>
      <c r="AE306" s="382"/>
      <c r="AF306" s="382" t="s">
        <v>1207</v>
      </c>
      <c r="AG306" s="382"/>
      <c r="AH306" s="382" t="s">
        <v>1183</v>
      </c>
      <c r="AI306" s="382" t="s">
        <v>1187</v>
      </c>
      <c r="AJ306" s="382"/>
      <c r="AK306" s="382"/>
      <c r="AL306" s="382"/>
    </row>
    <row r="307" spans="1:38" ht="30.75" customHeight="1" x14ac:dyDescent="0.3">
      <c r="A307" s="436">
        <v>281</v>
      </c>
      <c r="B307" s="382"/>
      <c r="C307" s="382"/>
      <c r="D307" s="382"/>
      <c r="E307" s="382" t="s">
        <v>349</v>
      </c>
      <c r="F307" s="382"/>
      <c r="G307" s="382" t="s">
        <v>615</v>
      </c>
      <c r="H307" s="382"/>
      <c r="I307" s="382" t="s">
        <v>2137</v>
      </c>
      <c r="J307" s="386">
        <v>0</v>
      </c>
      <c r="K307" s="382" t="s">
        <v>1187</v>
      </c>
      <c r="L307" s="382">
        <v>4</v>
      </c>
      <c r="M307" s="382">
        <v>1</v>
      </c>
      <c r="N307" s="382" t="s">
        <v>1998</v>
      </c>
      <c r="O307" s="382" t="s">
        <v>1186</v>
      </c>
      <c r="P307" s="382" t="s">
        <v>510</v>
      </c>
      <c r="Q307" s="382" t="s">
        <v>349</v>
      </c>
      <c r="R307" s="382" t="s">
        <v>349</v>
      </c>
      <c r="S307" s="382" t="s">
        <v>349</v>
      </c>
      <c r="T307" s="382" t="s">
        <v>1184</v>
      </c>
      <c r="U307" s="382" t="s">
        <v>1184</v>
      </c>
      <c r="V307" s="382" t="s">
        <v>1184</v>
      </c>
      <c r="W307" s="382" t="s">
        <v>1184</v>
      </c>
      <c r="X307" s="382" t="s">
        <v>1184</v>
      </c>
      <c r="Y307" s="382" t="s">
        <v>1184</v>
      </c>
      <c r="Z307" s="382" t="s">
        <v>1185</v>
      </c>
      <c r="AA307" s="382" t="s">
        <v>1185</v>
      </c>
      <c r="AB307" s="382" t="s">
        <v>1207</v>
      </c>
      <c r="AC307" s="427"/>
      <c r="AD307" s="382" t="s">
        <v>1207</v>
      </c>
      <c r="AE307" s="382"/>
      <c r="AF307" s="382" t="s">
        <v>1207</v>
      </c>
      <c r="AG307" s="382"/>
      <c r="AH307" s="382" t="s">
        <v>1183</v>
      </c>
      <c r="AI307" s="382"/>
      <c r="AJ307" s="382"/>
      <c r="AK307" s="382"/>
      <c r="AL307" s="382"/>
    </row>
    <row r="308" spans="1:38" ht="30.75" customHeight="1" x14ac:dyDescent="0.3">
      <c r="A308" s="436">
        <v>282</v>
      </c>
      <c r="B308" s="382"/>
      <c r="C308" s="382"/>
      <c r="D308" s="382"/>
      <c r="E308" s="382" t="s">
        <v>351</v>
      </c>
      <c r="F308" s="382"/>
      <c r="G308" s="382" t="s">
        <v>615</v>
      </c>
      <c r="H308" s="382"/>
      <c r="I308" s="382" t="s">
        <v>2137</v>
      </c>
      <c r="J308" s="386">
        <v>0</v>
      </c>
      <c r="K308" s="382" t="s">
        <v>1187</v>
      </c>
      <c r="L308" s="382">
        <v>4</v>
      </c>
      <c r="M308" s="382">
        <v>1</v>
      </c>
      <c r="N308" s="382" t="s">
        <v>1998</v>
      </c>
      <c r="O308" s="382" t="s">
        <v>1186</v>
      </c>
      <c r="P308" s="382" t="s">
        <v>511</v>
      </c>
      <c r="Q308" s="382" t="s">
        <v>351</v>
      </c>
      <c r="R308" s="382" t="s">
        <v>351</v>
      </c>
      <c r="S308" s="382" t="s">
        <v>351</v>
      </c>
      <c r="T308" s="382" t="s">
        <v>1184</v>
      </c>
      <c r="U308" s="382" t="s">
        <v>1184</v>
      </c>
      <c r="V308" s="382" t="s">
        <v>1184</v>
      </c>
      <c r="W308" s="382" t="s">
        <v>1184</v>
      </c>
      <c r="X308" s="382" t="s">
        <v>1184</v>
      </c>
      <c r="Y308" s="382" t="s">
        <v>1184</v>
      </c>
      <c r="Z308" s="382" t="s">
        <v>1185</v>
      </c>
      <c r="AA308" s="382" t="s">
        <v>1185</v>
      </c>
      <c r="AB308" s="382" t="s">
        <v>1207</v>
      </c>
      <c r="AC308" s="427"/>
      <c r="AD308" s="382" t="s">
        <v>1207</v>
      </c>
      <c r="AE308" s="382"/>
      <c r="AF308" s="382" t="s">
        <v>1207</v>
      </c>
      <c r="AG308" s="382"/>
      <c r="AH308" s="382" t="s">
        <v>1183</v>
      </c>
      <c r="AI308" s="382"/>
      <c r="AJ308" s="382"/>
      <c r="AK308" s="382"/>
      <c r="AL308" s="382"/>
    </row>
    <row r="309" spans="1:38" ht="30.75" hidden="1" customHeight="1" thickBot="1" x14ac:dyDescent="0.35">
      <c r="A309" s="437"/>
      <c r="B309" s="393" t="s">
        <v>1726</v>
      </c>
      <c r="C309" s="394" t="s">
        <v>1647</v>
      </c>
      <c r="D309" s="394"/>
      <c r="E309" s="395" t="s">
        <v>1647</v>
      </c>
      <c r="F309" s="395"/>
      <c r="G309" s="395" t="s">
        <v>1648</v>
      </c>
      <c r="H309" s="395"/>
      <c r="I309" s="395" t="s">
        <v>1649</v>
      </c>
      <c r="J309" s="396">
        <v>0</v>
      </c>
      <c r="K309" s="395" t="s">
        <v>1187</v>
      </c>
      <c r="L309" s="395">
        <v>4</v>
      </c>
      <c r="M309" s="395">
        <v>1</v>
      </c>
      <c r="N309" s="397" t="s">
        <v>1963</v>
      </c>
      <c r="O309" s="395" t="s">
        <v>1650</v>
      </c>
      <c r="P309" s="398"/>
      <c r="Q309" s="398"/>
      <c r="R309" s="398"/>
      <c r="S309" s="399"/>
      <c r="T309" s="399"/>
      <c r="U309" s="400" t="s">
        <v>1184</v>
      </c>
      <c r="V309" s="400" t="s">
        <v>1185</v>
      </c>
      <c r="W309" s="399"/>
      <c r="X309" s="401"/>
      <c r="Y309" s="399"/>
      <c r="Z309" s="395" t="s">
        <v>1380</v>
      </c>
      <c r="AA309" s="395" t="s">
        <v>1184</v>
      </c>
      <c r="AB309" s="395" t="s">
        <v>1185</v>
      </c>
      <c r="AC309" s="430"/>
      <c r="AD309" s="395" t="s">
        <v>1185</v>
      </c>
      <c r="AE309" s="395"/>
      <c r="AF309" s="395" t="s">
        <v>1185</v>
      </c>
      <c r="AG309" s="433"/>
    </row>
    <row r="311" spans="1:38" ht="30.75" customHeight="1" x14ac:dyDescent="0.3">
      <c r="F311" s="402" t="s">
        <v>2023</v>
      </c>
      <c r="G311" s="352" t="s">
        <v>1862</v>
      </c>
      <c r="H311" s="352" t="str">
        <f>_xlfn.CONCAT(J54,J53,J52,J48,J47,J46,J45,J39,J38,J37,J36,J35,J34,J33,J32,J30,J29,J28,J27,J26,J25,J24,J23,J22,J21,J20)</f>
        <v>00000000000000110!OCS_FOUNDRY_PUF_ENABLE &amp; !OCS_IID_PUF_ENABLE00010000000011</v>
      </c>
      <c r="I311" s="352" t="s">
        <v>1869</v>
      </c>
      <c r="J311" s="403" t="s">
        <v>2134</v>
      </c>
    </row>
    <row r="312" spans="1:38" ht="30.75" customHeight="1" x14ac:dyDescent="0.3">
      <c r="G312" s="352" t="s">
        <v>1864</v>
      </c>
      <c r="H312" s="352" t="str">
        <f>_xlfn.CONCAT(J79,J78,J77,J76,J75,J74,J73,J72,J71,J70,J69,J68,J67,J66,J65,J64,J63,J62,J61,J57,J56,J55)</f>
        <v>11111111001000010000111010000001</v>
      </c>
      <c r="I312" s="404" t="s">
        <v>1871</v>
      </c>
      <c r="J312" s="403" t="s">
        <v>2011</v>
      </c>
    </row>
    <row r="313" spans="1:38" ht="30.75" customHeight="1" x14ac:dyDescent="0.3">
      <c r="G313" s="352" t="s">
        <v>1867</v>
      </c>
      <c r="H313" s="352" t="str">
        <f>_xlfn.CONCAT(J89,J88,J87,J86,J85,J84,J83,J82,J81,J80)</f>
        <v>00000000000000000(1 &lt;&lt; cse_sram_num_banks) - 1</v>
      </c>
      <c r="J313" s="403" t="s">
        <v>2135</v>
      </c>
    </row>
    <row r="314" spans="1:38" ht="30.75" customHeight="1" x14ac:dyDescent="0.3">
      <c r="G314" s="352" t="s">
        <v>1868</v>
      </c>
      <c r="H314" s="352" t="str">
        <f>_xlfn.CONCAT(J111,J110,J109,J108,J107,J106,J105,J104,J103,J102,J101,J100,J99,J98,J97,J96,J95,J94,J93,J92,J91,J90)</f>
        <v>00000010TRNG_SEI_EN11000100000000new_LNL00new_Elasti01001</v>
      </c>
      <c r="I314" s="352" t="s">
        <v>1877</v>
      </c>
      <c r="J314" s="403" t="s">
        <v>2136</v>
      </c>
    </row>
    <row r="315" spans="1:38" ht="30.75" customHeight="1" x14ac:dyDescent="0.3">
      <c r="G315" s="352" t="s">
        <v>1999</v>
      </c>
      <c r="H315" s="352" t="str">
        <f>_xlfn.CONCAT(J115,J114,J113,J112)</f>
        <v>00000000000000000000000000000000</v>
      </c>
      <c r="I315" s="352" t="s">
        <v>1879</v>
      </c>
      <c r="J315" s="403" t="s">
        <v>1879</v>
      </c>
    </row>
    <row r="316" spans="1:38" ht="30.75" customHeight="1" x14ac:dyDescent="0.3">
      <c r="G316" s="352" t="s">
        <v>2000</v>
      </c>
      <c r="H316" s="352" t="s">
        <v>2001</v>
      </c>
      <c r="J316" s="403" t="s">
        <v>2001</v>
      </c>
    </row>
    <row r="317" spans="1:38" ht="30.75" customHeight="1" x14ac:dyDescent="0.3">
      <c r="G317" s="352" t="s">
        <v>1750</v>
      </c>
      <c r="J317" s="403"/>
      <c r="X317" s="352"/>
    </row>
    <row r="318" spans="1:38" ht="30.75" customHeight="1" x14ac:dyDescent="0.3">
      <c r="G318" s="352" t="s">
        <v>2002</v>
      </c>
      <c r="H318" s="352" t="e">
        <f>_xlfn.CONCAT(J164,J163,J162,J161,J160,J159,J158,J157,J156,J155,J154,J153,J152,J151,J150,J149,J148,J147,J146,J145,J144,J143,J142,J141,J140,J139,J138,J137,J136,#REF!,J135,J134)</f>
        <v>#REF!</v>
      </c>
      <c r="J318" s="403" t="s">
        <v>1879</v>
      </c>
      <c r="X318" s="352"/>
    </row>
    <row r="319" spans="1:38" ht="30.75" customHeight="1" x14ac:dyDescent="0.3">
      <c r="G319" s="352" t="s">
        <v>2003</v>
      </c>
      <c r="H319" s="352" t="str">
        <f>_xlfn.CONCAT(J182,J181,J180,J179,J178,J177,J176,J175,J174,J173,J172,J171,J170,J169,J168,J167,J166,J165)</f>
        <v>0000000011111111011010!(!OCS_FOUNDRY_PUF_ENABLE &amp; !OCS_IID_PUF_ENABLE)!OCS_FOUNDRY_PUF_ENABLE &amp; !OCS_IID_PUF_ENABLE00000010</v>
      </c>
      <c r="J319" s="403" t="s">
        <v>1879</v>
      </c>
      <c r="X319" s="352"/>
    </row>
  </sheetData>
  <conditionalFormatting sqref="M2:M30 M32:M57 M61:M125 M131:M201 M128 M208:M231 M238:M1048576">
    <cfRule type="cellIs" dxfId="1191" priority="434" operator="equal">
      <formula>1</formula>
    </cfRule>
  </conditionalFormatting>
  <conditionalFormatting sqref="AD1:AF1 AD2 Q1:AB2 AF2 AH1:DD2 Q3:DD30 Q32:DD57 Q128:DD128 Q208:DD231 Q238:DD1048576 Q61:DD125 Q131:DD201">
    <cfRule type="expression" dxfId="1190" priority="429">
      <formula>AND(Q1=0, Q1&lt;&gt;"")</formula>
    </cfRule>
    <cfRule type="expression" dxfId="1189" priority="430">
      <formula>AND(Q1&gt;0, Q1&lt;10000000000)</formula>
    </cfRule>
    <cfRule type="cellIs" dxfId="1188" priority="431" operator="equal">
      <formula>"yes"</formula>
    </cfRule>
    <cfRule type="cellIs" dxfId="1187" priority="432" operator="equal">
      <formula>"no"</formula>
    </cfRule>
    <cfRule type="cellIs" dxfId="1186" priority="433" operator="equal">
      <formula>"remove"</formula>
    </cfRule>
  </conditionalFormatting>
  <conditionalFormatting sqref="O5:O30 O32:O57 O61:O127 O129:O205 O208:O231 O238:O1048576">
    <cfRule type="expression" dxfId="1185" priority="428">
      <formula>COUNTIF($O$5:$O5,$O5)&gt;1</formula>
    </cfRule>
  </conditionalFormatting>
  <conditionalFormatting sqref="N5:N30 N32:N57 N61:N127 N129:N205 N208:N231 N238:N1048576">
    <cfRule type="expression" dxfId="1184" priority="427">
      <formula>COUNTIF($N$5:$N5,$N5)&gt;1</formula>
    </cfRule>
  </conditionalFormatting>
  <conditionalFormatting sqref="H5:H30 H32:H57 H128 H131:H201 H61:H125 H208:H231 H238:H1048576">
    <cfRule type="containsText" dxfId="1183"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182" priority="435">
      <formula>$K5="SoftStrap"</formula>
    </cfRule>
    <cfRule type="expression" dxfId="1181" priority="436">
      <formula>$K5="GP2_CATEGORY"</formula>
    </cfRule>
    <cfRule type="expression" dxfId="1180" priority="437">
      <formula>$K5="GP3_CATEGORY"</formula>
    </cfRule>
    <cfRule type="expression" dxfId="1179" priority="438">
      <formula>$K5="GP3_IFP_CATEGORY"</formula>
    </cfRule>
    <cfRule type="expression" dxfId="1178" priority="439">
      <formula>$K5="GP1_CATEGORY"</formula>
    </cfRule>
    <cfRule type="expression" dxfId="1177" priority="440">
      <formula>$K5="GP1_IFP_CATEGORY"</formula>
    </cfRule>
  </conditionalFormatting>
  <conditionalFormatting sqref="AG1">
    <cfRule type="expression" dxfId="1176" priority="421">
      <formula>AND(AG1=0, AG1&lt;&gt;"")</formula>
    </cfRule>
    <cfRule type="expression" dxfId="1175" priority="422">
      <formula>AND(AG1&gt;0, AG1&lt;10000000000)</formula>
    </cfRule>
    <cfRule type="cellIs" dxfId="1174" priority="423" operator="equal">
      <formula>"yes"</formula>
    </cfRule>
    <cfRule type="cellIs" dxfId="1173" priority="424" operator="equal">
      <formula>"no"</formula>
    </cfRule>
    <cfRule type="cellIs" dxfId="1172" priority="425" operator="equal">
      <formula>"remove"</formula>
    </cfRule>
  </conditionalFormatting>
  <conditionalFormatting sqref="M126 M129">
    <cfRule type="cellIs" dxfId="1171" priority="413" operator="equal">
      <formula>1</formula>
    </cfRule>
  </conditionalFormatting>
  <conditionalFormatting sqref="L129 L126">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1170" priority="408">
      <formula>AND(Q126=0, Q126&lt;&gt;"")</formula>
    </cfRule>
    <cfRule type="expression" dxfId="1169" priority="409">
      <formula>AND(Q126&gt;0, Q126&lt;10000000000)</formula>
    </cfRule>
    <cfRule type="cellIs" dxfId="1168" priority="410" operator="equal">
      <formula>"yes"</formula>
    </cfRule>
    <cfRule type="cellIs" dxfId="1167" priority="411" operator="equal">
      <formula>"no"</formula>
    </cfRule>
    <cfRule type="cellIs" dxfId="1166" priority="412" operator="equal">
      <formula>"remove"</formula>
    </cfRule>
  </conditionalFormatting>
  <conditionalFormatting sqref="A126 E126:G126">
    <cfRule type="expression" dxfId="1165" priority="415">
      <formula>$K126="SoftStrap"</formula>
    </cfRule>
    <cfRule type="expression" dxfId="1164" priority="416">
      <formula>$K126="GP2_CATEGORY"</formula>
    </cfRule>
    <cfRule type="expression" dxfId="1163" priority="417">
      <formula>$K126="GP3_CATEGORY"</formula>
    </cfRule>
    <cfRule type="expression" dxfId="1162" priority="418">
      <formula>$K126="GP3_IFP_CATEGORY"</formula>
    </cfRule>
    <cfRule type="expression" dxfId="1161" priority="419">
      <formula>$K126="GP1_CATEGORY"</formula>
    </cfRule>
    <cfRule type="expression" dxfId="1160" priority="420">
      <formula>$K126="GP1_IFP_CATEGORY"</formula>
    </cfRule>
  </conditionalFormatting>
  <conditionalFormatting sqref="M127:M128">
    <cfRule type="cellIs" dxfId="1159"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1158" priority="401">
      <formula>AND(Q127=0, Q127&lt;&gt;"")</formula>
    </cfRule>
    <cfRule type="expression" dxfId="1157" priority="402">
      <formula>AND(Q127&gt;0, Q127&lt;10000000000)</formula>
    </cfRule>
    <cfRule type="cellIs" dxfId="1156" priority="403" operator="equal">
      <formula>"yes"</formula>
    </cfRule>
    <cfRule type="cellIs" dxfId="1155" priority="404" operator="equal">
      <formula>"no"</formula>
    </cfRule>
    <cfRule type="cellIs" dxfId="1154" priority="405" operator="equal">
      <formula>"remove"</formula>
    </cfRule>
  </conditionalFormatting>
  <conditionalFormatting sqref="M130">
    <cfRule type="cellIs" dxfId="1153"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1152" priority="388">
      <formula>AND(Q130=0, Q130&lt;&gt;"")</formula>
    </cfRule>
    <cfRule type="expression" dxfId="1151" priority="389">
      <formula>AND(Q130&gt;0, Q130&lt;10000000000)</formula>
    </cfRule>
    <cfRule type="cellIs" dxfId="1150" priority="390" operator="equal">
      <formula>"yes"</formula>
    </cfRule>
    <cfRule type="cellIs" dxfId="1149" priority="391" operator="equal">
      <formula>"no"</formula>
    </cfRule>
    <cfRule type="cellIs" dxfId="1148" priority="392" operator="equal">
      <formula>"remove"</formula>
    </cfRule>
  </conditionalFormatting>
  <conditionalFormatting sqref="A130:G130">
    <cfRule type="expression" dxfId="1147" priority="395">
      <formula>$K130="SoftStrap"</formula>
    </cfRule>
    <cfRule type="expression" dxfId="1146" priority="396">
      <formula>$K130="GP2_CATEGORY"</formula>
    </cfRule>
    <cfRule type="expression" dxfId="1145" priority="397">
      <formula>$K130="GP3_CATEGORY"</formula>
    </cfRule>
    <cfRule type="expression" dxfId="1144" priority="398">
      <formula>$K130="GP3_IFP_CATEGORY"</formula>
    </cfRule>
    <cfRule type="expression" dxfId="1143" priority="399">
      <formula>$K130="GP1_CATEGORY"</formula>
    </cfRule>
    <cfRule type="expression" dxfId="1142" priority="400">
      <formula>$K130="GP1_IFP_CATEGORY"</formula>
    </cfRule>
  </conditionalFormatting>
  <conditionalFormatting sqref="O130">
    <cfRule type="expression" dxfId="1141" priority="382">
      <formula>$K130="SoftStrap"</formula>
    </cfRule>
    <cfRule type="expression" dxfId="1140" priority="383">
      <formula>$K130="GP2_CATEGORY"</formula>
    </cfRule>
    <cfRule type="expression" dxfId="1139" priority="384">
      <formula>$K130="GP3_CATEGORY"</formula>
    </cfRule>
    <cfRule type="expression" dxfId="1138" priority="385">
      <formula>$K130="GP3_IFP_CATEGORY"</formula>
    </cfRule>
    <cfRule type="expression" dxfId="1137" priority="386">
      <formula>$K130="GP1_CATEGORY"</formula>
    </cfRule>
    <cfRule type="expression" dxfId="1136" priority="387">
      <formula>$K130="GP1_IFP_CATEGORY"</formula>
    </cfRule>
  </conditionalFormatting>
  <conditionalFormatting sqref="P130">
    <cfRule type="expression" dxfId="1135" priority="376">
      <formula>$K130="SoftStrap"</formula>
    </cfRule>
    <cfRule type="expression" dxfId="1134" priority="377">
      <formula>$K130="GP2_CATEGORY"</formula>
    </cfRule>
    <cfRule type="expression" dxfId="1133" priority="378">
      <formula>$K130="GP3_CATEGORY"</formula>
    </cfRule>
    <cfRule type="expression" dxfId="1132" priority="379">
      <formula>$K130="GP3_IFP_CATEGORY"</formula>
    </cfRule>
    <cfRule type="expression" dxfId="1131" priority="380">
      <formula>$K130="GP1_CATEGORY"</formula>
    </cfRule>
    <cfRule type="expression" dxfId="1130" priority="381">
      <formula>$K130="GP1_IFP_CATEGORY"</formula>
    </cfRule>
  </conditionalFormatting>
  <conditionalFormatting sqref="M31">
    <cfRule type="cellIs" dxfId="1129"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1128" priority="363">
      <formula>AND(Q31=0, Q31&lt;&gt;"")</formula>
    </cfRule>
    <cfRule type="expression" dxfId="1127" priority="364">
      <formula>AND(Q31&gt;0, Q31&lt;10000000000)</formula>
    </cfRule>
    <cfRule type="cellIs" dxfId="1126" priority="365" operator="equal">
      <formula>"yes"</formula>
    </cfRule>
    <cfRule type="cellIs" dxfId="1125" priority="366" operator="equal">
      <formula>"no"</formula>
    </cfRule>
    <cfRule type="cellIs" dxfId="1124" priority="367" operator="equal">
      <formula>"remove"</formula>
    </cfRule>
  </conditionalFormatting>
  <conditionalFormatting sqref="O31">
    <cfRule type="expression" dxfId="1123" priority="362">
      <formula>COUNTIF($O$5:$O31,$O31)&gt;1</formula>
    </cfRule>
  </conditionalFormatting>
  <conditionalFormatting sqref="N31">
    <cfRule type="expression" dxfId="1122" priority="361">
      <formula>COUNTIF($N$5:$N31,$N31)&gt;1</formula>
    </cfRule>
  </conditionalFormatting>
  <conditionalFormatting sqref="H31">
    <cfRule type="containsText" dxfId="1121" priority="360" operator="containsText" text="deprecated">
      <formula>NOT(ISERROR(SEARCH("deprecated",H31)))</formula>
    </cfRule>
  </conditionalFormatting>
  <conditionalFormatting sqref="A31:H31 J31:DA31">
    <cfRule type="expression" dxfId="1120" priority="370">
      <formula>$K31="SoftStrap"</formula>
    </cfRule>
    <cfRule type="expression" dxfId="1119" priority="371">
      <formula>$K31="GP2_CATEGORY"</formula>
    </cfRule>
    <cfRule type="expression" dxfId="1118" priority="372">
      <formula>$K31="GP3_CATEGORY"</formula>
    </cfRule>
    <cfRule type="expression" dxfId="1117" priority="373">
      <formula>$K31="GP3_IFP_CATEGORY"</formula>
    </cfRule>
    <cfRule type="expression" dxfId="1116" priority="374">
      <formula>$K31="GP1_CATEGORY"</formula>
    </cfRule>
    <cfRule type="expression" dxfId="1115" priority="375">
      <formula>$K31="GP1_IFP_CATEGORY"</formula>
    </cfRule>
  </conditionalFormatting>
  <conditionalFormatting sqref="M58:M60">
    <cfRule type="cellIs" dxfId="1114"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1113" priority="347">
      <formula>AND(Q58=0, Q58&lt;&gt;"")</formula>
    </cfRule>
    <cfRule type="expression" dxfId="1112" priority="348">
      <formula>AND(Q58&gt;0, Q58&lt;10000000000)</formula>
    </cfRule>
    <cfRule type="cellIs" dxfId="1111" priority="349" operator="equal">
      <formula>"yes"</formula>
    </cfRule>
    <cfRule type="cellIs" dxfId="1110" priority="350" operator="equal">
      <formula>"no"</formula>
    </cfRule>
    <cfRule type="cellIs" dxfId="1109" priority="351" operator="equal">
      <formula>"remove"</formula>
    </cfRule>
  </conditionalFormatting>
  <conditionalFormatting sqref="O58:O60">
    <cfRule type="expression" dxfId="1108" priority="346">
      <formula>COUNTIF($O$5:$O58,$O58)&gt;1</formula>
    </cfRule>
  </conditionalFormatting>
  <conditionalFormatting sqref="N58:N60">
    <cfRule type="expression" dxfId="1107" priority="345">
      <formula>COUNTIF($N$5:$N58,$N58)&gt;1</formula>
    </cfRule>
  </conditionalFormatting>
  <conditionalFormatting sqref="H58:H60">
    <cfRule type="containsText" dxfId="1106" priority="344" operator="containsText" text="deprecated">
      <formula>NOT(ISERROR(SEARCH("deprecated",H58)))</formula>
    </cfRule>
  </conditionalFormatting>
  <conditionalFormatting sqref="A58:DA60">
    <cfRule type="expression" dxfId="1105" priority="354">
      <formula>$K58="SoftStrap"</formula>
    </cfRule>
    <cfRule type="expression" dxfId="1104" priority="355">
      <formula>$K58="GP2_CATEGORY"</formula>
    </cfRule>
    <cfRule type="expression" dxfId="1103" priority="356">
      <formula>$K58="GP3_CATEGORY"</formula>
    </cfRule>
    <cfRule type="expression" dxfId="1102" priority="357">
      <formula>$K58="GP3_IFP_CATEGORY"</formula>
    </cfRule>
    <cfRule type="expression" dxfId="1101" priority="358">
      <formula>$K58="GP1_CATEGORY"</formula>
    </cfRule>
    <cfRule type="expression" dxfId="1100" priority="359">
      <formula>$K58="GP1_IFP_CATEGORY"</formula>
    </cfRule>
  </conditionalFormatting>
  <conditionalFormatting sqref="H126:H130">
    <cfRule type="containsText" dxfId="1099" priority="343" operator="containsText" text="deprecated">
      <formula>NOT(ISERROR(SEARCH("deprecated",H126)))</formula>
    </cfRule>
  </conditionalFormatting>
  <conditionalFormatting sqref="AC126:AC130">
    <cfRule type="expression" dxfId="1098" priority="338">
      <formula>AND(AC126=0, AC126&lt;&gt;"")</formula>
    </cfRule>
    <cfRule type="expression" dxfId="1097" priority="339">
      <formula>AND(AC126&gt;0, AC126&lt;10000000000)</formula>
    </cfRule>
    <cfRule type="cellIs" dxfId="1096" priority="340" operator="equal">
      <formula>"yes"</formula>
    </cfRule>
    <cfRule type="cellIs" dxfId="1095" priority="341" operator="equal">
      <formula>"no"</formula>
    </cfRule>
    <cfRule type="cellIs" dxfId="1094" priority="342" operator="equal">
      <formula>"remove"</formula>
    </cfRule>
  </conditionalFormatting>
  <conditionalFormatting sqref="AA130">
    <cfRule type="expression" dxfId="1093" priority="300">
      <formula>AND(AA130=0, AA130&lt;&gt;"")</formula>
    </cfRule>
    <cfRule type="expression" dxfId="1092" priority="301">
      <formula>AND(AA130&gt;0, AA130&lt;10000000000)</formula>
    </cfRule>
    <cfRule type="cellIs" dxfId="1091" priority="302" operator="equal">
      <formula>"yes"</formula>
    </cfRule>
    <cfRule type="cellIs" dxfId="1090" priority="303" operator="equal">
      <formula>"no"</formula>
    </cfRule>
    <cfRule type="cellIs" dxfId="1089" priority="304" operator="equal">
      <formula>"remove"</formula>
    </cfRule>
  </conditionalFormatting>
  <conditionalFormatting sqref="AA126">
    <cfRule type="expression" dxfId="1088" priority="327">
      <formula>AND(AA126=0, AA126&lt;&gt;"")</formula>
    </cfRule>
    <cfRule type="expression" dxfId="1087" priority="328">
      <formula>AND(AA126&gt;0, AA126&lt;10000000000)</formula>
    </cfRule>
    <cfRule type="cellIs" dxfId="1086" priority="329" operator="equal">
      <formula>"yes"</formula>
    </cfRule>
    <cfRule type="cellIs" dxfId="1085" priority="330" operator="equal">
      <formula>"no"</formula>
    </cfRule>
    <cfRule type="cellIs" dxfId="1084" priority="331" operator="equal">
      <formula>"remove"</formula>
    </cfRule>
  </conditionalFormatting>
  <conditionalFormatting sqref="AA126">
    <cfRule type="expression" dxfId="1083" priority="332">
      <formula>$K126="SoftStrap"</formula>
    </cfRule>
    <cfRule type="expression" dxfId="1082" priority="333">
      <formula>$K126="GP2_CATEGORY"</formula>
    </cfRule>
    <cfRule type="expression" dxfId="1081" priority="334">
      <formula>$K126="GP3_CATEGORY"</formula>
    </cfRule>
    <cfRule type="expression" dxfId="1080" priority="335">
      <formula>$K126="GP3_IFP_CATEGORY"</formula>
    </cfRule>
    <cfRule type="expression" dxfId="1079" priority="336">
      <formula>$K126="GP1_CATEGORY"</formula>
    </cfRule>
    <cfRule type="expression" dxfId="1078" priority="337">
      <formula>$K126="GP1_IFP_CATEGORY"</formula>
    </cfRule>
  </conditionalFormatting>
  <conditionalFormatting sqref="AA127:AA128">
    <cfRule type="expression" dxfId="1077" priority="322">
      <formula>AND(AA127=0, AA127&lt;&gt;"")</formula>
    </cfRule>
    <cfRule type="expression" dxfId="1076" priority="323">
      <formula>AND(AA127&gt;0, AA127&lt;10000000000)</formula>
    </cfRule>
    <cfRule type="cellIs" dxfId="1075" priority="324" operator="equal">
      <formula>"yes"</formula>
    </cfRule>
    <cfRule type="cellIs" dxfId="1074" priority="325" operator="equal">
      <formula>"no"</formula>
    </cfRule>
    <cfRule type="cellIs" dxfId="1073" priority="326" operator="equal">
      <formula>"remove"</formula>
    </cfRule>
  </conditionalFormatting>
  <conditionalFormatting sqref="AA129">
    <cfRule type="expression" dxfId="1072" priority="311">
      <formula>AND(AA129=0, AA129&lt;&gt;"")</formula>
    </cfRule>
    <cfRule type="expression" dxfId="1071" priority="312">
      <formula>AND(AA129&gt;0, AA129&lt;10000000000)</formula>
    </cfRule>
    <cfRule type="cellIs" dxfId="1070" priority="313" operator="equal">
      <formula>"yes"</formula>
    </cfRule>
    <cfRule type="cellIs" dxfId="1069" priority="314" operator="equal">
      <formula>"no"</formula>
    </cfRule>
    <cfRule type="cellIs" dxfId="1068" priority="315" operator="equal">
      <formula>"remove"</formula>
    </cfRule>
  </conditionalFormatting>
  <conditionalFormatting sqref="AA129">
    <cfRule type="expression" dxfId="1067" priority="316">
      <formula>$K129="SoftStrap"</formula>
    </cfRule>
    <cfRule type="expression" dxfId="1066" priority="317">
      <formula>$K129="GP2_CATEGORY"</formula>
    </cfRule>
    <cfRule type="expression" dxfId="1065" priority="318">
      <formula>$K129="GP3_CATEGORY"</formula>
    </cfRule>
    <cfRule type="expression" dxfId="1064" priority="319">
      <formula>$K129="GP3_IFP_CATEGORY"</formula>
    </cfRule>
    <cfRule type="expression" dxfId="1063" priority="320">
      <formula>$K129="GP1_CATEGORY"</formula>
    </cfRule>
    <cfRule type="expression" dxfId="1062" priority="321">
      <formula>$K129="GP1_IFP_CATEGORY"</formula>
    </cfRule>
  </conditionalFormatting>
  <conditionalFormatting sqref="AA130">
    <cfRule type="expression" dxfId="1061" priority="305">
      <formula>$K130="SoftStrap"</formula>
    </cfRule>
    <cfRule type="expression" dxfId="1060" priority="306">
      <formula>$K130="GP2_CATEGORY"</formula>
    </cfRule>
    <cfRule type="expression" dxfId="1059" priority="307">
      <formula>$K130="GP3_CATEGORY"</formula>
    </cfRule>
    <cfRule type="expression" dxfId="1058" priority="308">
      <formula>$K130="GP3_IFP_CATEGORY"</formula>
    </cfRule>
    <cfRule type="expression" dxfId="1057" priority="309">
      <formula>$K130="GP1_CATEGORY"</formula>
    </cfRule>
    <cfRule type="expression" dxfId="1056"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1055" priority="442">
      <formula>COUNTIF($O$5:$O130,$O128)&gt;1</formula>
    </cfRule>
  </conditionalFormatting>
  <conditionalFormatting sqref="N128">
    <cfRule type="expression" dxfId="1054" priority="443">
      <formula>COUNTIF($N$5:$N130,$N128)&gt;1</formula>
    </cfRule>
  </conditionalFormatting>
  <conditionalFormatting sqref="C123">
    <cfRule type="expression" dxfId="1053" priority="294">
      <formula>$K123="SoftStrap"</formula>
    </cfRule>
    <cfRule type="expression" dxfId="1052" priority="295">
      <formula>$K123="GP2_CATEGORY"</formula>
    </cfRule>
    <cfRule type="expression" dxfId="1051" priority="296">
      <formula>$K123="GP3_CATEGORY"</formula>
    </cfRule>
    <cfRule type="expression" dxfId="1050" priority="297">
      <formula>$K123="GP3_IFP_CATEGORY"</formula>
    </cfRule>
    <cfRule type="expression" dxfId="1049" priority="298">
      <formula>$K123="GP1_CATEGORY"</formula>
    </cfRule>
    <cfRule type="expression" dxfId="1048" priority="299">
      <formula>$K123="GP1_IFP_CATEGORY"</formula>
    </cfRule>
  </conditionalFormatting>
  <conditionalFormatting sqref="C126">
    <cfRule type="expression" dxfId="1047" priority="288">
      <formula>$K126="SoftStrap"</formula>
    </cfRule>
    <cfRule type="expression" dxfId="1046" priority="289">
      <formula>$K126="GP2_CATEGORY"</formula>
    </cfRule>
    <cfRule type="expression" dxfId="1045" priority="290">
      <formula>$K126="GP3_CATEGORY"</formula>
    </cfRule>
    <cfRule type="expression" dxfId="1044" priority="291">
      <formula>$K126="GP3_IFP_CATEGORY"</formula>
    </cfRule>
    <cfRule type="expression" dxfId="1043" priority="292">
      <formula>$K126="GP1_CATEGORY"</formula>
    </cfRule>
    <cfRule type="expression" dxfId="1042" priority="293">
      <formula>$K126="GP1_IFP_CATEGORY"</formula>
    </cfRule>
  </conditionalFormatting>
  <conditionalFormatting sqref="D129">
    <cfRule type="expression" dxfId="1041" priority="282">
      <formula>$K129="SoftStrap"</formula>
    </cfRule>
    <cfRule type="expression" dxfId="1040" priority="283">
      <formula>$K129="GP2_CATEGORY"</formula>
    </cfRule>
    <cfRule type="expression" dxfId="1039" priority="284">
      <formula>$K129="GP3_CATEGORY"</formula>
    </cfRule>
    <cfRule type="expression" dxfId="1038" priority="285">
      <formula>$K129="GP3_IFP_CATEGORY"</formula>
    </cfRule>
    <cfRule type="expression" dxfId="1037" priority="286">
      <formula>$K129="GP1_CATEGORY"</formula>
    </cfRule>
    <cfRule type="expression" dxfId="1036" priority="287">
      <formula>$K129="GP1_IFP_CATEGORY"</formula>
    </cfRule>
  </conditionalFormatting>
  <conditionalFormatting sqref="D126">
    <cfRule type="expression" dxfId="1035" priority="276">
      <formula>$K126="SoftStrap"</formula>
    </cfRule>
    <cfRule type="expression" dxfId="1034" priority="277">
      <formula>$K126="GP2_CATEGORY"</formula>
    </cfRule>
    <cfRule type="expression" dxfId="1033" priority="278">
      <formula>$K126="GP3_CATEGORY"</formula>
    </cfRule>
    <cfRule type="expression" dxfId="1032" priority="279">
      <formula>$K126="GP3_IFP_CATEGORY"</formula>
    </cfRule>
    <cfRule type="expression" dxfId="1031" priority="280">
      <formula>$K126="GP1_CATEGORY"</formula>
    </cfRule>
    <cfRule type="expression" dxfId="1030" priority="281">
      <formula>$K126="GP1_IFP_CATEGORY"</formula>
    </cfRule>
  </conditionalFormatting>
  <conditionalFormatting sqref="D123">
    <cfRule type="expression" dxfId="1029" priority="270">
      <formula>$K123="SoftStrap"</formula>
    </cfRule>
    <cfRule type="expression" dxfId="1028" priority="271">
      <formula>$K123="GP2_CATEGORY"</formula>
    </cfRule>
    <cfRule type="expression" dxfId="1027" priority="272">
      <formula>$K123="GP3_CATEGORY"</formula>
    </cfRule>
    <cfRule type="expression" dxfId="1026" priority="273">
      <formula>$K123="GP3_IFP_CATEGORY"</formula>
    </cfRule>
    <cfRule type="expression" dxfId="1025" priority="274">
      <formula>$K123="GP1_CATEGORY"</formula>
    </cfRule>
    <cfRule type="expression" dxfId="1024" priority="275">
      <formula>$K123="GP1_IFP_CATEGORY"</formula>
    </cfRule>
  </conditionalFormatting>
  <conditionalFormatting sqref="G124">
    <cfRule type="expression" dxfId="1023" priority="264">
      <formula>$K124="SoftStrap"</formula>
    </cfRule>
    <cfRule type="expression" dxfId="1022" priority="265">
      <formula>$K124="GP2_CATEGORY"</formula>
    </cfRule>
    <cfRule type="expression" dxfId="1021" priority="266">
      <formula>$K124="GP3_CATEGORY"</formula>
    </cfRule>
    <cfRule type="expression" dxfId="1020" priority="267">
      <formula>$K124="GP3_IFP_CATEGORY"</formula>
    </cfRule>
    <cfRule type="expression" dxfId="1019" priority="268">
      <formula>$K124="GP1_CATEGORY"</formula>
    </cfRule>
    <cfRule type="expression" dxfId="1018" priority="269">
      <formula>$K124="GP1_IFP_CATEGORY"</formula>
    </cfRule>
  </conditionalFormatting>
  <conditionalFormatting sqref="G123">
    <cfRule type="expression" dxfId="1017" priority="258">
      <formula>$K123="SoftStrap"</formula>
    </cfRule>
    <cfRule type="expression" dxfId="1016" priority="259">
      <formula>$K123="GP2_CATEGORY"</formula>
    </cfRule>
    <cfRule type="expression" dxfId="1015" priority="260">
      <formula>$K123="GP3_CATEGORY"</formula>
    </cfRule>
    <cfRule type="expression" dxfId="1014" priority="261">
      <formula>$K123="GP3_IFP_CATEGORY"</formula>
    </cfRule>
    <cfRule type="expression" dxfId="1013" priority="262">
      <formula>$K123="GP1_CATEGORY"</formula>
    </cfRule>
    <cfRule type="expression" dxfId="1012" priority="263">
      <formula>$K123="GP1_IFP_CATEGORY"</formula>
    </cfRule>
  </conditionalFormatting>
  <conditionalFormatting sqref="B123">
    <cfRule type="expression" dxfId="1011" priority="252">
      <formula>$K123="SoftStrap"</formula>
    </cfRule>
    <cfRule type="expression" dxfId="1010" priority="253">
      <formula>$K123="GP2_CATEGORY"</formula>
    </cfRule>
    <cfRule type="expression" dxfId="1009" priority="254">
      <formula>$K123="GP3_CATEGORY"</formula>
    </cfRule>
    <cfRule type="expression" dxfId="1008" priority="255">
      <formula>$K123="GP3_IFP_CATEGORY"</formula>
    </cfRule>
    <cfRule type="expression" dxfId="1007" priority="256">
      <formula>$K123="GP1_CATEGORY"</formula>
    </cfRule>
    <cfRule type="expression" dxfId="1006" priority="257">
      <formula>$K123="GP1_IFP_CATEGORY"</formula>
    </cfRule>
  </conditionalFormatting>
  <conditionalFormatting sqref="B126">
    <cfRule type="expression" dxfId="1005" priority="246">
      <formula>$K126="SoftStrap"</formula>
    </cfRule>
    <cfRule type="expression" dxfId="1004" priority="247">
      <formula>$K126="GP2_CATEGORY"</formula>
    </cfRule>
    <cfRule type="expression" dxfId="1003" priority="248">
      <formula>$K126="GP3_CATEGORY"</formula>
    </cfRule>
    <cfRule type="expression" dxfId="1002" priority="249">
      <formula>$K126="GP3_IFP_CATEGORY"</formula>
    </cfRule>
    <cfRule type="expression" dxfId="1001" priority="250">
      <formula>$K126="GP1_CATEGORY"</formula>
    </cfRule>
    <cfRule type="expression" dxfId="1000" priority="251">
      <formula>$K126="GP1_IFP_CATEGORY"</formula>
    </cfRule>
  </conditionalFormatting>
  <conditionalFormatting sqref="H129:H130 H126:H127">
    <cfRule type="containsText" dxfId="999" priority="245" operator="containsText" text="deprecated">
      <formula>NOT(ISERROR(SEARCH("deprecated",H126)))</formula>
    </cfRule>
  </conditionalFormatting>
  <conditionalFormatting sqref="I21:I35">
    <cfRule type="expression" dxfId="998" priority="240">
      <formula>$K21="GP2_CATEGORY"</formula>
    </cfRule>
    <cfRule type="expression" dxfId="997" priority="241">
      <formula>$K21="GP3_CATEGORY"</formula>
    </cfRule>
    <cfRule type="expression" dxfId="996" priority="242">
      <formula>$K21="GP3_IFP_CATEGORY"</formula>
    </cfRule>
    <cfRule type="expression" dxfId="995" priority="243">
      <formula>$K21="GP1_CATEGORY"</formula>
    </cfRule>
    <cfRule type="expression" dxfId="994" priority="244">
      <formula>$K21="GP1_IFP_CATEGORY"</formula>
    </cfRule>
  </conditionalFormatting>
  <conditionalFormatting sqref="I1:I201 I208:I231 I238:I1048576">
    <cfRule type="cellIs" dxfId="993" priority="230" operator="equal">
      <formula>"JtagRd, SBRd, R4Err"</formula>
    </cfRule>
    <cfRule type="cellIs" dxfId="992" priority="231" operator="equal">
      <formula>"JtagRd, SBRd"</formula>
    </cfRule>
    <cfRule type="cellIs" dxfId="991" priority="232" operator="equal">
      <formula>"JtagRd, SBRd, JtagWr, SBWr, R4Err"</formula>
    </cfRule>
    <cfRule type="cellIs" dxfId="990" priority="233" operator="equal">
      <formula>"JtagRd, SBRd, R4Err, LockTag"</formula>
    </cfRule>
    <cfRule type="cellIs" dxfId="989" priority="236" operator="equal">
      <formula>"JtagRd, SBRd, SEC_CRC-16"</formula>
    </cfRule>
    <cfRule type="cellIs" dxfId="988" priority="237" operator="equal">
      <formula>"JtagRd, SBRd, JtagWr, R4Err, CRC-16"</formula>
    </cfRule>
    <cfRule type="cellIs" dxfId="987" priority="238" operator="equal">
      <formula>"JtagRd, SBRd, JtagWr, SBWr, R4Err, CRC-16"</formula>
    </cfRule>
    <cfRule type="cellIs" dxfId="986" priority="239" operator="equal">
      <formula>"JtagRd, SBRd, CRC-16"</formula>
    </cfRule>
  </conditionalFormatting>
  <conditionalFormatting sqref="I5:I201 I208:I231 I238:I1048576">
    <cfRule type="containsText" dxfId="985" priority="234" operator="containsText" text="Zeroizable">
      <formula>NOT(ISERROR(SEARCH("Zeroizable",I5)))</formula>
    </cfRule>
    <cfRule type="containsText" dxfId="984" priority="235" operator="containsText" text="BOD">
      <formula>NOT(ISERROR(SEARCH("BOD",I5)))</formula>
    </cfRule>
  </conditionalFormatting>
  <conditionalFormatting sqref="M202:M203">
    <cfRule type="cellIs" dxfId="983" priority="222" operator="equal">
      <formula>1</formula>
    </cfRule>
  </conditionalFormatting>
  <conditionalFormatting sqref="Q202:AE203 AG202:DD203">
    <cfRule type="expression" dxfId="982" priority="217">
      <formula>AND(Q202=0, Q202&lt;&gt;"")</formula>
    </cfRule>
    <cfRule type="expression" dxfId="981" priority="218">
      <formula>AND(Q202&gt;0, Q202&lt;10000000000)</formula>
    </cfRule>
    <cfRule type="cellIs" dxfId="980" priority="219" operator="equal">
      <formula>"yes"</formula>
    </cfRule>
    <cfRule type="cellIs" dxfId="979" priority="220" operator="equal">
      <formula>"no"</formula>
    </cfRule>
    <cfRule type="cellIs" dxfId="978" priority="221" operator="equal">
      <formula>"remove"</formula>
    </cfRule>
  </conditionalFormatting>
  <conditionalFormatting sqref="H202:H203">
    <cfRule type="containsText" dxfId="977" priority="216" operator="containsText" text="deprecated">
      <formula>NOT(ISERROR(SEARCH("deprecated",H202)))</formula>
    </cfRule>
  </conditionalFormatting>
  <conditionalFormatting sqref="A202:AE203 AG202:DA203">
    <cfRule type="expression" dxfId="976" priority="223">
      <formula>$K202="SoftStrap"</formula>
    </cfRule>
    <cfRule type="expression" dxfId="975" priority="224">
      <formula>$K202="GP2_CATEGORY"</formula>
    </cfRule>
    <cfRule type="expression" dxfId="974" priority="225">
      <formula>$K202="GP3_CATEGORY"</formula>
    </cfRule>
    <cfRule type="expression" dxfId="973" priority="226">
      <formula>$K202="GP3_IFP_CATEGORY"</formula>
    </cfRule>
    <cfRule type="expression" dxfId="972" priority="227">
      <formula>$K202="GP1_CATEGORY"</formula>
    </cfRule>
    <cfRule type="expression" dxfId="971"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970" priority="206" operator="equal">
      <formula>"JtagRd, SBRd, R4Err"</formula>
    </cfRule>
    <cfRule type="cellIs" dxfId="969" priority="207" operator="equal">
      <formula>"JtagRd, SBRd"</formula>
    </cfRule>
    <cfRule type="cellIs" dxfId="968" priority="208" operator="equal">
      <formula>"JtagRd, SBRd, JtagWr, SBWr, R4Err"</formula>
    </cfRule>
    <cfRule type="cellIs" dxfId="967" priority="209" operator="equal">
      <formula>"JtagRd, SBRd, R4Err, LockTag"</formula>
    </cfRule>
    <cfRule type="cellIs" dxfId="966" priority="212" operator="equal">
      <formula>"JtagRd, SBRd, SEC_CRC-16"</formula>
    </cfRule>
    <cfRule type="cellIs" dxfId="965" priority="213" operator="equal">
      <formula>"JtagRd, SBRd, JtagWr, R4Err, CRC-16"</formula>
    </cfRule>
    <cfRule type="cellIs" dxfId="964" priority="214" operator="equal">
      <formula>"JtagRd, SBRd, JtagWr, SBWr, R4Err, CRC-16"</formula>
    </cfRule>
    <cfRule type="cellIs" dxfId="963" priority="215" operator="equal">
      <formula>"JtagRd, SBRd, CRC-16"</formula>
    </cfRule>
  </conditionalFormatting>
  <conditionalFormatting sqref="I202:I203">
    <cfRule type="containsText" dxfId="962" priority="210" operator="containsText" text="Zeroizable">
      <formula>NOT(ISERROR(SEARCH("Zeroizable",I202)))</formula>
    </cfRule>
    <cfRule type="containsText" dxfId="961" priority="211" operator="containsText" text="BOD">
      <formula>NOT(ISERROR(SEARCH("BOD",I202)))</formula>
    </cfRule>
  </conditionalFormatting>
  <conditionalFormatting sqref="M204:M205">
    <cfRule type="cellIs" dxfId="960" priority="198" operator="equal">
      <formula>1</formula>
    </cfRule>
  </conditionalFormatting>
  <conditionalFormatting sqref="Q204:DD205">
    <cfRule type="expression" dxfId="959" priority="193">
      <formula>AND(Q204=0, Q204&lt;&gt;"")</formula>
    </cfRule>
    <cfRule type="expression" dxfId="958" priority="194">
      <formula>AND(Q204&gt;0, Q204&lt;10000000000)</formula>
    </cfRule>
    <cfRule type="cellIs" dxfId="957" priority="195" operator="equal">
      <formula>"yes"</formula>
    </cfRule>
    <cfRule type="cellIs" dxfId="956" priority="196" operator="equal">
      <formula>"no"</formula>
    </cfRule>
    <cfRule type="cellIs" dxfId="955" priority="197" operator="equal">
      <formula>"remove"</formula>
    </cfRule>
  </conditionalFormatting>
  <conditionalFormatting sqref="H204:H205">
    <cfRule type="containsText" dxfId="954" priority="192" operator="containsText" text="deprecated">
      <formula>NOT(ISERROR(SEARCH("deprecated",H204)))</formula>
    </cfRule>
  </conditionalFormatting>
  <conditionalFormatting sqref="A204:DA205">
    <cfRule type="expression" dxfId="953" priority="199">
      <formula>$K204="SoftStrap"</formula>
    </cfRule>
    <cfRule type="expression" dxfId="952" priority="200">
      <formula>$K204="GP2_CATEGORY"</formula>
    </cfRule>
    <cfRule type="expression" dxfId="951" priority="201">
      <formula>$K204="GP3_CATEGORY"</formula>
    </cfRule>
    <cfRule type="expression" dxfId="950" priority="202">
      <formula>$K204="GP3_IFP_CATEGORY"</formula>
    </cfRule>
    <cfRule type="expression" dxfId="949" priority="203">
      <formula>$K204="GP1_CATEGORY"</formula>
    </cfRule>
    <cfRule type="expression" dxfId="948"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947" priority="182" operator="equal">
      <formula>"JtagRd, SBRd, R4Err"</formula>
    </cfRule>
    <cfRule type="cellIs" dxfId="946" priority="183" operator="equal">
      <formula>"JtagRd, SBRd"</formula>
    </cfRule>
    <cfRule type="cellIs" dxfId="945" priority="184" operator="equal">
      <formula>"JtagRd, SBRd, JtagWr, SBWr, R4Err"</formula>
    </cfRule>
    <cfRule type="cellIs" dxfId="944" priority="185" operator="equal">
      <formula>"JtagRd, SBRd, R4Err, LockTag"</formula>
    </cfRule>
    <cfRule type="cellIs" dxfId="943" priority="188" operator="equal">
      <formula>"JtagRd, SBRd, SEC_CRC-16"</formula>
    </cfRule>
    <cfRule type="cellIs" dxfId="942" priority="189" operator="equal">
      <formula>"JtagRd, SBRd, JtagWr, R4Err, CRC-16"</formula>
    </cfRule>
    <cfRule type="cellIs" dxfId="941" priority="190" operator="equal">
      <formula>"JtagRd, SBRd, JtagWr, SBWr, R4Err, CRC-16"</formula>
    </cfRule>
    <cfRule type="cellIs" dxfId="940" priority="191" operator="equal">
      <formula>"JtagRd, SBRd, CRC-16"</formula>
    </cfRule>
  </conditionalFormatting>
  <conditionalFormatting sqref="I204:I205">
    <cfRule type="containsText" dxfId="939" priority="186" operator="containsText" text="Zeroizable">
      <formula>NOT(ISERROR(SEARCH("Zeroizable",I204)))</formula>
    </cfRule>
    <cfRule type="containsText" dxfId="938" priority="187" operator="containsText" text="BOD">
      <formula>NOT(ISERROR(SEARCH("BOD",I204)))</formula>
    </cfRule>
  </conditionalFormatting>
  <conditionalFormatting sqref="M206:M207">
    <cfRule type="cellIs" dxfId="937" priority="174" operator="equal">
      <formula>1</formula>
    </cfRule>
  </conditionalFormatting>
  <conditionalFormatting sqref="Q206:DD207">
    <cfRule type="expression" dxfId="936" priority="169">
      <formula>AND(Q206=0, Q206&lt;&gt;"")</formula>
    </cfRule>
    <cfRule type="expression" dxfId="935" priority="170">
      <formula>AND(Q206&gt;0, Q206&lt;10000000000)</formula>
    </cfRule>
    <cfRule type="cellIs" dxfId="934" priority="171" operator="equal">
      <formula>"yes"</formula>
    </cfRule>
    <cfRule type="cellIs" dxfId="933" priority="172" operator="equal">
      <formula>"no"</formula>
    </cfRule>
    <cfRule type="cellIs" dxfId="932" priority="173" operator="equal">
      <formula>"remove"</formula>
    </cfRule>
  </conditionalFormatting>
  <conditionalFormatting sqref="O206:O207">
    <cfRule type="expression" dxfId="931" priority="168">
      <formula>COUNTIF($O$5:$O206,$O206)&gt;1</formula>
    </cfRule>
  </conditionalFormatting>
  <conditionalFormatting sqref="N206:N207">
    <cfRule type="expression" dxfId="930" priority="167">
      <formula>COUNTIF($N$5:$N206,$N206)&gt;1</formula>
    </cfRule>
  </conditionalFormatting>
  <conditionalFormatting sqref="H206:H207">
    <cfRule type="containsText" dxfId="929" priority="166" operator="containsText" text="deprecated">
      <formula>NOT(ISERROR(SEARCH("deprecated",H206)))</formula>
    </cfRule>
  </conditionalFormatting>
  <conditionalFormatting sqref="A206:DA207">
    <cfRule type="expression" dxfId="928" priority="175">
      <formula>$K206="SoftStrap"</formula>
    </cfRule>
    <cfRule type="expression" dxfId="927" priority="176">
      <formula>$K206="GP2_CATEGORY"</formula>
    </cfRule>
    <cfRule type="expression" dxfId="926" priority="177">
      <formula>$K206="GP3_CATEGORY"</formula>
    </cfRule>
    <cfRule type="expression" dxfId="925" priority="178">
      <formula>$K206="GP3_IFP_CATEGORY"</formula>
    </cfRule>
    <cfRule type="expression" dxfId="924" priority="179">
      <formula>$K206="GP1_CATEGORY"</formula>
    </cfRule>
    <cfRule type="expression" dxfId="923"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922" priority="156" operator="equal">
      <formula>"JtagRd, SBRd, R4Err"</formula>
    </cfRule>
    <cfRule type="cellIs" dxfId="921" priority="157" operator="equal">
      <formula>"JtagRd, SBRd"</formula>
    </cfRule>
    <cfRule type="cellIs" dxfId="920" priority="158" operator="equal">
      <formula>"JtagRd, SBRd, JtagWr, SBWr, R4Err"</formula>
    </cfRule>
    <cfRule type="cellIs" dxfId="919" priority="159" operator="equal">
      <formula>"JtagRd, SBRd, R4Err, LockTag"</formula>
    </cfRule>
    <cfRule type="cellIs" dxfId="918" priority="162" operator="equal">
      <formula>"JtagRd, SBRd, SEC_CRC-16"</formula>
    </cfRule>
    <cfRule type="cellIs" dxfId="917" priority="163" operator="equal">
      <formula>"JtagRd, SBRd, JtagWr, R4Err, CRC-16"</formula>
    </cfRule>
    <cfRule type="cellIs" dxfId="916" priority="164" operator="equal">
      <formula>"JtagRd, SBRd, JtagWr, SBWr, R4Err, CRC-16"</formula>
    </cfRule>
    <cfRule type="cellIs" dxfId="915" priority="165" operator="equal">
      <formula>"JtagRd, SBRd, CRC-16"</formula>
    </cfRule>
  </conditionalFormatting>
  <conditionalFormatting sqref="I206:I207">
    <cfRule type="containsText" dxfId="914" priority="160" operator="containsText" text="Zeroizable">
      <formula>NOT(ISERROR(SEARCH("Zeroizable",I206)))</formula>
    </cfRule>
    <cfRule type="containsText" dxfId="913" priority="161" operator="containsText" text="BOD">
      <formula>NOT(ISERROR(SEARCH("BOD",I206)))</formula>
    </cfRule>
  </conditionalFormatting>
  <conditionalFormatting sqref="AF202:AF203">
    <cfRule type="expression" dxfId="912" priority="145">
      <formula>AND(AF202=0, AF202&lt;&gt;"")</formula>
    </cfRule>
    <cfRule type="expression" dxfId="911" priority="146">
      <formula>AND(AF202&gt;0, AF202&lt;10000000000)</formula>
    </cfRule>
    <cfRule type="cellIs" dxfId="910" priority="147" operator="equal">
      <formula>"yes"</formula>
    </cfRule>
    <cfRule type="cellIs" dxfId="909" priority="148" operator="equal">
      <formula>"no"</formula>
    </cfRule>
    <cfRule type="cellIs" dxfId="908" priority="149" operator="equal">
      <formula>"remove"</formula>
    </cfRule>
  </conditionalFormatting>
  <conditionalFormatting sqref="AF202:AF203">
    <cfRule type="expression" dxfId="907" priority="150">
      <formula>$K202="SoftStrap"</formula>
    </cfRule>
    <cfRule type="expression" dxfId="906" priority="151">
      <formula>$K202="GP2_CATEGORY"</formula>
    </cfRule>
    <cfRule type="expression" dxfId="905" priority="152">
      <formula>$K202="GP3_CATEGORY"</formula>
    </cfRule>
    <cfRule type="expression" dxfId="904" priority="153">
      <formula>$K202="GP3_IFP_CATEGORY"</formula>
    </cfRule>
    <cfRule type="expression" dxfId="903" priority="154">
      <formula>$K202="GP1_CATEGORY"</formula>
    </cfRule>
    <cfRule type="expression" dxfId="902" priority="155">
      <formula>$K202="GP1_IFP_CATEGORY"</formula>
    </cfRule>
  </conditionalFormatting>
  <conditionalFormatting sqref="M236:M237">
    <cfRule type="cellIs" dxfId="901" priority="137" operator="equal">
      <formula>1</formula>
    </cfRule>
  </conditionalFormatting>
  <conditionalFormatting sqref="Q236:DD237">
    <cfRule type="expression" dxfId="900" priority="132">
      <formula>AND(Q236=0, Q236&lt;&gt;"")</formula>
    </cfRule>
    <cfRule type="expression" dxfId="899" priority="133">
      <formula>AND(Q236&gt;0, Q236&lt;10000000000)</formula>
    </cfRule>
    <cfRule type="cellIs" dxfId="898" priority="134" operator="equal">
      <formula>"yes"</formula>
    </cfRule>
    <cfRule type="cellIs" dxfId="897" priority="135" operator="equal">
      <formula>"no"</formula>
    </cfRule>
    <cfRule type="cellIs" dxfId="896" priority="136" operator="equal">
      <formula>"remove"</formula>
    </cfRule>
  </conditionalFormatting>
  <conditionalFormatting sqref="O236:O237">
    <cfRule type="expression" dxfId="895" priority="131">
      <formula>COUNTIF($O$5:$O236,$O236)&gt;1</formula>
    </cfRule>
  </conditionalFormatting>
  <conditionalFormatting sqref="N236:N237">
    <cfRule type="expression" dxfId="894" priority="130">
      <formula>COUNTIF($N$5:$N236,$N236)&gt;1</formula>
    </cfRule>
  </conditionalFormatting>
  <conditionalFormatting sqref="H236:H237">
    <cfRule type="containsText" dxfId="893" priority="129" operator="containsText" text="deprecated">
      <formula>NOT(ISERROR(SEARCH("deprecated",H236)))</formula>
    </cfRule>
  </conditionalFormatting>
  <conditionalFormatting sqref="A236:DA237">
    <cfRule type="expression" dxfId="892" priority="138">
      <formula>$K236="SoftStrap"</formula>
    </cfRule>
    <cfRule type="expression" dxfId="891" priority="139">
      <formula>$K236="GP2_CATEGORY"</formula>
    </cfRule>
    <cfRule type="expression" dxfId="890" priority="140">
      <formula>$K236="GP3_CATEGORY"</formula>
    </cfRule>
    <cfRule type="expression" dxfId="889" priority="141">
      <formula>$K236="GP3_IFP_CATEGORY"</formula>
    </cfRule>
    <cfRule type="expression" dxfId="888" priority="142">
      <formula>$K236="GP1_CATEGORY"</formula>
    </cfRule>
    <cfRule type="expression" dxfId="887"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886" priority="119" operator="equal">
      <formula>"JtagRd, SBRd, R4Err"</formula>
    </cfRule>
    <cfRule type="cellIs" dxfId="885" priority="120" operator="equal">
      <formula>"JtagRd, SBRd"</formula>
    </cfRule>
    <cfRule type="cellIs" dxfId="884" priority="121" operator="equal">
      <formula>"JtagRd, SBRd, JtagWr, SBWr, R4Err"</formula>
    </cfRule>
    <cfRule type="cellIs" dxfId="883" priority="122" operator="equal">
      <formula>"JtagRd, SBRd, R4Err, LockTag"</formula>
    </cfRule>
    <cfRule type="cellIs" dxfId="882" priority="125" operator="equal">
      <formula>"JtagRd, SBRd, SEC_CRC-16"</formula>
    </cfRule>
    <cfRule type="cellIs" dxfId="881" priority="126" operator="equal">
      <formula>"JtagRd, SBRd, JtagWr, R4Err, CRC-16"</formula>
    </cfRule>
    <cfRule type="cellIs" dxfId="880" priority="127" operator="equal">
      <formula>"JtagRd, SBRd, JtagWr, SBWr, R4Err, CRC-16"</formula>
    </cfRule>
    <cfRule type="cellIs" dxfId="879" priority="128" operator="equal">
      <formula>"JtagRd, SBRd, CRC-16"</formula>
    </cfRule>
  </conditionalFormatting>
  <conditionalFormatting sqref="I236:I237">
    <cfRule type="containsText" dxfId="878" priority="123" operator="containsText" text="Zeroizable">
      <formula>NOT(ISERROR(SEARCH("Zeroizable",I236)))</formula>
    </cfRule>
    <cfRule type="containsText" dxfId="877" priority="124" operator="containsText" text="BOD">
      <formula>NOT(ISERROR(SEARCH("BOD",I236)))</formula>
    </cfRule>
  </conditionalFormatting>
  <conditionalFormatting sqref="M234:M235">
    <cfRule type="cellIs" dxfId="876" priority="111" operator="equal">
      <formula>1</formula>
    </cfRule>
  </conditionalFormatting>
  <conditionalFormatting sqref="Q234:AA235 AE234:AE235 AG234:DD235 AC234:AC235">
    <cfRule type="expression" dxfId="875" priority="106">
      <formula>AND(Q234=0, Q234&lt;&gt;"")</formula>
    </cfRule>
    <cfRule type="expression" dxfId="874" priority="107">
      <formula>AND(Q234&gt;0, Q234&lt;10000000000)</formula>
    </cfRule>
    <cfRule type="cellIs" dxfId="873" priority="108" operator="equal">
      <formula>"yes"</formula>
    </cfRule>
    <cfRule type="cellIs" dxfId="872" priority="109" operator="equal">
      <formula>"no"</formula>
    </cfRule>
    <cfRule type="cellIs" dxfId="871" priority="110" operator="equal">
      <formula>"remove"</formula>
    </cfRule>
  </conditionalFormatting>
  <conditionalFormatting sqref="O234:O235">
    <cfRule type="expression" dxfId="870" priority="105">
      <formula>COUNTIF($O$5:$O234,$O234)&gt;1</formula>
    </cfRule>
  </conditionalFormatting>
  <conditionalFormatting sqref="N234:N235">
    <cfRule type="expression" dxfId="869" priority="104">
      <formula>COUNTIF($N$5:$N234,$N234)&gt;1</formula>
    </cfRule>
  </conditionalFormatting>
  <conditionalFormatting sqref="H234:H235">
    <cfRule type="containsText" dxfId="868" priority="103" operator="containsText" text="deprecated">
      <formula>NOT(ISERROR(SEARCH("deprecated",H234)))</formula>
    </cfRule>
  </conditionalFormatting>
  <conditionalFormatting sqref="A234:AA235 AE234:AE235 AG234:DA235 AC234:AC235">
    <cfRule type="expression" dxfId="867" priority="112">
      <formula>$K234="SoftStrap"</formula>
    </cfRule>
    <cfRule type="expression" dxfId="866" priority="113">
      <formula>$K234="GP2_CATEGORY"</formula>
    </cfRule>
    <cfRule type="expression" dxfId="865" priority="114">
      <formula>$K234="GP3_CATEGORY"</formula>
    </cfRule>
    <cfRule type="expression" dxfId="864" priority="115">
      <formula>$K234="GP3_IFP_CATEGORY"</formula>
    </cfRule>
    <cfRule type="expression" dxfId="863" priority="116">
      <formula>$K234="GP1_CATEGORY"</formula>
    </cfRule>
    <cfRule type="expression" dxfId="862"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861" priority="93" operator="equal">
      <formula>"JtagRd, SBRd, R4Err"</formula>
    </cfRule>
    <cfRule type="cellIs" dxfId="860" priority="94" operator="equal">
      <formula>"JtagRd, SBRd"</formula>
    </cfRule>
    <cfRule type="cellIs" dxfId="859" priority="95" operator="equal">
      <formula>"JtagRd, SBRd, JtagWr, SBWr, R4Err"</formula>
    </cfRule>
    <cfRule type="cellIs" dxfId="858" priority="96" operator="equal">
      <formula>"JtagRd, SBRd, R4Err, LockTag"</formula>
    </cfRule>
    <cfRule type="cellIs" dxfId="857" priority="99" operator="equal">
      <formula>"JtagRd, SBRd, SEC_CRC-16"</formula>
    </cfRule>
    <cfRule type="cellIs" dxfId="856" priority="100" operator="equal">
      <formula>"JtagRd, SBRd, JtagWr, R4Err, CRC-16"</formula>
    </cfRule>
    <cfRule type="cellIs" dxfId="855" priority="101" operator="equal">
      <formula>"JtagRd, SBRd, JtagWr, SBWr, R4Err, CRC-16"</formula>
    </cfRule>
    <cfRule type="cellIs" dxfId="854" priority="102" operator="equal">
      <formula>"JtagRd, SBRd, CRC-16"</formula>
    </cfRule>
  </conditionalFormatting>
  <conditionalFormatting sqref="I234:I235">
    <cfRule type="containsText" dxfId="853" priority="97" operator="containsText" text="Zeroizable">
      <formula>NOT(ISERROR(SEARCH("Zeroizable",I234)))</formula>
    </cfRule>
    <cfRule type="containsText" dxfId="852" priority="98" operator="containsText" text="BOD">
      <formula>NOT(ISERROR(SEARCH("BOD",I234)))</formula>
    </cfRule>
  </conditionalFormatting>
  <conditionalFormatting sqref="M232:M233">
    <cfRule type="cellIs" dxfId="851" priority="85" operator="equal">
      <formula>1</formula>
    </cfRule>
  </conditionalFormatting>
  <conditionalFormatting sqref="Q232:AA233 AE232:AE233 AG232:DD233 AC232:AC233">
    <cfRule type="expression" dxfId="850" priority="80">
      <formula>AND(Q232=0, Q232&lt;&gt;"")</formula>
    </cfRule>
    <cfRule type="expression" dxfId="849" priority="81">
      <formula>AND(Q232&gt;0, Q232&lt;10000000000)</formula>
    </cfRule>
    <cfRule type="cellIs" dxfId="848" priority="82" operator="equal">
      <formula>"yes"</formula>
    </cfRule>
    <cfRule type="cellIs" dxfId="847" priority="83" operator="equal">
      <formula>"no"</formula>
    </cfRule>
    <cfRule type="cellIs" dxfId="846" priority="84" operator="equal">
      <formula>"remove"</formula>
    </cfRule>
  </conditionalFormatting>
  <conditionalFormatting sqref="O232:O233">
    <cfRule type="expression" dxfId="845" priority="79">
      <formula>COUNTIF($O$5:$O232,$O232)&gt;1</formula>
    </cfRule>
  </conditionalFormatting>
  <conditionalFormatting sqref="N232:N233">
    <cfRule type="expression" dxfId="844" priority="78">
      <formula>COUNTIF($N$5:$N232,$N232)&gt;1</formula>
    </cfRule>
  </conditionalFormatting>
  <conditionalFormatting sqref="H232:H233">
    <cfRule type="containsText" dxfId="843" priority="77" operator="containsText" text="deprecated">
      <formula>NOT(ISERROR(SEARCH("deprecated",H232)))</formula>
    </cfRule>
  </conditionalFormatting>
  <conditionalFormatting sqref="A232:AA233 AE232:AE233 AG232:DA233 AC232:AC233">
    <cfRule type="expression" dxfId="842" priority="86">
      <formula>$K232="SoftStrap"</formula>
    </cfRule>
    <cfRule type="expression" dxfId="841" priority="87">
      <formula>$K232="GP2_CATEGORY"</formula>
    </cfRule>
    <cfRule type="expression" dxfId="840" priority="88">
      <formula>$K232="GP3_CATEGORY"</formula>
    </cfRule>
    <cfRule type="expression" dxfId="839" priority="89">
      <formula>$K232="GP3_IFP_CATEGORY"</formula>
    </cfRule>
    <cfRule type="expression" dxfId="838" priority="90">
      <formula>$K232="GP1_CATEGORY"</formula>
    </cfRule>
    <cfRule type="expression" dxfId="837"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836" priority="67" operator="equal">
      <formula>"JtagRd, SBRd, R4Err"</formula>
    </cfRule>
    <cfRule type="cellIs" dxfId="835" priority="68" operator="equal">
      <formula>"JtagRd, SBRd"</formula>
    </cfRule>
    <cfRule type="cellIs" dxfId="834" priority="69" operator="equal">
      <formula>"JtagRd, SBRd, JtagWr, SBWr, R4Err"</formula>
    </cfRule>
    <cfRule type="cellIs" dxfId="833" priority="70" operator="equal">
      <formula>"JtagRd, SBRd, R4Err, LockTag"</formula>
    </cfRule>
    <cfRule type="cellIs" dxfId="832" priority="73" operator="equal">
      <formula>"JtagRd, SBRd, SEC_CRC-16"</formula>
    </cfRule>
    <cfRule type="cellIs" dxfId="831" priority="74" operator="equal">
      <formula>"JtagRd, SBRd, JtagWr, R4Err, CRC-16"</formula>
    </cfRule>
    <cfRule type="cellIs" dxfId="830" priority="75" operator="equal">
      <formula>"JtagRd, SBRd, JtagWr, SBWr, R4Err, CRC-16"</formula>
    </cfRule>
    <cfRule type="cellIs" dxfId="829" priority="76" operator="equal">
      <formula>"JtagRd, SBRd, CRC-16"</formula>
    </cfRule>
  </conditionalFormatting>
  <conditionalFormatting sqref="I232:I233">
    <cfRule type="containsText" dxfId="828" priority="71" operator="containsText" text="Zeroizable">
      <formula>NOT(ISERROR(SEARCH("Zeroizable",I232)))</formula>
    </cfRule>
    <cfRule type="containsText" dxfId="827" priority="72" operator="containsText" text="BOD">
      <formula>NOT(ISERROR(SEARCH("BOD",I232)))</formula>
    </cfRule>
  </conditionalFormatting>
  <conditionalFormatting sqref="AD234:AD235">
    <cfRule type="expression" dxfId="826" priority="56">
      <formula>AND(AD234=0, AD234&lt;&gt;"")</formula>
    </cfRule>
    <cfRule type="expression" dxfId="825" priority="57">
      <formula>AND(AD234&gt;0, AD234&lt;10000000000)</formula>
    </cfRule>
    <cfRule type="cellIs" dxfId="824" priority="58" operator="equal">
      <formula>"yes"</formula>
    </cfRule>
    <cfRule type="cellIs" dxfId="823" priority="59" operator="equal">
      <formula>"no"</formula>
    </cfRule>
    <cfRule type="cellIs" dxfId="822" priority="60" operator="equal">
      <formula>"remove"</formula>
    </cfRule>
  </conditionalFormatting>
  <conditionalFormatting sqref="AD234:AD235">
    <cfRule type="expression" dxfId="821" priority="61">
      <formula>$K234="SoftStrap"</formula>
    </cfRule>
    <cfRule type="expression" dxfId="820" priority="62">
      <formula>$K234="GP2_CATEGORY"</formula>
    </cfRule>
    <cfRule type="expression" dxfId="819" priority="63">
      <formula>$K234="GP3_CATEGORY"</formula>
    </cfRule>
    <cfRule type="expression" dxfId="818" priority="64">
      <formula>$K234="GP3_IFP_CATEGORY"</formula>
    </cfRule>
    <cfRule type="expression" dxfId="817" priority="65">
      <formula>$K234="GP1_CATEGORY"</formula>
    </cfRule>
    <cfRule type="expression" dxfId="816" priority="66">
      <formula>$K234="GP1_IFP_CATEGORY"</formula>
    </cfRule>
  </conditionalFormatting>
  <conditionalFormatting sqref="AD232:AD233">
    <cfRule type="expression" dxfId="815" priority="45">
      <formula>AND(AD232=0, AD232&lt;&gt;"")</formula>
    </cfRule>
    <cfRule type="expression" dxfId="814" priority="46">
      <formula>AND(AD232&gt;0, AD232&lt;10000000000)</formula>
    </cfRule>
    <cfRule type="cellIs" dxfId="813" priority="47" operator="equal">
      <formula>"yes"</formula>
    </cfRule>
    <cfRule type="cellIs" dxfId="812" priority="48" operator="equal">
      <formula>"no"</formula>
    </cfRule>
    <cfRule type="cellIs" dxfId="811" priority="49" operator="equal">
      <formula>"remove"</formula>
    </cfRule>
  </conditionalFormatting>
  <conditionalFormatting sqref="AD232:AD233">
    <cfRule type="expression" dxfId="810" priority="50">
      <formula>$K232="SoftStrap"</formula>
    </cfRule>
    <cfRule type="expression" dxfId="809" priority="51">
      <formula>$K232="GP2_CATEGORY"</formula>
    </cfRule>
    <cfRule type="expression" dxfId="808" priority="52">
      <formula>$K232="GP3_CATEGORY"</formula>
    </cfRule>
    <cfRule type="expression" dxfId="807" priority="53">
      <formula>$K232="GP3_IFP_CATEGORY"</formula>
    </cfRule>
    <cfRule type="expression" dxfId="806" priority="54">
      <formula>$K232="GP1_CATEGORY"</formula>
    </cfRule>
    <cfRule type="expression" dxfId="805" priority="55">
      <formula>$K232="GP1_IFP_CATEGORY"</formula>
    </cfRule>
  </conditionalFormatting>
  <conditionalFormatting sqref="AF234:AF235">
    <cfRule type="expression" dxfId="804" priority="34">
      <formula>AND(AF234=0, AF234&lt;&gt;"")</formula>
    </cfRule>
    <cfRule type="expression" dxfId="803" priority="35">
      <formula>AND(AF234&gt;0, AF234&lt;10000000000)</formula>
    </cfRule>
    <cfRule type="cellIs" dxfId="802" priority="36" operator="equal">
      <formula>"yes"</formula>
    </cfRule>
    <cfRule type="cellIs" dxfId="801" priority="37" operator="equal">
      <formula>"no"</formula>
    </cfRule>
    <cfRule type="cellIs" dxfId="800" priority="38" operator="equal">
      <formula>"remove"</formula>
    </cfRule>
  </conditionalFormatting>
  <conditionalFormatting sqref="AF234:AF235">
    <cfRule type="expression" dxfId="799" priority="39">
      <formula>$K234="SoftStrap"</formula>
    </cfRule>
    <cfRule type="expression" dxfId="798" priority="40">
      <formula>$K234="GP2_CATEGORY"</formula>
    </cfRule>
    <cfRule type="expression" dxfId="797" priority="41">
      <formula>$K234="GP3_CATEGORY"</formula>
    </cfRule>
    <cfRule type="expression" dxfId="796" priority="42">
      <formula>$K234="GP3_IFP_CATEGORY"</formula>
    </cfRule>
    <cfRule type="expression" dxfId="795" priority="43">
      <formula>$K234="GP1_CATEGORY"</formula>
    </cfRule>
    <cfRule type="expression" dxfId="794" priority="44">
      <formula>$K234="GP1_IFP_CATEGORY"</formula>
    </cfRule>
  </conditionalFormatting>
  <conditionalFormatting sqref="AF232:AF233">
    <cfRule type="expression" dxfId="793" priority="23">
      <formula>AND(AF232=0, AF232&lt;&gt;"")</formula>
    </cfRule>
    <cfRule type="expression" dxfId="792" priority="24">
      <formula>AND(AF232&gt;0, AF232&lt;10000000000)</formula>
    </cfRule>
    <cfRule type="cellIs" dxfId="791" priority="25" operator="equal">
      <formula>"yes"</formula>
    </cfRule>
    <cfRule type="cellIs" dxfId="790" priority="26" operator="equal">
      <formula>"no"</formula>
    </cfRule>
    <cfRule type="cellIs" dxfId="789" priority="27" operator="equal">
      <formula>"remove"</formula>
    </cfRule>
  </conditionalFormatting>
  <conditionalFormatting sqref="AF232:AF233">
    <cfRule type="expression" dxfId="788" priority="28">
      <formula>$K232="SoftStrap"</formula>
    </cfRule>
    <cfRule type="expression" dxfId="787" priority="29">
      <formula>$K232="GP2_CATEGORY"</formula>
    </cfRule>
    <cfRule type="expression" dxfId="786" priority="30">
      <formula>$K232="GP3_CATEGORY"</formula>
    </cfRule>
    <cfRule type="expression" dxfId="785" priority="31">
      <formula>$K232="GP3_IFP_CATEGORY"</formula>
    </cfRule>
    <cfRule type="expression" dxfId="784" priority="32">
      <formula>$K232="GP1_CATEGORY"</formula>
    </cfRule>
    <cfRule type="expression" dxfId="783" priority="33">
      <formula>$K232="GP1_IFP_CATEGORY"</formula>
    </cfRule>
  </conditionalFormatting>
  <conditionalFormatting sqref="AB234:AB235">
    <cfRule type="expression" dxfId="782" priority="12">
      <formula>AND(AB234=0, AB234&lt;&gt;"")</formula>
    </cfRule>
    <cfRule type="expression" dxfId="781" priority="13">
      <formula>AND(AB234&gt;0, AB234&lt;10000000000)</formula>
    </cfRule>
    <cfRule type="cellIs" dxfId="780" priority="14" operator="equal">
      <formula>"yes"</formula>
    </cfRule>
    <cfRule type="cellIs" dxfId="779" priority="15" operator="equal">
      <formula>"no"</formula>
    </cfRule>
    <cfRule type="cellIs" dxfId="778" priority="16" operator="equal">
      <formula>"remove"</formula>
    </cfRule>
  </conditionalFormatting>
  <conditionalFormatting sqref="AB234:AB235">
    <cfRule type="expression" dxfId="777" priority="17">
      <formula>$K234="SoftStrap"</formula>
    </cfRule>
    <cfRule type="expression" dxfId="776" priority="18">
      <formula>$K234="GP2_CATEGORY"</formula>
    </cfRule>
    <cfRule type="expression" dxfId="775" priority="19">
      <formula>$K234="GP3_CATEGORY"</formula>
    </cfRule>
    <cfRule type="expression" dxfId="774" priority="20">
      <formula>$K234="GP3_IFP_CATEGORY"</formula>
    </cfRule>
    <cfRule type="expression" dxfId="773" priority="21">
      <formula>$K234="GP1_CATEGORY"</formula>
    </cfRule>
    <cfRule type="expression" dxfId="772" priority="22">
      <formula>$K234="GP1_IFP_CATEGORY"</formula>
    </cfRule>
  </conditionalFormatting>
  <conditionalFormatting sqref="AB232:AB233">
    <cfRule type="expression" dxfId="771" priority="1">
      <formula>AND(AB232=0, AB232&lt;&gt;"")</formula>
    </cfRule>
    <cfRule type="expression" dxfId="770" priority="2">
      <formula>AND(AB232&gt;0, AB232&lt;10000000000)</formula>
    </cfRule>
    <cfRule type="cellIs" dxfId="769" priority="3" operator="equal">
      <formula>"yes"</formula>
    </cfRule>
    <cfRule type="cellIs" dxfId="768" priority="4" operator="equal">
      <formula>"no"</formula>
    </cfRule>
    <cfRule type="cellIs" dxfId="767" priority="5" operator="equal">
      <formula>"remove"</formula>
    </cfRule>
  </conditionalFormatting>
  <conditionalFormatting sqref="AB232:AB233">
    <cfRule type="expression" dxfId="766" priority="6">
      <formula>$K232="SoftStrap"</formula>
    </cfRule>
    <cfRule type="expression" dxfId="765" priority="7">
      <formula>$K232="GP2_CATEGORY"</formula>
    </cfRule>
    <cfRule type="expression" dxfId="764" priority="8">
      <formula>$K232="GP3_CATEGORY"</formula>
    </cfRule>
    <cfRule type="expression" dxfId="763" priority="9">
      <formula>$K232="GP3_IFP_CATEGORY"</formula>
    </cfRule>
    <cfRule type="expression" dxfId="762" priority="10">
      <formula>$K232="GP1_CATEGORY"</formula>
    </cfRule>
    <cfRule type="expression" dxfId="761"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1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14" t="s">
        <v>367</v>
      </c>
      <c r="N3" s="517" t="s">
        <v>14</v>
      </c>
      <c r="O3" s="518">
        <f ca="1">($G3+$G4+$G5+$G6+$G7)</f>
        <v>1056</v>
      </c>
    </row>
    <row r="4" spans="1:15" ht="15" customHeight="1" x14ac:dyDescent="0.3">
      <c r="A4" s="51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15"/>
      <c r="N4" s="515"/>
      <c r="O4" s="519"/>
    </row>
    <row r="5" spans="1:15" ht="15" customHeight="1" x14ac:dyDescent="0.3">
      <c r="A5" s="51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15"/>
      <c r="N5" s="515"/>
      <c r="O5" s="519"/>
    </row>
    <row r="6" spans="1:15" ht="15" customHeight="1" x14ac:dyDescent="0.3">
      <c r="A6" s="51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15"/>
      <c r="N6" s="515"/>
      <c r="O6" s="519"/>
    </row>
    <row r="7" spans="1:15" ht="15" customHeight="1" thickBot="1" x14ac:dyDescent="0.35">
      <c r="A7" s="51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16"/>
      <c r="N7" s="516"/>
      <c r="O7" s="520"/>
    </row>
    <row r="8" spans="1:15" ht="14.7" customHeight="1" x14ac:dyDescent="0.3">
      <c r="A8" s="52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21" t="s">
        <v>368</v>
      </c>
      <c r="N8" s="524" t="s">
        <v>20</v>
      </c>
      <c r="O8" s="526">
        <f ca="1">($G8+$G9+$G10+$G13)</f>
        <v>960</v>
      </c>
    </row>
    <row r="9" spans="1:15" ht="14.7" customHeight="1" x14ac:dyDescent="0.3">
      <c r="A9" s="52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22"/>
      <c r="N9" s="515"/>
      <c r="O9" s="519"/>
    </row>
    <row r="10" spans="1:15" ht="15" customHeight="1" x14ac:dyDescent="0.3">
      <c r="A10" s="52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22"/>
      <c r="N10" s="515"/>
      <c r="O10" s="519"/>
    </row>
    <row r="11" spans="1:15" ht="15" customHeight="1" x14ac:dyDescent="0.3">
      <c r="A11" s="52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22"/>
      <c r="N11" s="515"/>
      <c r="O11" s="519"/>
    </row>
    <row r="12" spans="1:15" ht="15" customHeight="1" x14ac:dyDescent="0.3">
      <c r="A12" s="52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23"/>
      <c r="N12" s="525"/>
      <c r="O12" s="527"/>
    </row>
    <row r="13" spans="1:15" ht="15" customHeight="1" thickBot="1" x14ac:dyDescent="0.35">
      <c r="A13" s="53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23"/>
      <c r="N13" s="525"/>
      <c r="O13" s="527"/>
    </row>
    <row r="14" spans="1:15" ht="15" customHeight="1" x14ac:dyDescent="0.3">
      <c r="A14" s="531" t="s">
        <v>23</v>
      </c>
      <c r="B14" s="34" t="s">
        <v>24</v>
      </c>
      <c r="C14" s="36" t="s">
        <v>613</v>
      </c>
      <c r="D14" s="533"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14" t="s">
        <v>369</v>
      </c>
      <c r="N14" s="517" t="s">
        <v>29</v>
      </c>
      <c r="O14" s="518">
        <f ca="1">(4*32+G18+G19+G20+G21+G22+G23)</f>
        <v>160</v>
      </c>
    </row>
    <row r="15" spans="1:15" ht="15" customHeight="1" x14ac:dyDescent="0.3">
      <c r="A15" s="532"/>
      <c r="B15" s="35" t="s">
        <v>30</v>
      </c>
      <c r="C15" s="37" t="s">
        <v>613</v>
      </c>
      <c r="D15" s="534"/>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35"/>
      <c r="N15" s="515"/>
      <c r="O15" s="519"/>
    </row>
    <row r="16" spans="1:15" ht="15" customHeight="1" x14ac:dyDescent="0.3">
      <c r="A16" s="532"/>
      <c r="B16" s="35" t="s">
        <v>31</v>
      </c>
      <c r="C16" s="37" t="s">
        <v>613</v>
      </c>
      <c r="D16" s="534"/>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35"/>
      <c r="N16" s="515"/>
      <c r="O16" s="519"/>
    </row>
    <row r="17" spans="1:15" x14ac:dyDescent="0.3">
      <c r="A17" s="532"/>
      <c r="B17" s="35" t="s">
        <v>32</v>
      </c>
      <c r="C17" s="37" t="s">
        <v>613</v>
      </c>
      <c r="D17" s="534"/>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35"/>
      <c r="N17" s="515"/>
      <c r="O17" s="519"/>
    </row>
    <row r="18" spans="1:15" x14ac:dyDescent="0.3">
      <c r="A18" s="532"/>
      <c r="B18" s="35" t="s">
        <v>34</v>
      </c>
      <c r="C18" s="35" t="s">
        <v>253</v>
      </c>
      <c r="D18" s="534"/>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35"/>
      <c r="N18" s="515"/>
      <c r="O18" s="519"/>
    </row>
    <row r="19" spans="1:15" x14ac:dyDescent="0.3">
      <c r="A19" s="532"/>
      <c r="B19" s="35" t="s">
        <v>36</v>
      </c>
      <c r="C19" s="73" t="s">
        <v>214</v>
      </c>
      <c r="D19" s="534"/>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35"/>
      <c r="N19" s="515"/>
      <c r="O19" s="519"/>
    </row>
    <row r="20" spans="1:15" x14ac:dyDescent="0.3">
      <c r="A20" s="532"/>
      <c r="B20" s="73" t="s">
        <v>246</v>
      </c>
      <c r="C20" s="73" t="s">
        <v>205</v>
      </c>
      <c r="D20" s="534"/>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35"/>
      <c r="N20" s="515"/>
      <c r="O20" s="519"/>
    </row>
    <row r="21" spans="1:15" x14ac:dyDescent="0.3">
      <c r="A21" s="532"/>
      <c r="B21" s="73" t="s">
        <v>250</v>
      </c>
      <c r="C21" s="73" t="s">
        <v>390</v>
      </c>
      <c r="D21" s="534"/>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35"/>
      <c r="N21" s="515"/>
      <c r="O21" s="519"/>
    </row>
    <row r="22" spans="1:15" x14ac:dyDescent="0.3">
      <c r="A22" s="532"/>
      <c r="B22" s="73" t="s">
        <v>251</v>
      </c>
      <c r="C22" s="73" t="s">
        <v>390</v>
      </c>
      <c r="D22" s="534"/>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35"/>
      <c r="N22" s="515"/>
      <c r="O22" s="519"/>
    </row>
    <row r="23" spans="1:15" x14ac:dyDescent="0.3">
      <c r="A23" s="532"/>
      <c r="B23" s="73" t="s">
        <v>252</v>
      </c>
      <c r="C23" s="73" t="s">
        <v>390</v>
      </c>
      <c r="D23" s="534"/>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35"/>
      <c r="N23" s="515"/>
      <c r="O23" s="519"/>
    </row>
    <row r="24" spans="1:15" x14ac:dyDescent="0.3">
      <c r="A24" s="532"/>
      <c r="B24" s="35" t="s">
        <v>38</v>
      </c>
      <c r="C24" s="37" t="s">
        <v>613</v>
      </c>
      <c r="D24" s="534"/>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35"/>
      <c r="N24" s="515"/>
      <c r="O24" s="519"/>
    </row>
    <row r="25" spans="1:15" x14ac:dyDescent="0.3">
      <c r="A25" s="531" t="s">
        <v>41</v>
      </c>
      <c r="B25" s="35" t="s">
        <v>42</v>
      </c>
      <c r="C25" s="35" t="s">
        <v>614</v>
      </c>
      <c r="D25" s="534"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35" t="s">
        <v>370</v>
      </c>
      <c r="N25" s="515"/>
      <c r="O25" s="519">
        <f ca="1">(G25+G26)</f>
        <v>64</v>
      </c>
    </row>
    <row r="26" spans="1:15" ht="15" thickBot="1" x14ac:dyDescent="0.35">
      <c r="A26" s="536"/>
      <c r="B26" s="74" t="s">
        <v>46</v>
      </c>
      <c r="C26" s="74" t="s">
        <v>615</v>
      </c>
      <c r="D26" s="537"/>
      <c r="E26" s="123"/>
      <c r="F26" s="76" t="s">
        <v>44</v>
      </c>
      <c r="G26" s="75">
        <f ca="1">IF($C26="No Param",32,VLOOKUP($C26,INDIRECT(Config!$B$1),HLOOKUP(D$1,INDIRECT(Config!$E$1),2,FALSE),FALSE)*32)</f>
        <v>32</v>
      </c>
      <c r="H26" s="26" t="str">
        <f ca="1">IF(G26=0,"N/A","0x8004")</f>
        <v>0x8004</v>
      </c>
      <c r="I26" s="26" t="s">
        <v>47</v>
      </c>
      <c r="J26" s="200" t="s">
        <v>48</v>
      </c>
      <c r="K26" s="200" t="s">
        <v>387</v>
      </c>
      <c r="L26" s="234"/>
      <c r="M26" s="516"/>
      <c r="N26" s="516"/>
      <c r="O26" s="520"/>
    </row>
    <row r="27" spans="1:15" ht="15" thickBot="1" x14ac:dyDescent="0.35">
      <c r="A27" s="104"/>
    </row>
    <row r="28" spans="1:15" x14ac:dyDescent="0.3">
      <c r="A28" s="53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17" t="s">
        <v>48</v>
      </c>
      <c r="O28" s="518">
        <f ca="1">SUM(G28:G42)</f>
        <v>576</v>
      </c>
    </row>
    <row r="29" spans="1:15" ht="15" customHeight="1" x14ac:dyDescent="0.3">
      <c r="A29" s="53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35" t="s">
        <v>369</v>
      </c>
      <c r="N29" s="515"/>
      <c r="O29" s="519"/>
    </row>
    <row r="30" spans="1:15" x14ac:dyDescent="0.3">
      <c r="A30" s="53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35"/>
      <c r="N30" s="515"/>
      <c r="O30" s="519"/>
    </row>
    <row r="31" spans="1:15" x14ac:dyDescent="0.3">
      <c r="A31" s="53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35"/>
      <c r="N31" s="515"/>
      <c r="O31" s="519"/>
    </row>
    <row r="32" spans="1:15" x14ac:dyDescent="0.3">
      <c r="A32" s="53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15"/>
      <c r="O32" s="519"/>
    </row>
    <row r="33" spans="1:15" x14ac:dyDescent="0.3">
      <c r="A33" s="53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15"/>
      <c r="O33" s="519"/>
    </row>
    <row r="34" spans="1:15" ht="15" customHeight="1" x14ac:dyDescent="0.3">
      <c r="A34" s="53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35" t="s">
        <v>369</v>
      </c>
      <c r="N34" s="515"/>
      <c r="O34" s="519"/>
    </row>
    <row r="35" spans="1:15" x14ac:dyDescent="0.3">
      <c r="A35" s="53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35"/>
      <c r="N35" s="515"/>
      <c r="O35" s="519"/>
    </row>
    <row r="36" spans="1:15" x14ac:dyDescent="0.3">
      <c r="A36" s="53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35"/>
      <c r="N36" s="515"/>
      <c r="O36" s="519"/>
    </row>
    <row r="37" spans="1:15" x14ac:dyDescent="0.3">
      <c r="A37" s="53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15"/>
      <c r="O37" s="519"/>
    </row>
    <row r="38" spans="1:15" x14ac:dyDescent="0.3">
      <c r="A38" s="53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15"/>
      <c r="O38" s="519"/>
    </row>
    <row r="39" spans="1:15" ht="15" customHeight="1" x14ac:dyDescent="0.3">
      <c r="A39" s="53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35" t="s">
        <v>369</v>
      </c>
      <c r="N39" s="515"/>
      <c r="O39" s="519"/>
    </row>
    <row r="40" spans="1:15" x14ac:dyDescent="0.3">
      <c r="A40" s="53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35"/>
      <c r="N40" s="515"/>
      <c r="O40" s="519"/>
    </row>
    <row r="41" spans="1:15" x14ac:dyDescent="0.3">
      <c r="A41" s="53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35"/>
      <c r="N41" s="515"/>
      <c r="O41" s="519"/>
    </row>
    <row r="42" spans="1:15" ht="15" thickBot="1" x14ac:dyDescent="0.35">
      <c r="A42" s="53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6"/>
      <c r="O42" s="520"/>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760" priority="297" operator="equal">
      <formula>0</formula>
    </cfRule>
  </conditionalFormatting>
  <conditionalFormatting sqref="G34">
    <cfRule type="cellIs" dxfId="759" priority="296" operator="equal">
      <formula>0</formula>
    </cfRule>
  </conditionalFormatting>
  <conditionalFormatting sqref="G36">
    <cfRule type="cellIs" dxfId="758" priority="295" operator="equal">
      <formula>0</formula>
    </cfRule>
  </conditionalFormatting>
  <conditionalFormatting sqref="G14:G26">
    <cfRule type="cellIs" dxfId="757" priority="294" operator="equal">
      <formula>0</formula>
    </cfRule>
  </conditionalFormatting>
  <conditionalFormatting sqref="G29">
    <cfRule type="cellIs" dxfId="756" priority="267" operator="equal">
      <formula>0</formula>
    </cfRule>
  </conditionalFormatting>
  <conditionalFormatting sqref="G32">
    <cfRule type="cellIs" dxfId="755" priority="273" operator="equal">
      <formula>0</formula>
    </cfRule>
  </conditionalFormatting>
  <conditionalFormatting sqref="G33">
    <cfRule type="cellIs" dxfId="754" priority="272" operator="equal">
      <formula>0</formula>
    </cfRule>
  </conditionalFormatting>
  <conditionalFormatting sqref="G28">
    <cfRule type="cellIs" dxfId="753" priority="274" operator="equal">
      <formula>0</formula>
    </cfRule>
  </conditionalFormatting>
  <conditionalFormatting sqref="G38">
    <cfRule type="cellIs" dxfId="752" priority="270" operator="equal">
      <formula>0</formula>
    </cfRule>
  </conditionalFormatting>
  <conditionalFormatting sqref="G35">
    <cfRule type="cellIs" dxfId="751" priority="268" operator="equal">
      <formula>0</formula>
    </cfRule>
  </conditionalFormatting>
  <conditionalFormatting sqref="G31">
    <cfRule type="cellIs" dxfId="750" priority="266" operator="equal">
      <formula>0</formula>
    </cfRule>
  </conditionalFormatting>
  <conditionalFormatting sqref="G30">
    <cfRule type="cellIs" dxfId="749" priority="265" operator="equal">
      <formula>0</formula>
    </cfRule>
  </conditionalFormatting>
  <conditionalFormatting sqref="G39">
    <cfRule type="cellIs" dxfId="748" priority="264" operator="equal">
      <formula>0</formula>
    </cfRule>
  </conditionalFormatting>
  <conditionalFormatting sqref="G41">
    <cfRule type="cellIs" dxfId="747" priority="263" operator="equal">
      <formula>0</formula>
    </cfRule>
  </conditionalFormatting>
  <conditionalFormatting sqref="G40">
    <cfRule type="cellIs" dxfId="746" priority="262" operator="equal">
      <formula>0</formula>
    </cfRule>
  </conditionalFormatting>
  <conditionalFormatting sqref="L32">
    <cfRule type="cellIs" dxfId="745" priority="234" operator="equal">
      <formula>0</formula>
    </cfRule>
  </conditionalFormatting>
  <conditionalFormatting sqref="L31">
    <cfRule type="cellIs" dxfId="744" priority="233" operator="equal">
      <formula>0</formula>
    </cfRule>
  </conditionalFormatting>
  <conditionalFormatting sqref="L30">
    <cfRule type="cellIs" dxfId="743" priority="232" operator="equal">
      <formula>0</formula>
    </cfRule>
  </conditionalFormatting>
  <conditionalFormatting sqref="L29">
    <cfRule type="cellIs" dxfId="742" priority="231" operator="equal">
      <formula>0</formula>
    </cfRule>
  </conditionalFormatting>
  <conditionalFormatting sqref="L37">
    <cfRule type="cellIs" dxfId="741" priority="230" operator="equal">
      <formula>0</formula>
    </cfRule>
  </conditionalFormatting>
  <conditionalFormatting sqref="L36">
    <cfRule type="cellIs" dxfId="740" priority="229" operator="equal">
      <formula>0</formula>
    </cfRule>
  </conditionalFormatting>
  <conditionalFormatting sqref="L35">
    <cfRule type="cellIs" dxfId="739" priority="228" operator="equal">
      <formula>0</formula>
    </cfRule>
  </conditionalFormatting>
  <conditionalFormatting sqref="L34">
    <cfRule type="cellIs" dxfId="738" priority="227" operator="equal">
      <formula>0</formula>
    </cfRule>
  </conditionalFormatting>
  <conditionalFormatting sqref="L42">
    <cfRule type="cellIs" dxfId="737" priority="226" operator="equal">
      <formula>0</formula>
    </cfRule>
  </conditionalFormatting>
  <conditionalFormatting sqref="L41">
    <cfRule type="cellIs" dxfId="736" priority="225" operator="equal">
      <formula>0</formula>
    </cfRule>
  </conditionalFormatting>
  <conditionalFormatting sqref="L40">
    <cfRule type="cellIs" dxfId="735" priority="224" operator="equal">
      <formula>0</formula>
    </cfRule>
  </conditionalFormatting>
  <conditionalFormatting sqref="L39">
    <cfRule type="cellIs" dxfId="734" priority="223" operator="equal">
      <formula>0</formula>
    </cfRule>
  </conditionalFormatting>
  <conditionalFormatting sqref="G37">
    <cfRule type="cellIs" dxfId="733" priority="200" operator="equal">
      <formula>0</formula>
    </cfRule>
  </conditionalFormatting>
  <conditionalFormatting sqref="G42">
    <cfRule type="cellIs" dxfId="732" priority="198" operator="equal">
      <formula>0</formula>
    </cfRule>
  </conditionalFormatting>
  <conditionalFormatting sqref="C5">
    <cfRule type="cellIs" dxfId="731" priority="184" operator="equal">
      <formula>0</formula>
    </cfRule>
  </conditionalFormatting>
  <conditionalFormatting sqref="C3">
    <cfRule type="cellIs" dxfId="730" priority="186" operator="equal">
      <formula>0</formula>
    </cfRule>
  </conditionalFormatting>
  <conditionalFormatting sqref="C4">
    <cfRule type="cellIs" dxfId="729" priority="185" operator="equal">
      <formula>0</formula>
    </cfRule>
  </conditionalFormatting>
  <conditionalFormatting sqref="B3 D3">
    <cfRule type="cellIs" dxfId="728" priority="197" operator="equal">
      <formula>0</formula>
    </cfRule>
  </conditionalFormatting>
  <conditionalFormatting sqref="B4 D4">
    <cfRule type="cellIs" dxfId="727" priority="196" operator="equal">
      <formula>0</formula>
    </cfRule>
  </conditionalFormatting>
  <conditionalFormatting sqref="B5 D5">
    <cfRule type="cellIs" dxfId="726" priority="195" operator="equal">
      <formula>0</formula>
    </cfRule>
  </conditionalFormatting>
  <conditionalFormatting sqref="B7">
    <cfRule type="cellIs" dxfId="725" priority="194" operator="equal">
      <formula>0</formula>
    </cfRule>
  </conditionalFormatting>
  <conditionalFormatting sqref="B8 D8">
    <cfRule type="cellIs" priority="193" operator="equal">
      <formula>0</formula>
    </cfRule>
  </conditionalFormatting>
  <conditionalFormatting sqref="B9 D9">
    <cfRule type="cellIs" dxfId="724" priority="192" operator="equal">
      <formula>0</formula>
    </cfRule>
  </conditionalFormatting>
  <conditionalFormatting sqref="B10 D10">
    <cfRule type="cellIs" dxfId="723" priority="190" operator="equal">
      <formula>0</formula>
    </cfRule>
    <cfRule type="cellIs" dxfId="722" priority="191" operator="equal">
      <formula>0</formula>
    </cfRule>
  </conditionalFormatting>
  <conditionalFormatting sqref="B6 D6">
    <cfRule type="cellIs" dxfId="721" priority="188" operator="equal">
      <formula>0</formula>
    </cfRule>
  </conditionalFormatting>
  <conditionalFormatting sqref="D7">
    <cfRule type="cellIs" dxfId="720" priority="187" operator="equal">
      <formula>0</formula>
    </cfRule>
  </conditionalFormatting>
  <conditionalFormatting sqref="C7">
    <cfRule type="cellIs" dxfId="719" priority="183" operator="equal">
      <formula>0</formula>
    </cfRule>
  </conditionalFormatting>
  <conditionalFormatting sqref="C8">
    <cfRule type="cellIs" priority="182" operator="equal">
      <formula>0</formula>
    </cfRule>
  </conditionalFormatting>
  <conditionalFormatting sqref="C9">
    <cfRule type="cellIs" dxfId="718" priority="181" operator="equal">
      <formula>0</formula>
    </cfRule>
  </conditionalFormatting>
  <conditionalFormatting sqref="C10">
    <cfRule type="cellIs" dxfId="717" priority="179" operator="equal">
      <formula>0</formula>
    </cfRule>
    <cfRule type="cellIs" dxfId="716" priority="180" operator="equal">
      <formula>0</formula>
    </cfRule>
  </conditionalFormatting>
  <conditionalFormatting sqref="C6">
    <cfRule type="cellIs" dxfId="715" priority="178" operator="equal">
      <formula>0</formula>
    </cfRule>
  </conditionalFormatting>
  <conditionalFormatting sqref="E10">
    <cfRule type="cellIs" priority="137" operator="equal">
      <formula>0</formula>
    </cfRule>
  </conditionalFormatting>
  <conditionalFormatting sqref="E3">
    <cfRule type="cellIs" dxfId="714" priority="152" operator="equal">
      <formula>0</formula>
    </cfRule>
  </conditionalFormatting>
  <conditionalFormatting sqref="E3">
    <cfRule type="cellIs" priority="151" operator="equal">
      <formula>0</formula>
    </cfRule>
  </conditionalFormatting>
  <conditionalFormatting sqref="E5">
    <cfRule type="cellIs" dxfId="713" priority="148" operator="equal">
      <formula>0</formula>
    </cfRule>
  </conditionalFormatting>
  <conditionalFormatting sqref="E5">
    <cfRule type="cellIs" priority="147" operator="equal">
      <formula>0</formula>
    </cfRule>
  </conditionalFormatting>
  <conditionalFormatting sqref="E7">
    <cfRule type="cellIs" dxfId="712" priority="144" operator="equal">
      <formula>0</formula>
    </cfRule>
  </conditionalFormatting>
  <conditionalFormatting sqref="E7">
    <cfRule type="cellIs" priority="143" operator="equal">
      <formula>0</formula>
    </cfRule>
  </conditionalFormatting>
  <conditionalFormatting sqref="E9">
    <cfRule type="cellIs" dxfId="711" priority="140" operator="equal">
      <formula>0</formula>
    </cfRule>
  </conditionalFormatting>
  <conditionalFormatting sqref="E9">
    <cfRule type="cellIs" priority="139" operator="equal">
      <formula>0</formula>
    </cfRule>
  </conditionalFormatting>
  <conditionalFormatting sqref="E4">
    <cfRule type="cellIs" dxfId="710" priority="150" operator="equal">
      <formula>0</formula>
    </cfRule>
  </conditionalFormatting>
  <conditionalFormatting sqref="E4">
    <cfRule type="cellIs" priority="149" operator="equal">
      <formula>0</formula>
    </cfRule>
  </conditionalFormatting>
  <conditionalFormatting sqref="E6">
    <cfRule type="cellIs" dxfId="709" priority="146" operator="equal">
      <formula>0</formula>
    </cfRule>
  </conditionalFormatting>
  <conditionalFormatting sqref="E6">
    <cfRule type="cellIs" priority="145" operator="equal">
      <formula>0</formula>
    </cfRule>
  </conditionalFormatting>
  <conditionalFormatting sqref="E8">
    <cfRule type="cellIs" dxfId="708" priority="142" operator="equal">
      <formula>0</formula>
    </cfRule>
  </conditionalFormatting>
  <conditionalFormatting sqref="E8">
    <cfRule type="cellIs" priority="141" operator="equal">
      <formula>0</formula>
    </cfRule>
  </conditionalFormatting>
  <conditionalFormatting sqref="E10">
    <cfRule type="cellIs" dxfId="707" priority="138" operator="equal">
      <formula>0</formula>
    </cfRule>
  </conditionalFormatting>
  <conditionalFormatting sqref="G4:G10">
    <cfRule type="cellIs" dxfId="706" priority="128" operator="equal">
      <formula>0</formula>
    </cfRule>
  </conditionalFormatting>
  <conditionalFormatting sqref="F6">
    <cfRule type="cellIs" dxfId="705" priority="119" operator="equal">
      <formula>0</formula>
    </cfRule>
  </conditionalFormatting>
  <conditionalFormatting sqref="F3">
    <cfRule type="cellIs" dxfId="704" priority="127" operator="equal">
      <formula>0</formula>
    </cfRule>
  </conditionalFormatting>
  <conditionalFormatting sqref="F4">
    <cfRule type="cellIs" dxfId="703" priority="126" operator="equal">
      <formula>0</formula>
    </cfRule>
  </conditionalFormatting>
  <conditionalFormatting sqref="F5">
    <cfRule type="cellIs" dxfId="702" priority="125" operator="equal">
      <formula>0</formula>
    </cfRule>
  </conditionalFormatting>
  <conditionalFormatting sqref="F7">
    <cfRule type="cellIs" dxfId="701" priority="124" operator="equal">
      <formula>0</formula>
    </cfRule>
  </conditionalFormatting>
  <conditionalFormatting sqref="F9">
    <cfRule type="cellIs" dxfId="700" priority="122" operator="equal">
      <formula>0</formula>
    </cfRule>
  </conditionalFormatting>
  <conditionalFormatting sqref="G3:I3">
    <cfRule type="cellIs" dxfId="699" priority="118" operator="equal">
      <formula>0</formula>
    </cfRule>
  </conditionalFormatting>
  <conditionalFormatting sqref="F8 H9:H10">
    <cfRule type="cellIs" priority="123" operator="equal">
      <formula>0</formula>
    </cfRule>
  </conditionalFormatting>
  <conditionalFormatting sqref="F10">
    <cfRule type="cellIs" dxfId="698" priority="120" operator="equal">
      <formula>0</formula>
    </cfRule>
    <cfRule type="cellIs" dxfId="697" priority="121" operator="equal">
      <formula>0</formula>
    </cfRule>
  </conditionalFormatting>
  <conditionalFormatting sqref="H7">
    <cfRule type="cellIs" dxfId="696" priority="110" operator="equal">
      <formula>0</formula>
    </cfRule>
  </conditionalFormatting>
  <conditionalFormatting sqref="I6">
    <cfRule type="cellIs" dxfId="695" priority="113" operator="equal">
      <formula>0</formula>
    </cfRule>
  </conditionalFormatting>
  <conditionalFormatting sqref="H5">
    <cfRule type="cellIs" dxfId="694" priority="112" operator="equal">
      <formula>0</formula>
    </cfRule>
  </conditionalFormatting>
  <conditionalFormatting sqref="H4:I4">
    <cfRule type="cellIs" dxfId="693" priority="117" operator="equal">
      <formula>0</formula>
    </cfRule>
  </conditionalFormatting>
  <conditionalFormatting sqref="I5">
    <cfRule type="cellIs" dxfId="692" priority="116" operator="equal">
      <formula>0</formula>
    </cfRule>
  </conditionalFormatting>
  <conditionalFormatting sqref="I7">
    <cfRule type="cellIs" dxfId="691" priority="115" operator="equal">
      <formula>0</formula>
    </cfRule>
  </conditionalFormatting>
  <conditionalFormatting sqref="H8:I8">
    <cfRule type="cellIs" priority="114" operator="equal">
      <formula>0</formula>
    </cfRule>
  </conditionalFormatting>
  <conditionalFormatting sqref="H6">
    <cfRule type="cellIs" dxfId="690" priority="111" operator="equal">
      <formula>0</formula>
    </cfRule>
  </conditionalFormatting>
  <conditionalFormatting sqref="I9:I10">
    <cfRule type="cellIs" priority="107" operator="equal">
      <formula>0</formula>
    </cfRule>
  </conditionalFormatting>
  <conditionalFormatting sqref="E11 G11">
    <cfRule type="cellIs" dxfId="689" priority="94" operator="equal">
      <formula>0</formula>
    </cfRule>
  </conditionalFormatting>
  <conditionalFormatting sqref="I11">
    <cfRule type="cellIs" priority="93" operator="equal">
      <formula>0</formula>
    </cfRule>
  </conditionalFormatting>
  <conditionalFormatting sqref="E13 G13">
    <cfRule type="cellIs" dxfId="688"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687"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686"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685" priority="44" operator="equal">
      <formula>0</formula>
    </cfRule>
  </conditionalFormatting>
  <conditionalFormatting sqref="K5">
    <cfRule type="cellIs" dxfId="684" priority="43" operator="equal">
      <formula>0</formula>
    </cfRule>
  </conditionalFormatting>
  <conditionalFormatting sqref="K6">
    <cfRule type="cellIs" dxfId="683" priority="42" operator="equal">
      <formula>0</formula>
    </cfRule>
  </conditionalFormatting>
  <conditionalFormatting sqref="K9">
    <cfRule type="cellIs" dxfId="682" priority="41" operator="equal">
      <formula>0</formula>
    </cfRule>
  </conditionalFormatting>
  <conditionalFormatting sqref="K10">
    <cfRule type="cellIs" dxfId="681" priority="40" operator="equal">
      <formula>0</formula>
    </cfRule>
  </conditionalFormatting>
  <conditionalFormatting sqref="K7">
    <cfRule type="cellIs" dxfId="680" priority="39" operator="equal">
      <formula>0</formula>
    </cfRule>
  </conditionalFormatting>
  <conditionalFormatting sqref="K8">
    <cfRule type="cellIs" dxfId="679" priority="38" operator="equal">
      <formula>0</formula>
    </cfRule>
  </conditionalFormatting>
  <conditionalFormatting sqref="K11">
    <cfRule type="cellIs" dxfId="678" priority="37" operator="equal">
      <formula>0</formula>
    </cfRule>
  </conditionalFormatting>
  <conditionalFormatting sqref="K13">
    <cfRule type="cellIs" dxfId="677" priority="36" operator="equal">
      <formula>0</formula>
    </cfRule>
  </conditionalFormatting>
  <conditionalFormatting sqref="K12">
    <cfRule type="cellIs" dxfId="676" priority="35" operator="equal">
      <formula>0</formula>
    </cfRule>
  </conditionalFormatting>
  <conditionalFormatting sqref="J3:J4">
    <cfRule type="cellIs" dxfId="675" priority="34" operator="equal">
      <formula>0</formula>
    </cfRule>
  </conditionalFormatting>
  <conditionalFormatting sqref="J5">
    <cfRule type="cellIs" dxfId="674" priority="33" operator="equal">
      <formula>0</formula>
    </cfRule>
  </conditionalFormatting>
  <conditionalFormatting sqref="J6">
    <cfRule type="cellIs" dxfId="673" priority="32" operator="equal">
      <formula>0</formula>
    </cfRule>
  </conditionalFormatting>
  <conditionalFormatting sqref="J9">
    <cfRule type="cellIs" dxfId="672" priority="31" operator="equal">
      <formula>0</formula>
    </cfRule>
  </conditionalFormatting>
  <conditionalFormatting sqref="J10">
    <cfRule type="cellIs" dxfId="671" priority="30" operator="equal">
      <formula>0</formula>
    </cfRule>
  </conditionalFormatting>
  <conditionalFormatting sqref="J7">
    <cfRule type="cellIs" dxfId="670" priority="29" operator="equal">
      <formula>0</formula>
    </cfRule>
  </conditionalFormatting>
  <conditionalFormatting sqref="J8">
    <cfRule type="cellIs" dxfId="669" priority="28" operator="equal">
      <formula>0</formula>
    </cfRule>
  </conditionalFormatting>
  <conditionalFormatting sqref="J11">
    <cfRule type="cellIs" dxfId="668" priority="27" operator="equal">
      <formula>0</formula>
    </cfRule>
  </conditionalFormatting>
  <conditionalFormatting sqref="J13">
    <cfRule type="cellIs" dxfId="667" priority="26" operator="equal">
      <formula>0</formula>
    </cfRule>
  </conditionalFormatting>
  <conditionalFormatting sqref="J12">
    <cfRule type="cellIs" dxfId="666" priority="25" operator="equal">
      <formula>0</formula>
    </cfRule>
  </conditionalFormatting>
  <conditionalFormatting sqref="K25">
    <cfRule type="cellIs" dxfId="665" priority="24" operator="equal">
      <formula>0</formula>
    </cfRule>
  </conditionalFormatting>
  <conditionalFormatting sqref="K26">
    <cfRule type="cellIs" dxfId="664" priority="23" operator="equal">
      <formula>0</formula>
    </cfRule>
  </conditionalFormatting>
  <conditionalFormatting sqref="J25">
    <cfRule type="cellIs" dxfId="663" priority="22" operator="equal">
      <formula>0</formula>
    </cfRule>
  </conditionalFormatting>
  <conditionalFormatting sqref="J26">
    <cfRule type="cellIs" dxfId="662" priority="21" operator="equal">
      <formula>0</formula>
    </cfRule>
  </conditionalFormatting>
  <conditionalFormatting sqref="L3:L4">
    <cfRule type="cellIs" dxfId="661" priority="20" operator="equal">
      <formula>0</formula>
    </cfRule>
  </conditionalFormatting>
  <conditionalFormatting sqref="L5">
    <cfRule type="cellIs" dxfId="660" priority="19" operator="equal">
      <formula>0</formula>
    </cfRule>
  </conditionalFormatting>
  <conditionalFormatting sqref="L6">
    <cfRule type="cellIs" dxfId="659" priority="18" operator="equal">
      <formula>0</formula>
    </cfRule>
  </conditionalFormatting>
  <conditionalFormatting sqref="L7">
    <cfRule type="cellIs" dxfId="658" priority="17" operator="equal">
      <formula>0</formula>
    </cfRule>
  </conditionalFormatting>
  <conditionalFormatting sqref="L8:L9">
    <cfRule type="cellIs" dxfId="657" priority="16" operator="equal">
      <formula>0</formula>
    </cfRule>
  </conditionalFormatting>
  <conditionalFormatting sqref="L14">
    <cfRule type="cellIs" dxfId="656" priority="15" operator="equal">
      <formula>0</formula>
    </cfRule>
  </conditionalFormatting>
  <conditionalFormatting sqref="L15">
    <cfRule type="cellIs" dxfId="655" priority="14" operator="equal">
      <formula>0</formula>
    </cfRule>
  </conditionalFormatting>
  <conditionalFormatting sqref="L16">
    <cfRule type="cellIs" dxfId="654" priority="13" operator="equal">
      <formula>0</formula>
    </cfRule>
  </conditionalFormatting>
  <conditionalFormatting sqref="L17">
    <cfRule type="cellIs" dxfId="653" priority="12" operator="equal">
      <formula>0</formula>
    </cfRule>
  </conditionalFormatting>
  <conditionalFormatting sqref="L18">
    <cfRule type="cellIs" dxfId="652" priority="11" operator="equal">
      <formula>0</formula>
    </cfRule>
  </conditionalFormatting>
  <conditionalFormatting sqref="L19">
    <cfRule type="cellIs" dxfId="651" priority="10" operator="equal">
      <formula>0</formula>
    </cfRule>
  </conditionalFormatting>
  <conditionalFormatting sqref="L20">
    <cfRule type="cellIs" dxfId="650" priority="9" operator="equal">
      <formula>0</formula>
    </cfRule>
  </conditionalFormatting>
  <conditionalFormatting sqref="L21">
    <cfRule type="cellIs" dxfId="649" priority="8" operator="equal">
      <formula>0</formula>
    </cfRule>
  </conditionalFormatting>
  <conditionalFormatting sqref="L22">
    <cfRule type="cellIs" dxfId="648" priority="7" operator="equal">
      <formula>0</formula>
    </cfRule>
  </conditionalFormatting>
  <conditionalFormatting sqref="L23">
    <cfRule type="cellIs" dxfId="647" priority="6" operator="equal">
      <formula>0</formula>
    </cfRule>
  </conditionalFormatting>
  <conditionalFormatting sqref="L24">
    <cfRule type="cellIs" dxfId="646" priority="5" operator="equal">
      <formula>0</formula>
    </cfRule>
  </conditionalFormatting>
  <conditionalFormatting sqref="L10">
    <cfRule type="cellIs" dxfId="645" priority="4" operator="equal">
      <formula>0</formula>
    </cfRule>
  </conditionalFormatting>
  <conditionalFormatting sqref="L11">
    <cfRule type="cellIs" dxfId="644" priority="3" operator="equal">
      <formula>0</formula>
    </cfRule>
  </conditionalFormatting>
  <conditionalFormatting sqref="L12">
    <cfRule type="cellIs" dxfId="643" priority="2" operator="equal">
      <formula>0</formula>
    </cfRule>
  </conditionalFormatting>
  <conditionalFormatting sqref="L13">
    <cfRule type="cellIs" dxfId="642"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4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14" t="s">
        <v>367</v>
      </c>
      <c r="N3" s="517" t="s">
        <v>14</v>
      </c>
      <c r="O3" s="518">
        <f ca="1">($G3+$G4+$G5+$G6+$G7)</f>
        <v>1056</v>
      </c>
    </row>
    <row r="4" spans="1:15" ht="15" customHeight="1" x14ac:dyDescent="0.3">
      <c r="A4" s="54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15"/>
      <c r="N4" s="515"/>
      <c r="O4" s="519"/>
    </row>
    <row r="5" spans="1:15" ht="15" customHeight="1" x14ac:dyDescent="0.3">
      <c r="A5" s="54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15"/>
      <c r="N5" s="515"/>
      <c r="O5" s="519"/>
    </row>
    <row r="6" spans="1:15" ht="15" customHeight="1" x14ac:dyDescent="0.3">
      <c r="A6" s="54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15"/>
      <c r="N6" s="515"/>
      <c r="O6" s="519"/>
    </row>
    <row r="7" spans="1:15" ht="15" customHeight="1" thickBot="1" x14ac:dyDescent="0.35">
      <c r="A7" s="54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16"/>
      <c r="N7" s="516"/>
      <c r="O7" s="520"/>
    </row>
    <row r="8" spans="1:15" ht="15" customHeight="1" x14ac:dyDescent="0.3">
      <c r="A8" s="542"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21" t="s">
        <v>368</v>
      </c>
      <c r="N8" s="524" t="s">
        <v>20</v>
      </c>
      <c r="O8" s="526">
        <f ca="1">($G8+$G9+$G10+$G13)</f>
        <v>960</v>
      </c>
    </row>
    <row r="9" spans="1:15" ht="15" customHeight="1" x14ac:dyDescent="0.3">
      <c r="A9" s="543"/>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22"/>
      <c r="N9" s="515"/>
      <c r="O9" s="519"/>
    </row>
    <row r="10" spans="1:15" ht="15" customHeight="1" x14ac:dyDescent="0.3">
      <c r="A10" s="543"/>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22"/>
      <c r="N10" s="515"/>
      <c r="O10" s="519"/>
    </row>
    <row r="11" spans="1:15" ht="15" customHeight="1" x14ac:dyDescent="0.3">
      <c r="A11" s="543"/>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22"/>
      <c r="N11" s="515"/>
      <c r="O11" s="519"/>
    </row>
    <row r="12" spans="1:15" ht="15" customHeight="1" x14ac:dyDescent="0.3">
      <c r="A12" s="543"/>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23"/>
      <c r="N12" s="525"/>
      <c r="O12" s="527"/>
    </row>
    <row r="13" spans="1:15" ht="15" customHeight="1" thickBot="1" x14ac:dyDescent="0.35">
      <c r="A13" s="544"/>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23"/>
      <c r="N13" s="525"/>
      <c r="O13" s="527"/>
    </row>
    <row r="14" spans="1:15" ht="15" customHeight="1" x14ac:dyDescent="0.3">
      <c r="A14" s="538" t="s">
        <v>23</v>
      </c>
      <c r="B14" s="34" t="s">
        <v>24</v>
      </c>
      <c r="C14" s="36" t="s">
        <v>613</v>
      </c>
      <c r="D14" s="533"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14" t="s">
        <v>369</v>
      </c>
      <c r="N14" s="517" t="s">
        <v>29</v>
      </c>
      <c r="O14" s="518">
        <f ca="1">(4*32+G18+G19+G20+G21+G22+G23)</f>
        <v>160</v>
      </c>
    </row>
    <row r="15" spans="1:15" x14ac:dyDescent="0.3">
      <c r="A15" s="539"/>
      <c r="B15" s="35" t="s">
        <v>30</v>
      </c>
      <c r="C15" s="37" t="s">
        <v>613</v>
      </c>
      <c r="D15" s="53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35"/>
      <c r="N15" s="515"/>
      <c r="O15" s="519"/>
    </row>
    <row r="16" spans="1:15" x14ac:dyDescent="0.3">
      <c r="A16" s="539"/>
      <c r="B16" s="35" t="s">
        <v>31</v>
      </c>
      <c r="C16" s="37" t="s">
        <v>613</v>
      </c>
      <c r="D16" s="53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35"/>
      <c r="N16" s="515"/>
      <c r="O16" s="519"/>
    </row>
    <row r="17" spans="1:15" x14ac:dyDescent="0.3">
      <c r="A17" s="539"/>
      <c r="B17" s="35" t="s">
        <v>32</v>
      </c>
      <c r="C17" s="37" t="s">
        <v>613</v>
      </c>
      <c r="D17" s="534"/>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35"/>
      <c r="N17" s="515"/>
      <c r="O17" s="519"/>
    </row>
    <row r="18" spans="1:15" x14ac:dyDescent="0.3">
      <c r="A18" s="539"/>
      <c r="B18" s="35" t="s">
        <v>34</v>
      </c>
      <c r="C18" s="35" t="s">
        <v>253</v>
      </c>
      <c r="D18" s="534"/>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35"/>
      <c r="N18" s="515"/>
      <c r="O18" s="519"/>
    </row>
    <row r="19" spans="1:15" x14ac:dyDescent="0.3">
      <c r="A19" s="539"/>
      <c r="B19" s="35" t="s">
        <v>36</v>
      </c>
      <c r="C19" s="73" t="s">
        <v>214</v>
      </c>
      <c r="D19" s="534"/>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35"/>
      <c r="N19" s="515"/>
      <c r="O19" s="519"/>
    </row>
    <row r="20" spans="1:15" x14ac:dyDescent="0.3">
      <c r="A20" s="539"/>
      <c r="B20" s="73" t="s">
        <v>246</v>
      </c>
      <c r="C20" s="73" t="s">
        <v>205</v>
      </c>
      <c r="D20" s="534"/>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35"/>
      <c r="N20" s="515"/>
      <c r="O20" s="519"/>
    </row>
    <row r="21" spans="1:15" x14ac:dyDescent="0.3">
      <c r="A21" s="539"/>
      <c r="B21" s="73" t="s">
        <v>250</v>
      </c>
      <c r="C21" s="73" t="s">
        <v>390</v>
      </c>
      <c r="D21" s="534"/>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35"/>
      <c r="N21" s="515"/>
      <c r="O21" s="519"/>
    </row>
    <row r="22" spans="1:15" x14ac:dyDescent="0.3">
      <c r="A22" s="539"/>
      <c r="B22" s="73" t="s">
        <v>251</v>
      </c>
      <c r="C22" s="73" t="s">
        <v>390</v>
      </c>
      <c r="D22" s="534"/>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35"/>
      <c r="N22" s="515"/>
      <c r="O22" s="519"/>
    </row>
    <row r="23" spans="1:15" x14ac:dyDescent="0.3">
      <c r="A23" s="539"/>
      <c r="B23" s="73" t="s">
        <v>252</v>
      </c>
      <c r="C23" s="73" t="s">
        <v>390</v>
      </c>
      <c r="D23" s="534"/>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35"/>
      <c r="N23" s="515"/>
      <c r="O23" s="519"/>
    </row>
    <row r="24" spans="1:15" x14ac:dyDescent="0.3">
      <c r="A24" s="539"/>
      <c r="B24" s="35" t="s">
        <v>38</v>
      </c>
      <c r="C24" s="37" t="s">
        <v>613</v>
      </c>
      <c r="D24" s="534"/>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35"/>
      <c r="N24" s="515"/>
      <c r="O24" s="519"/>
    </row>
    <row r="25" spans="1:15" x14ac:dyDescent="0.3">
      <c r="A25" s="538" t="s">
        <v>41</v>
      </c>
      <c r="B25" s="35" t="s">
        <v>42</v>
      </c>
      <c r="C25" s="35" t="s">
        <v>614</v>
      </c>
      <c r="D25" s="534" t="s">
        <v>43</v>
      </c>
      <c r="E25" s="122"/>
      <c r="F25" s="68" t="s">
        <v>44</v>
      </c>
      <c r="G25" s="39">
        <f ca="1">IF($C25="No Param",32,VLOOKUP($C25,INDIRECT(Config!$B$1),HLOOKUP(D$1,INDIRECT(Config!$E$1),2,FALSE),FALSE)*32)</f>
        <v>32</v>
      </c>
      <c r="H25" s="16" t="str">
        <f ca="1">IF(G25=0,"N/A","0x8000")</f>
        <v>0x8000</v>
      </c>
      <c r="I25" s="16" t="s">
        <v>45</v>
      </c>
      <c r="J25" s="16" t="s">
        <v>48</v>
      </c>
      <c r="K25" s="16" t="s">
        <v>387</v>
      </c>
      <c r="L25" s="3"/>
      <c r="M25" s="535" t="s">
        <v>370</v>
      </c>
      <c r="N25" s="515"/>
      <c r="O25" s="519">
        <f ca="1">(G25+G26)</f>
        <v>64</v>
      </c>
    </row>
    <row r="26" spans="1:15" ht="15" thickBot="1" x14ac:dyDescent="0.35">
      <c r="A26" s="540"/>
      <c r="B26" s="74" t="s">
        <v>46</v>
      </c>
      <c r="C26" s="74" t="s">
        <v>615</v>
      </c>
      <c r="D26" s="537"/>
      <c r="E26" s="123"/>
      <c r="F26" s="76" t="s">
        <v>44</v>
      </c>
      <c r="G26" s="75">
        <f ca="1">IF($C26="No Param",32,VLOOKUP($C26,INDIRECT(Config!$B$1),HLOOKUP(D$1,INDIRECT(Config!$E$1),2,FALSE),FALSE)*32)</f>
        <v>32</v>
      </c>
      <c r="H26" s="26" t="str">
        <f ca="1">IF(G26=0,"N/A","0x8004")</f>
        <v>0x8004</v>
      </c>
      <c r="I26" s="26" t="s">
        <v>47</v>
      </c>
      <c r="J26" s="26" t="s">
        <v>48</v>
      </c>
      <c r="K26" s="26" t="s">
        <v>387</v>
      </c>
      <c r="L26" s="234"/>
      <c r="M26" s="516"/>
      <c r="N26" s="516"/>
      <c r="O26" s="520"/>
    </row>
    <row r="27" spans="1:15" ht="15" thickBot="1" x14ac:dyDescent="0.35">
      <c r="A27" s="124"/>
    </row>
    <row r="28" spans="1:15" x14ac:dyDescent="0.3">
      <c r="A28" s="53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17" t="s">
        <v>48</v>
      </c>
      <c r="O28" s="518">
        <f ca="1">SUM(G28:G42)</f>
        <v>576</v>
      </c>
    </row>
    <row r="29" spans="1:15" ht="15" customHeight="1" x14ac:dyDescent="0.3">
      <c r="A29" s="53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35" t="s">
        <v>369</v>
      </c>
      <c r="N29" s="515"/>
      <c r="O29" s="519"/>
    </row>
    <row r="30" spans="1:15" x14ac:dyDescent="0.3">
      <c r="A30" s="53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35"/>
      <c r="N30" s="515"/>
      <c r="O30" s="519"/>
    </row>
    <row r="31" spans="1:15" x14ac:dyDescent="0.3">
      <c r="A31" s="53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35"/>
      <c r="N31" s="515"/>
      <c r="O31" s="519"/>
    </row>
    <row r="32" spans="1:15" x14ac:dyDescent="0.3">
      <c r="A32" s="53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15"/>
      <c r="O32" s="519"/>
    </row>
    <row r="33" spans="1:15" x14ac:dyDescent="0.3">
      <c r="A33" s="53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15"/>
      <c r="O33" s="519"/>
    </row>
    <row r="34" spans="1:15" ht="15" customHeight="1" x14ac:dyDescent="0.3">
      <c r="A34" s="53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35" t="s">
        <v>369</v>
      </c>
      <c r="N34" s="515"/>
      <c r="O34" s="519"/>
    </row>
    <row r="35" spans="1:15" x14ac:dyDescent="0.3">
      <c r="A35" s="53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35"/>
      <c r="N35" s="515"/>
      <c r="O35" s="519"/>
    </row>
    <row r="36" spans="1:15" x14ac:dyDescent="0.3">
      <c r="A36" s="53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35"/>
      <c r="N36" s="515"/>
      <c r="O36" s="519"/>
    </row>
    <row r="37" spans="1:15" x14ac:dyDescent="0.3">
      <c r="A37" s="53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15"/>
      <c r="O37" s="519"/>
    </row>
    <row r="38" spans="1:15" x14ac:dyDescent="0.3">
      <c r="A38" s="53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15"/>
      <c r="O38" s="519"/>
    </row>
    <row r="39" spans="1:15" ht="15" customHeight="1" x14ac:dyDescent="0.3">
      <c r="A39" s="53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35" t="s">
        <v>369</v>
      </c>
      <c r="N39" s="515"/>
      <c r="O39" s="519"/>
    </row>
    <row r="40" spans="1:15" x14ac:dyDescent="0.3">
      <c r="A40" s="53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35"/>
      <c r="N40" s="515"/>
      <c r="O40" s="519"/>
    </row>
    <row r="41" spans="1:15" x14ac:dyDescent="0.3">
      <c r="A41" s="53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35"/>
      <c r="N41" s="515"/>
      <c r="O41" s="519"/>
    </row>
    <row r="42" spans="1:15" ht="15" thickBot="1" x14ac:dyDescent="0.35">
      <c r="A42" s="53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6"/>
      <c r="O42" s="520"/>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641" priority="227" operator="equal">
      <formula>0</formula>
    </cfRule>
  </conditionalFormatting>
  <conditionalFormatting sqref="J28">
    <cfRule type="cellIs" dxfId="640" priority="243" operator="equal">
      <formula>0</formula>
    </cfRule>
  </conditionalFormatting>
  <conditionalFormatting sqref="C3">
    <cfRule type="cellIs" dxfId="639" priority="229" operator="equal">
      <formula>0</formula>
    </cfRule>
  </conditionalFormatting>
  <conditionalFormatting sqref="C4">
    <cfRule type="cellIs" dxfId="638" priority="228" operator="equal">
      <formula>0</formula>
    </cfRule>
  </conditionalFormatting>
  <conditionalFormatting sqref="B3 D3 G14:G26">
    <cfRule type="cellIs" dxfId="637" priority="240" operator="equal">
      <formula>0</formula>
    </cfRule>
  </conditionalFormatting>
  <conditionalFormatting sqref="B4 D4">
    <cfRule type="cellIs" dxfId="636" priority="239" operator="equal">
      <formula>0</formula>
    </cfRule>
  </conditionalFormatting>
  <conditionalFormatting sqref="B5 D5">
    <cfRule type="cellIs" dxfId="635" priority="238" operator="equal">
      <formula>0</formula>
    </cfRule>
  </conditionalFormatting>
  <conditionalFormatting sqref="B7">
    <cfRule type="cellIs" dxfId="634" priority="237" operator="equal">
      <formula>0</formula>
    </cfRule>
  </conditionalFormatting>
  <conditionalFormatting sqref="B8 D8">
    <cfRule type="cellIs" priority="236" operator="equal">
      <formula>0</formula>
    </cfRule>
  </conditionalFormatting>
  <conditionalFormatting sqref="B9 D9">
    <cfRule type="cellIs" dxfId="633" priority="235" operator="equal">
      <formula>0</formula>
    </cfRule>
  </conditionalFormatting>
  <conditionalFormatting sqref="B10 D10">
    <cfRule type="cellIs" dxfId="632" priority="233" operator="equal">
      <formula>0</formula>
    </cfRule>
    <cfRule type="cellIs" dxfId="631" priority="234" operator="equal">
      <formula>0</formula>
    </cfRule>
  </conditionalFormatting>
  <conditionalFormatting sqref="B6 D6">
    <cfRule type="cellIs" dxfId="630" priority="231" operator="equal">
      <formula>0</formula>
    </cfRule>
  </conditionalFormatting>
  <conditionalFormatting sqref="D7">
    <cfRule type="cellIs" dxfId="629" priority="230" operator="equal">
      <formula>0</formula>
    </cfRule>
  </conditionalFormatting>
  <conditionalFormatting sqref="C7">
    <cfRule type="cellIs" dxfId="628" priority="226" operator="equal">
      <formula>0</formula>
    </cfRule>
  </conditionalFormatting>
  <conditionalFormatting sqref="C8">
    <cfRule type="cellIs" priority="225" operator="equal">
      <formula>0</formula>
    </cfRule>
  </conditionalFormatting>
  <conditionalFormatting sqref="C9">
    <cfRule type="cellIs" dxfId="627" priority="224" operator="equal">
      <formula>0</formula>
    </cfRule>
  </conditionalFormatting>
  <conditionalFormatting sqref="C10">
    <cfRule type="cellIs" dxfId="626" priority="222" operator="equal">
      <formula>0</formula>
    </cfRule>
    <cfRule type="cellIs" dxfId="625" priority="223" operator="equal">
      <formula>0</formula>
    </cfRule>
  </conditionalFormatting>
  <conditionalFormatting sqref="C6">
    <cfRule type="cellIs" dxfId="624" priority="221" operator="equal">
      <formula>0</formula>
    </cfRule>
  </conditionalFormatting>
  <conditionalFormatting sqref="G40">
    <cfRule type="cellIs" dxfId="623" priority="141" operator="equal">
      <formula>0</formula>
    </cfRule>
  </conditionalFormatting>
  <conditionalFormatting sqref="G37">
    <cfRule type="cellIs" dxfId="622" priority="140" operator="equal">
      <formula>0</formula>
    </cfRule>
  </conditionalFormatting>
  <conditionalFormatting sqref="G42">
    <cfRule type="cellIs" dxfId="621" priority="139" operator="equal">
      <formula>0</formula>
    </cfRule>
  </conditionalFormatting>
  <conditionalFormatting sqref="L32">
    <cfRule type="cellIs" dxfId="620" priority="182" operator="equal">
      <formula>0</formula>
    </cfRule>
  </conditionalFormatting>
  <conditionalFormatting sqref="L31">
    <cfRule type="cellIs" dxfId="619" priority="181" operator="equal">
      <formula>0</formula>
    </cfRule>
  </conditionalFormatting>
  <conditionalFormatting sqref="L30">
    <cfRule type="cellIs" dxfId="618" priority="180" operator="equal">
      <formula>0</formula>
    </cfRule>
  </conditionalFormatting>
  <conditionalFormatting sqref="L36">
    <cfRule type="cellIs" dxfId="617" priority="177" operator="equal">
      <formula>0</formula>
    </cfRule>
  </conditionalFormatting>
  <conditionalFormatting sqref="L29">
    <cfRule type="cellIs" dxfId="616" priority="179" operator="equal">
      <formula>0</formula>
    </cfRule>
  </conditionalFormatting>
  <conditionalFormatting sqref="L37">
    <cfRule type="cellIs" dxfId="615" priority="178" operator="equal">
      <formula>0</formula>
    </cfRule>
  </conditionalFormatting>
  <conditionalFormatting sqref="L35">
    <cfRule type="cellIs" dxfId="614" priority="176" operator="equal">
      <formula>0</formula>
    </cfRule>
  </conditionalFormatting>
  <conditionalFormatting sqref="L34">
    <cfRule type="cellIs" dxfId="613" priority="175" operator="equal">
      <formula>0</formula>
    </cfRule>
  </conditionalFormatting>
  <conditionalFormatting sqref="L42">
    <cfRule type="cellIs" dxfId="612" priority="174" operator="equal">
      <formula>0</formula>
    </cfRule>
  </conditionalFormatting>
  <conditionalFormatting sqref="L41">
    <cfRule type="cellIs" dxfId="611" priority="173" operator="equal">
      <formula>0</formula>
    </cfRule>
  </conditionalFormatting>
  <conditionalFormatting sqref="L40">
    <cfRule type="cellIs" dxfId="610" priority="172" operator="equal">
      <formula>0</formula>
    </cfRule>
  </conditionalFormatting>
  <conditionalFormatting sqref="L39">
    <cfRule type="cellIs" dxfId="609" priority="171" operator="equal">
      <formula>0</formula>
    </cfRule>
  </conditionalFormatting>
  <conditionalFormatting sqref="K25">
    <cfRule type="cellIs" dxfId="608" priority="158" operator="equal">
      <formula>0</formula>
    </cfRule>
  </conditionalFormatting>
  <conditionalFormatting sqref="K26">
    <cfRule type="cellIs" dxfId="607" priority="156" operator="equal">
      <formula>0</formula>
    </cfRule>
  </conditionalFormatting>
  <conditionalFormatting sqref="G34">
    <cfRule type="cellIs" dxfId="606" priority="153" operator="equal">
      <formula>0</formula>
    </cfRule>
  </conditionalFormatting>
  <conditionalFormatting sqref="G36">
    <cfRule type="cellIs" dxfId="605" priority="152" operator="equal">
      <formula>0</formula>
    </cfRule>
  </conditionalFormatting>
  <conditionalFormatting sqref="G29">
    <cfRule type="cellIs" dxfId="604" priority="146" operator="equal">
      <formula>0</formula>
    </cfRule>
  </conditionalFormatting>
  <conditionalFormatting sqref="G32">
    <cfRule type="cellIs" dxfId="603" priority="150" operator="equal">
      <formula>0</formula>
    </cfRule>
  </conditionalFormatting>
  <conditionalFormatting sqref="G33">
    <cfRule type="cellIs" dxfId="602" priority="149" operator="equal">
      <formula>0</formula>
    </cfRule>
  </conditionalFormatting>
  <conditionalFormatting sqref="G28">
    <cfRule type="cellIs" dxfId="601" priority="151" operator="equal">
      <formula>0</formula>
    </cfRule>
  </conditionalFormatting>
  <conditionalFormatting sqref="G38">
    <cfRule type="cellIs" dxfId="600" priority="148" operator="equal">
      <formula>0</formula>
    </cfRule>
  </conditionalFormatting>
  <conditionalFormatting sqref="G35">
    <cfRule type="cellIs" dxfId="599" priority="147" operator="equal">
      <formula>0</formula>
    </cfRule>
  </conditionalFormatting>
  <conditionalFormatting sqref="G31">
    <cfRule type="cellIs" dxfId="598" priority="145" operator="equal">
      <formula>0</formula>
    </cfRule>
  </conditionalFormatting>
  <conditionalFormatting sqref="G30">
    <cfRule type="cellIs" dxfId="597" priority="144" operator="equal">
      <formula>0</formula>
    </cfRule>
  </conditionalFormatting>
  <conditionalFormatting sqref="G39">
    <cfRule type="cellIs" dxfId="596" priority="143" operator="equal">
      <formula>0</formula>
    </cfRule>
  </conditionalFormatting>
  <conditionalFormatting sqref="G41">
    <cfRule type="cellIs" dxfId="595" priority="142" operator="equal">
      <formula>0</formula>
    </cfRule>
  </conditionalFormatting>
  <conditionalFormatting sqref="G3:I3">
    <cfRule type="cellIs" dxfId="594" priority="70" operator="equal">
      <formula>0</formula>
    </cfRule>
  </conditionalFormatting>
  <conditionalFormatting sqref="H4:I4">
    <cfRule type="cellIs" dxfId="593" priority="69" operator="equal">
      <formula>0</formula>
    </cfRule>
  </conditionalFormatting>
  <conditionalFormatting sqref="I6">
    <cfRule type="cellIs" dxfId="592" priority="65" operator="equal">
      <formula>0</formula>
    </cfRule>
  </conditionalFormatting>
  <conditionalFormatting sqref="H5">
    <cfRule type="cellIs" dxfId="591" priority="64" operator="equal">
      <formula>0</formula>
    </cfRule>
  </conditionalFormatting>
  <conditionalFormatting sqref="H6">
    <cfRule type="cellIs" dxfId="590" priority="63" operator="equal">
      <formula>0</formula>
    </cfRule>
  </conditionalFormatting>
  <conditionalFormatting sqref="K3:K4">
    <cfRule type="cellIs" dxfId="589" priority="121" operator="equal">
      <formula>0</formula>
    </cfRule>
  </conditionalFormatting>
  <conditionalFormatting sqref="K5">
    <cfRule type="cellIs" dxfId="588" priority="119" operator="equal">
      <formula>0</formula>
    </cfRule>
  </conditionalFormatting>
  <conditionalFormatting sqref="K6">
    <cfRule type="cellIs" dxfId="587" priority="117" operator="equal">
      <formula>0</formula>
    </cfRule>
  </conditionalFormatting>
  <conditionalFormatting sqref="K9">
    <cfRule type="cellIs" dxfId="586" priority="115" operator="equal">
      <formula>0</formula>
    </cfRule>
  </conditionalFormatting>
  <conditionalFormatting sqref="K10">
    <cfRule type="cellIs" dxfId="585" priority="113" operator="equal">
      <formula>0</formula>
    </cfRule>
  </conditionalFormatting>
  <conditionalFormatting sqref="K7">
    <cfRule type="cellIs" dxfId="584" priority="109" operator="equal">
      <formula>0</formula>
    </cfRule>
  </conditionalFormatting>
  <conditionalFormatting sqref="K8">
    <cfRule type="cellIs" dxfId="583" priority="107" operator="equal">
      <formula>0</formula>
    </cfRule>
  </conditionalFormatting>
  <conditionalFormatting sqref="E10">
    <cfRule type="cellIs" priority="89" operator="equal">
      <formula>0</formula>
    </cfRule>
  </conditionalFormatting>
  <conditionalFormatting sqref="E3">
    <cfRule type="cellIs" dxfId="582" priority="104" operator="equal">
      <formula>0</formula>
    </cfRule>
  </conditionalFormatting>
  <conditionalFormatting sqref="E3">
    <cfRule type="cellIs" priority="103" operator="equal">
      <formula>0</formula>
    </cfRule>
  </conditionalFormatting>
  <conditionalFormatting sqref="E5">
    <cfRule type="cellIs" dxfId="581" priority="100" operator="equal">
      <formula>0</formula>
    </cfRule>
  </conditionalFormatting>
  <conditionalFormatting sqref="E5">
    <cfRule type="cellIs" priority="99" operator="equal">
      <formula>0</formula>
    </cfRule>
  </conditionalFormatting>
  <conditionalFormatting sqref="E7">
    <cfRule type="cellIs" dxfId="580" priority="96" operator="equal">
      <formula>0</formula>
    </cfRule>
  </conditionalFormatting>
  <conditionalFormatting sqref="E7">
    <cfRule type="cellIs" priority="95" operator="equal">
      <formula>0</formula>
    </cfRule>
  </conditionalFormatting>
  <conditionalFormatting sqref="E9">
    <cfRule type="cellIs" dxfId="579" priority="92" operator="equal">
      <formula>0</formula>
    </cfRule>
  </conditionalFormatting>
  <conditionalFormatting sqref="E9">
    <cfRule type="cellIs" priority="91" operator="equal">
      <formula>0</formula>
    </cfRule>
  </conditionalFormatting>
  <conditionalFormatting sqref="E4">
    <cfRule type="cellIs" dxfId="578" priority="102" operator="equal">
      <formula>0</formula>
    </cfRule>
  </conditionalFormatting>
  <conditionalFormatting sqref="E4">
    <cfRule type="cellIs" priority="101" operator="equal">
      <formula>0</formula>
    </cfRule>
  </conditionalFormatting>
  <conditionalFormatting sqref="E6">
    <cfRule type="cellIs" dxfId="577" priority="98" operator="equal">
      <formula>0</formula>
    </cfRule>
  </conditionalFormatting>
  <conditionalFormatting sqref="E6">
    <cfRule type="cellIs" priority="97" operator="equal">
      <formula>0</formula>
    </cfRule>
  </conditionalFormatting>
  <conditionalFormatting sqref="E8">
    <cfRule type="cellIs" dxfId="576" priority="94" operator="equal">
      <formula>0</formula>
    </cfRule>
  </conditionalFormatting>
  <conditionalFormatting sqref="E8">
    <cfRule type="cellIs" priority="93" operator="equal">
      <formula>0</formula>
    </cfRule>
  </conditionalFormatting>
  <conditionalFormatting sqref="E10">
    <cfRule type="cellIs" dxfId="575" priority="90" operator="equal">
      <formula>0</formula>
    </cfRule>
  </conditionalFormatting>
  <conditionalFormatting sqref="G4:G10">
    <cfRule type="cellIs" dxfId="574" priority="80" operator="equal">
      <formula>0</formula>
    </cfRule>
  </conditionalFormatting>
  <conditionalFormatting sqref="F6">
    <cfRule type="cellIs" dxfId="573" priority="71" operator="equal">
      <formula>0</formula>
    </cfRule>
  </conditionalFormatting>
  <conditionalFormatting sqref="F3">
    <cfRule type="cellIs" dxfId="572" priority="79" operator="equal">
      <formula>0</formula>
    </cfRule>
  </conditionalFormatting>
  <conditionalFormatting sqref="F4">
    <cfRule type="cellIs" dxfId="571" priority="78" operator="equal">
      <formula>0</formula>
    </cfRule>
  </conditionalFormatting>
  <conditionalFormatting sqref="F5">
    <cfRule type="cellIs" dxfId="570" priority="77" operator="equal">
      <formula>0</formula>
    </cfRule>
  </conditionalFormatting>
  <conditionalFormatting sqref="F7">
    <cfRule type="cellIs" dxfId="569" priority="76" operator="equal">
      <formula>0</formula>
    </cfRule>
  </conditionalFormatting>
  <conditionalFormatting sqref="F9">
    <cfRule type="cellIs" dxfId="568" priority="74" operator="equal">
      <formula>0</formula>
    </cfRule>
  </conditionalFormatting>
  <conditionalFormatting sqref="F8 H9:H10">
    <cfRule type="cellIs" priority="75" operator="equal">
      <formula>0</formula>
    </cfRule>
  </conditionalFormatting>
  <conditionalFormatting sqref="F10">
    <cfRule type="cellIs" dxfId="567" priority="72" operator="equal">
      <formula>0</formula>
    </cfRule>
    <cfRule type="cellIs" dxfId="566" priority="73" operator="equal">
      <formula>0</formula>
    </cfRule>
  </conditionalFormatting>
  <conditionalFormatting sqref="H7">
    <cfRule type="cellIs" dxfId="565" priority="62" operator="equal">
      <formula>0</formula>
    </cfRule>
  </conditionalFormatting>
  <conditionalFormatting sqref="I5">
    <cfRule type="cellIs" dxfId="564" priority="68" operator="equal">
      <formula>0</formula>
    </cfRule>
  </conditionalFormatting>
  <conditionalFormatting sqref="I7">
    <cfRule type="cellIs" dxfId="563"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562" priority="46" operator="equal">
      <formula>0</formula>
    </cfRule>
  </conditionalFormatting>
  <conditionalFormatting sqref="I11">
    <cfRule type="cellIs" priority="45" operator="equal">
      <formula>0</formula>
    </cfRule>
  </conditionalFormatting>
  <conditionalFormatting sqref="K13 E13 G13">
    <cfRule type="cellIs" dxfId="561"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560"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559"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558" priority="32" operator="equal">
      <formula>0</formula>
    </cfRule>
  </conditionalFormatting>
  <conditionalFormatting sqref="J5">
    <cfRule type="cellIs" dxfId="557" priority="31" operator="equal">
      <formula>0</formula>
    </cfRule>
  </conditionalFormatting>
  <conditionalFormatting sqref="J6">
    <cfRule type="cellIs" dxfId="556" priority="30" operator="equal">
      <formula>0</formula>
    </cfRule>
  </conditionalFormatting>
  <conditionalFormatting sqref="J9">
    <cfRule type="cellIs" dxfId="555" priority="29" operator="equal">
      <formula>0</formula>
    </cfRule>
  </conditionalFormatting>
  <conditionalFormatting sqref="J10">
    <cfRule type="cellIs" dxfId="554" priority="28" operator="equal">
      <formula>0</formula>
    </cfRule>
  </conditionalFormatting>
  <conditionalFormatting sqref="J7">
    <cfRule type="cellIs" dxfId="553" priority="27" operator="equal">
      <formula>0</formula>
    </cfRule>
  </conditionalFormatting>
  <conditionalFormatting sqref="J8">
    <cfRule type="cellIs" dxfId="552" priority="26" operator="equal">
      <formula>0</formula>
    </cfRule>
  </conditionalFormatting>
  <conditionalFormatting sqref="J11">
    <cfRule type="cellIs" dxfId="551" priority="25" operator="equal">
      <formula>0</formula>
    </cfRule>
  </conditionalFormatting>
  <conditionalFormatting sqref="J13">
    <cfRule type="cellIs" dxfId="550" priority="24" operator="equal">
      <formula>0</formula>
    </cfRule>
  </conditionalFormatting>
  <conditionalFormatting sqref="J12">
    <cfRule type="cellIs" dxfId="549" priority="23" operator="equal">
      <formula>0</formula>
    </cfRule>
  </conditionalFormatting>
  <conditionalFormatting sqref="J25">
    <cfRule type="cellIs" dxfId="548" priority="22" operator="equal">
      <formula>0</formula>
    </cfRule>
  </conditionalFormatting>
  <conditionalFormatting sqref="J26">
    <cfRule type="cellIs" dxfId="547" priority="21" operator="equal">
      <formula>0</formula>
    </cfRule>
  </conditionalFormatting>
  <conditionalFormatting sqref="L3:L4">
    <cfRule type="cellIs" dxfId="546" priority="20" operator="equal">
      <formula>0</formula>
    </cfRule>
  </conditionalFormatting>
  <conditionalFormatting sqref="L5">
    <cfRule type="cellIs" dxfId="545" priority="19" operator="equal">
      <formula>0</formula>
    </cfRule>
  </conditionalFormatting>
  <conditionalFormatting sqref="L6">
    <cfRule type="cellIs" dxfId="544" priority="18" operator="equal">
      <formula>0</formula>
    </cfRule>
  </conditionalFormatting>
  <conditionalFormatting sqref="L7">
    <cfRule type="cellIs" dxfId="543" priority="17" operator="equal">
      <formula>0</formula>
    </cfRule>
  </conditionalFormatting>
  <conditionalFormatting sqref="L8:L9">
    <cfRule type="cellIs" dxfId="542" priority="16" operator="equal">
      <formula>0</formula>
    </cfRule>
  </conditionalFormatting>
  <conditionalFormatting sqref="L14">
    <cfRule type="cellIs" dxfId="541" priority="15" operator="equal">
      <formula>0</formula>
    </cfRule>
  </conditionalFormatting>
  <conditionalFormatting sqref="L15">
    <cfRule type="cellIs" dxfId="540" priority="14" operator="equal">
      <formula>0</formula>
    </cfRule>
  </conditionalFormatting>
  <conditionalFormatting sqref="L16">
    <cfRule type="cellIs" dxfId="539" priority="13" operator="equal">
      <formula>0</formula>
    </cfRule>
  </conditionalFormatting>
  <conditionalFormatting sqref="L17">
    <cfRule type="cellIs" dxfId="538" priority="12" operator="equal">
      <formula>0</formula>
    </cfRule>
  </conditionalFormatting>
  <conditionalFormatting sqref="L18">
    <cfRule type="cellIs" dxfId="537" priority="11" operator="equal">
      <formula>0</formula>
    </cfRule>
  </conditionalFormatting>
  <conditionalFormatting sqref="L19">
    <cfRule type="cellIs" dxfId="536" priority="10" operator="equal">
      <formula>0</formula>
    </cfRule>
  </conditionalFormatting>
  <conditionalFormatting sqref="L20">
    <cfRule type="cellIs" dxfId="535" priority="9" operator="equal">
      <formula>0</formula>
    </cfRule>
  </conditionalFormatting>
  <conditionalFormatting sqref="L21">
    <cfRule type="cellIs" dxfId="534" priority="8" operator="equal">
      <formula>0</formula>
    </cfRule>
  </conditionalFormatting>
  <conditionalFormatting sqref="L22">
    <cfRule type="cellIs" dxfId="533" priority="7" operator="equal">
      <formula>0</formula>
    </cfRule>
  </conditionalFormatting>
  <conditionalFormatting sqref="L23">
    <cfRule type="cellIs" dxfId="532" priority="6" operator="equal">
      <formula>0</formula>
    </cfRule>
  </conditionalFormatting>
  <conditionalFormatting sqref="L24">
    <cfRule type="cellIs" dxfId="531" priority="5" operator="equal">
      <formula>0</formula>
    </cfRule>
  </conditionalFormatting>
  <conditionalFormatting sqref="L10">
    <cfRule type="cellIs" dxfId="530" priority="4" operator="equal">
      <formula>0</formula>
    </cfRule>
  </conditionalFormatting>
  <conditionalFormatting sqref="L11">
    <cfRule type="cellIs" dxfId="529" priority="3" operator="equal">
      <formula>0</formula>
    </cfRule>
  </conditionalFormatting>
  <conditionalFormatting sqref="L12">
    <cfRule type="cellIs" dxfId="528" priority="2" operator="equal">
      <formula>0</formula>
    </cfRule>
  </conditionalFormatting>
  <conditionalFormatting sqref="L13">
    <cfRule type="cellIs" dxfId="52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1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14" t="s">
        <v>367</v>
      </c>
      <c r="N3" s="517" t="s">
        <v>14</v>
      </c>
      <c r="O3" s="518">
        <f ca="1">($G3+$G4+$G5+$G6+$G7)</f>
        <v>1056</v>
      </c>
    </row>
    <row r="4" spans="1:15" ht="15" customHeight="1" x14ac:dyDescent="0.3">
      <c r="A4" s="51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15"/>
      <c r="N4" s="515"/>
      <c r="O4" s="519"/>
    </row>
    <row r="5" spans="1:15" ht="15" customHeight="1" x14ac:dyDescent="0.3">
      <c r="A5" s="51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15"/>
      <c r="N5" s="515"/>
      <c r="O5" s="519"/>
    </row>
    <row r="6" spans="1:15" ht="15" customHeight="1" x14ac:dyDescent="0.3">
      <c r="A6" s="51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15"/>
      <c r="N6" s="515"/>
      <c r="O6" s="519"/>
    </row>
    <row r="7" spans="1:15" ht="15" customHeight="1" thickBot="1" x14ac:dyDescent="0.35">
      <c r="A7" s="51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16"/>
      <c r="N7" s="516"/>
      <c r="O7" s="520"/>
    </row>
    <row r="8" spans="1:15" ht="14.7" customHeight="1" x14ac:dyDescent="0.3">
      <c r="A8" s="52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21" t="s">
        <v>368</v>
      </c>
      <c r="N8" s="524" t="s">
        <v>20</v>
      </c>
      <c r="O8" s="526">
        <f ca="1">($G8+$G9+$G10+$G13)</f>
        <v>960</v>
      </c>
    </row>
    <row r="9" spans="1:15" ht="14.7" customHeight="1" x14ac:dyDescent="0.3">
      <c r="A9" s="52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22"/>
      <c r="N9" s="515"/>
      <c r="O9" s="519"/>
    </row>
    <row r="10" spans="1:15" ht="14.7" customHeight="1" x14ac:dyDescent="0.3">
      <c r="A10" s="52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22"/>
      <c r="N10" s="515"/>
      <c r="O10" s="519"/>
    </row>
    <row r="11" spans="1:15" ht="14.7" customHeight="1" x14ac:dyDescent="0.3">
      <c r="A11" s="52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22"/>
      <c r="N11" s="515"/>
      <c r="O11" s="519"/>
    </row>
    <row r="12" spans="1:15" ht="14.7" customHeight="1" x14ac:dyDescent="0.3">
      <c r="A12" s="52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23"/>
      <c r="N12" s="525"/>
      <c r="O12" s="527"/>
    </row>
    <row r="13" spans="1:15" ht="14.7" customHeight="1" thickBot="1" x14ac:dyDescent="0.35">
      <c r="A13" s="53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23"/>
      <c r="N13" s="525"/>
      <c r="O13" s="527"/>
    </row>
    <row r="14" spans="1:15" ht="14.7" customHeight="1" x14ac:dyDescent="0.3">
      <c r="A14" s="531" t="s">
        <v>23</v>
      </c>
      <c r="B14" s="34" t="s">
        <v>24</v>
      </c>
      <c r="C14" s="36" t="s">
        <v>613</v>
      </c>
      <c r="D14" s="533"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14" t="s">
        <v>369</v>
      </c>
      <c r="N14" s="517" t="s">
        <v>29</v>
      </c>
      <c r="O14" s="518">
        <f ca="1">(4*32+G18+G19+G20+G21+G22+G23)</f>
        <v>160</v>
      </c>
    </row>
    <row r="15" spans="1:15" ht="14.7" customHeight="1" x14ac:dyDescent="0.3">
      <c r="A15" s="532"/>
      <c r="B15" s="35" t="s">
        <v>30</v>
      </c>
      <c r="C15" s="37" t="s">
        <v>613</v>
      </c>
      <c r="D15" s="534"/>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35"/>
      <c r="N15" s="515"/>
      <c r="O15" s="519"/>
    </row>
    <row r="16" spans="1:15" ht="14.7" customHeight="1" x14ac:dyDescent="0.3">
      <c r="A16" s="532"/>
      <c r="B16" s="35" t="s">
        <v>31</v>
      </c>
      <c r="C16" s="37" t="s">
        <v>613</v>
      </c>
      <c r="D16" s="534"/>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35"/>
      <c r="N16" s="515"/>
      <c r="O16" s="519"/>
    </row>
    <row r="17" spans="1:15" x14ac:dyDescent="0.3">
      <c r="A17" s="532"/>
      <c r="B17" s="35" t="s">
        <v>32</v>
      </c>
      <c r="C17" s="37" t="s">
        <v>613</v>
      </c>
      <c r="D17" s="534"/>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35"/>
      <c r="N17" s="515"/>
      <c r="O17" s="519"/>
    </row>
    <row r="18" spans="1:15" x14ac:dyDescent="0.3">
      <c r="A18" s="532"/>
      <c r="B18" s="35" t="s">
        <v>34</v>
      </c>
      <c r="C18" s="35" t="s">
        <v>253</v>
      </c>
      <c r="D18" s="534"/>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35"/>
      <c r="N18" s="515"/>
      <c r="O18" s="519"/>
    </row>
    <row r="19" spans="1:15" x14ac:dyDescent="0.3">
      <c r="A19" s="532"/>
      <c r="B19" s="35" t="s">
        <v>36</v>
      </c>
      <c r="C19" s="73" t="s">
        <v>214</v>
      </c>
      <c r="D19" s="534"/>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35"/>
      <c r="N19" s="515"/>
      <c r="O19" s="519"/>
    </row>
    <row r="20" spans="1:15" x14ac:dyDescent="0.3">
      <c r="A20" s="532"/>
      <c r="B20" s="73" t="s">
        <v>246</v>
      </c>
      <c r="C20" s="73" t="s">
        <v>205</v>
      </c>
      <c r="D20" s="534"/>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35"/>
      <c r="N20" s="515"/>
      <c r="O20" s="519"/>
    </row>
    <row r="21" spans="1:15" x14ac:dyDescent="0.3">
      <c r="A21" s="532"/>
      <c r="B21" s="73" t="s">
        <v>250</v>
      </c>
      <c r="C21" s="73" t="s">
        <v>390</v>
      </c>
      <c r="D21" s="534"/>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35"/>
      <c r="N21" s="515"/>
      <c r="O21" s="519"/>
    </row>
    <row r="22" spans="1:15" x14ac:dyDescent="0.3">
      <c r="A22" s="532"/>
      <c r="B22" s="73" t="s">
        <v>251</v>
      </c>
      <c r="C22" s="73" t="s">
        <v>390</v>
      </c>
      <c r="D22" s="534"/>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35"/>
      <c r="N22" s="515"/>
      <c r="O22" s="519"/>
    </row>
    <row r="23" spans="1:15" x14ac:dyDescent="0.3">
      <c r="A23" s="532"/>
      <c r="B23" s="73" t="s">
        <v>252</v>
      </c>
      <c r="C23" s="73" t="s">
        <v>390</v>
      </c>
      <c r="D23" s="534"/>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35"/>
      <c r="N23" s="515"/>
      <c r="O23" s="519"/>
    </row>
    <row r="24" spans="1:15" x14ac:dyDescent="0.3">
      <c r="A24" s="532"/>
      <c r="B24" s="35" t="s">
        <v>38</v>
      </c>
      <c r="C24" s="37" t="s">
        <v>613</v>
      </c>
      <c r="D24" s="534"/>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35"/>
      <c r="N24" s="515"/>
      <c r="O24" s="519"/>
    </row>
    <row r="25" spans="1:15" x14ac:dyDescent="0.3">
      <c r="A25" s="531" t="s">
        <v>41</v>
      </c>
      <c r="B25" s="35" t="s">
        <v>42</v>
      </c>
      <c r="C25" s="35" t="s">
        <v>614</v>
      </c>
      <c r="D25" s="534" t="s">
        <v>43</v>
      </c>
      <c r="E25" s="122"/>
      <c r="F25" s="68" t="s">
        <v>44</v>
      </c>
      <c r="G25" s="39">
        <f ca="1">IF($C25="No Param",32,VLOOKUP($C25,INDIRECT(Config!$B$1),HLOOKUP(D$1,INDIRECT(Config!$E$1),2,FALSE),FALSE)*32)</f>
        <v>32</v>
      </c>
      <c r="H25" s="16" t="str">
        <f ca="1">IF(G25=0,"N/A","0x8000")</f>
        <v>0x8000</v>
      </c>
      <c r="I25" s="16" t="s">
        <v>45</v>
      </c>
      <c r="J25" s="16" t="s">
        <v>48</v>
      </c>
      <c r="K25" s="16" t="s">
        <v>387</v>
      </c>
      <c r="L25" s="3"/>
      <c r="M25" s="535" t="s">
        <v>370</v>
      </c>
      <c r="N25" s="515"/>
      <c r="O25" s="519">
        <f ca="1">(G25+G26)</f>
        <v>64</v>
      </c>
    </row>
    <row r="26" spans="1:15" ht="15" thickBot="1" x14ac:dyDescent="0.35">
      <c r="A26" s="536"/>
      <c r="B26" s="74" t="s">
        <v>46</v>
      </c>
      <c r="C26" s="74" t="s">
        <v>615</v>
      </c>
      <c r="D26" s="537"/>
      <c r="E26" s="123"/>
      <c r="F26" s="76" t="s">
        <v>44</v>
      </c>
      <c r="G26" s="75">
        <f ca="1">IF($C26="No Param",32,VLOOKUP($C26,INDIRECT(Config!$B$1),HLOOKUP(D$1,INDIRECT(Config!$E$1),2,FALSE),FALSE)*32)</f>
        <v>32</v>
      </c>
      <c r="H26" s="26" t="str">
        <f ca="1">IF(G26=0,"N/A","0x8004")</f>
        <v>0x8004</v>
      </c>
      <c r="I26" s="26" t="s">
        <v>47</v>
      </c>
      <c r="J26" s="26" t="s">
        <v>48</v>
      </c>
      <c r="K26" s="26" t="s">
        <v>387</v>
      </c>
      <c r="L26" s="234"/>
      <c r="M26" s="516"/>
      <c r="N26" s="516"/>
      <c r="O26" s="520"/>
    </row>
    <row r="27" spans="1:15" ht="15" thickBot="1" x14ac:dyDescent="0.35">
      <c r="A27" s="124"/>
    </row>
    <row r="28" spans="1:15" x14ac:dyDescent="0.3">
      <c r="A28" s="533"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17" t="s">
        <v>48</v>
      </c>
      <c r="O28" s="518">
        <f ca="1">SUM(G28:G42)</f>
        <v>576</v>
      </c>
    </row>
    <row r="29" spans="1:15" ht="15" customHeight="1" x14ac:dyDescent="0.3">
      <c r="A29" s="53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35" t="s">
        <v>369</v>
      </c>
      <c r="N29" s="515"/>
      <c r="O29" s="519"/>
    </row>
    <row r="30" spans="1:15" x14ac:dyDescent="0.3">
      <c r="A30" s="53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35"/>
      <c r="N30" s="515"/>
      <c r="O30" s="519"/>
    </row>
    <row r="31" spans="1:15" x14ac:dyDescent="0.3">
      <c r="A31" s="53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35"/>
      <c r="N31" s="515"/>
      <c r="O31" s="519"/>
    </row>
    <row r="32" spans="1:15" x14ac:dyDescent="0.3">
      <c r="A32" s="53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15"/>
      <c r="O32" s="519"/>
    </row>
    <row r="33" spans="1:15" x14ac:dyDescent="0.3">
      <c r="A33" s="53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15"/>
      <c r="O33" s="519"/>
    </row>
    <row r="34" spans="1:15" ht="15" customHeight="1" x14ac:dyDescent="0.3">
      <c r="A34" s="53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35" t="s">
        <v>369</v>
      </c>
      <c r="N34" s="515"/>
      <c r="O34" s="519"/>
    </row>
    <row r="35" spans="1:15" x14ac:dyDescent="0.3">
      <c r="A35" s="53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35"/>
      <c r="N35" s="515"/>
      <c r="O35" s="519"/>
    </row>
    <row r="36" spans="1:15" x14ac:dyDescent="0.3">
      <c r="A36" s="53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35"/>
      <c r="N36" s="515"/>
      <c r="O36" s="519"/>
    </row>
    <row r="37" spans="1:15" x14ac:dyDescent="0.3">
      <c r="A37" s="53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15"/>
      <c r="O37" s="519"/>
    </row>
    <row r="38" spans="1:15" x14ac:dyDescent="0.3">
      <c r="A38" s="53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15"/>
      <c r="O38" s="519"/>
    </row>
    <row r="39" spans="1:15" ht="15" customHeight="1" x14ac:dyDescent="0.3">
      <c r="A39" s="53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35" t="s">
        <v>369</v>
      </c>
      <c r="N39" s="515"/>
      <c r="O39" s="519"/>
    </row>
    <row r="40" spans="1:15" x14ac:dyDescent="0.3">
      <c r="A40" s="53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35"/>
      <c r="N40" s="515"/>
      <c r="O40" s="519"/>
    </row>
    <row r="41" spans="1:15" x14ac:dyDescent="0.3">
      <c r="A41" s="53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35"/>
      <c r="N41" s="515"/>
      <c r="O41" s="519"/>
    </row>
    <row r="42" spans="1:15" ht="15" thickBot="1" x14ac:dyDescent="0.35">
      <c r="A42" s="53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6"/>
      <c r="O42" s="520"/>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526" priority="256" operator="equal">
      <formula>0</formula>
    </cfRule>
  </conditionalFormatting>
  <conditionalFormatting sqref="J28">
    <cfRule type="cellIs" dxfId="525" priority="272" operator="equal">
      <formula>0</formula>
    </cfRule>
  </conditionalFormatting>
  <conditionalFormatting sqref="C3">
    <cfRule type="cellIs" dxfId="524" priority="258" operator="equal">
      <formula>0</formula>
    </cfRule>
  </conditionalFormatting>
  <conditionalFormatting sqref="C4">
    <cfRule type="cellIs" dxfId="523" priority="257" operator="equal">
      <formula>0</formula>
    </cfRule>
  </conditionalFormatting>
  <conditionalFormatting sqref="B3 D3 G14:G26">
    <cfRule type="cellIs" dxfId="522" priority="269" operator="equal">
      <formula>0</formula>
    </cfRule>
  </conditionalFormatting>
  <conditionalFormatting sqref="B4 D4">
    <cfRule type="cellIs" dxfId="521" priority="268" operator="equal">
      <formula>0</formula>
    </cfRule>
  </conditionalFormatting>
  <conditionalFormatting sqref="B5 D5">
    <cfRule type="cellIs" dxfId="520" priority="267" operator="equal">
      <formula>0</formula>
    </cfRule>
  </conditionalFormatting>
  <conditionalFormatting sqref="B7">
    <cfRule type="cellIs" dxfId="519" priority="266" operator="equal">
      <formula>0</formula>
    </cfRule>
  </conditionalFormatting>
  <conditionalFormatting sqref="B8 D8">
    <cfRule type="cellIs" priority="265" operator="equal">
      <formula>0</formula>
    </cfRule>
  </conditionalFormatting>
  <conditionalFormatting sqref="B9 D9">
    <cfRule type="cellIs" dxfId="518" priority="264" operator="equal">
      <formula>0</formula>
    </cfRule>
  </conditionalFormatting>
  <conditionalFormatting sqref="B10 D10">
    <cfRule type="cellIs" dxfId="517" priority="262" operator="equal">
      <formula>0</formula>
    </cfRule>
    <cfRule type="cellIs" dxfId="516" priority="263" operator="equal">
      <formula>0</formula>
    </cfRule>
  </conditionalFormatting>
  <conditionalFormatting sqref="B6 D6">
    <cfRule type="cellIs" dxfId="515" priority="260" operator="equal">
      <formula>0</formula>
    </cfRule>
  </conditionalFormatting>
  <conditionalFormatting sqref="D7">
    <cfRule type="cellIs" dxfId="514" priority="259" operator="equal">
      <formula>0</formula>
    </cfRule>
  </conditionalFormatting>
  <conditionalFormatting sqref="C7">
    <cfRule type="cellIs" dxfId="513" priority="255" operator="equal">
      <formula>0</formula>
    </cfRule>
  </conditionalFormatting>
  <conditionalFormatting sqref="C8">
    <cfRule type="cellIs" priority="254" operator="equal">
      <formula>0</formula>
    </cfRule>
  </conditionalFormatting>
  <conditionalFormatting sqref="C9">
    <cfRule type="cellIs" dxfId="512" priority="253" operator="equal">
      <formula>0</formula>
    </cfRule>
  </conditionalFormatting>
  <conditionalFormatting sqref="C10">
    <cfRule type="cellIs" dxfId="511" priority="251" operator="equal">
      <formula>0</formula>
    </cfRule>
    <cfRule type="cellIs" dxfId="510" priority="252" operator="equal">
      <formula>0</formula>
    </cfRule>
  </conditionalFormatting>
  <conditionalFormatting sqref="C6">
    <cfRule type="cellIs" dxfId="509" priority="250" operator="equal">
      <formula>0</formula>
    </cfRule>
  </conditionalFormatting>
  <conditionalFormatting sqref="G40">
    <cfRule type="cellIs" dxfId="508" priority="170" operator="equal">
      <formula>0</formula>
    </cfRule>
  </conditionalFormatting>
  <conditionalFormatting sqref="G37">
    <cfRule type="cellIs" dxfId="507" priority="169" operator="equal">
      <formula>0</formula>
    </cfRule>
  </conditionalFormatting>
  <conditionalFormatting sqref="G42">
    <cfRule type="cellIs" dxfId="506" priority="168" operator="equal">
      <formula>0</formula>
    </cfRule>
  </conditionalFormatting>
  <conditionalFormatting sqref="L32">
    <cfRule type="cellIs" dxfId="505" priority="211" operator="equal">
      <formula>0</formula>
    </cfRule>
  </conditionalFormatting>
  <conditionalFormatting sqref="L31">
    <cfRule type="cellIs" dxfId="504" priority="210" operator="equal">
      <formula>0</formula>
    </cfRule>
  </conditionalFormatting>
  <conditionalFormatting sqref="L30">
    <cfRule type="cellIs" dxfId="503" priority="209" operator="equal">
      <formula>0</formula>
    </cfRule>
  </conditionalFormatting>
  <conditionalFormatting sqref="L29">
    <cfRule type="cellIs" dxfId="502" priority="208" operator="equal">
      <formula>0</formula>
    </cfRule>
  </conditionalFormatting>
  <conditionalFormatting sqref="L37">
    <cfRule type="cellIs" dxfId="501" priority="207" operator="equal">
      <formula>0</formula>
    </cfRule>
  </conditionalFormatting>
  <conditionalFormatting sqref="L36">
    <cfRule type="cellIs" dxfId="500" priority="206" operator="equal">
      <formula>0</formula>
    </cfRule>
  </conditionalFormatting>
  <conditionalFormatting sqref="L35">
    <cfRule type="cellIs" dxfId="499" priority="205" operator="equal">
      <formula>0</formula>
    </cfRule>
  </conditionalFormatting>
  <conditionalFormatting sqref="L34">
    <cfRule type="cellIs" dxfId="498" priority="204" operator="equal">
      <formula>0</formula>
    </cfRule>
  </conditionalFormatting>
  <conditionalFormatting sqref="L42">
    <cfRule type="cellIs" dxfId="497" priority="203" operator="equal">
      <formula>0</formula>
    </cfRule>
  </conditionalFormatting>
  <conditionalFormatting sqref="L41">
    <cfRule type="cellIs" dxfId="496" priority="202" operator="equal">
      <formula>0</formula>
    </cfRule>
  </conditionalFormatting>
  <conditionalFormatting sqref="L40">
    <cfRule type="cellIs" dxfId="495" priority="201" operator="equal">
      <formula>0</formula>
    </cfRule>
  </conditionalFormatting>
  <conditionalFormatting sqref="L39">
    <cfRule type="cellIs" dxfId="494" priority="200" operator="equal">
      <formula>0</formula>
    </cfRule>
  </conditionalFormatting>
  <conditionalFormatting sqref="G34">
    <cfRule type="cellIs" dxfId="493" priority="182" operator="equal">
      <formula>0</formula>
    </cfRule>
  </conditionalFormatting>
  <conditionalFormatting sqref="G36">
    <cfRule type="cellIs" dxfId="492" priority="181" operator="equal">
      <formula>0</formula>
    </cfRule>
  </conditionalFormatting>
  <conditionalFormatting sqref="G29">
    <cfRule type="cellIs" dxfId="491" priority="175" operator="equal">
      <formula>0</formula>
    </cfRule>
  </conditionalFormatting>
  <conditionalFormatting sqref="G32">
    <cfRule type="cellIs" dxfId="490" priority="179" operator="equal">
      <formula>0</formula>
    </cfRule>
  </conditionalFormatting>
  <conditionalFormatting sqref="G33">
    <cfRule type="cellIs" dxfId="489" priority="178" operator="equal">
      <formula>0</formula>
    </cfRule>
  </conditionalFormatting>
  <conditionalFormatting sqref="G28">
    <cfRule type="cellIs" dxfId="488" priority="180" operator="equal">
      <formula>0</formula>
    </cfRule>
  </conditionalFormatting>
  <conditionalFormatting sqref="G38">
    <cfRule type="cellIs" dxfId="487" priority="177" operator="equal">
      <formula>0</formula>
    </cfRule>
  </conditionalFormatting>
  <conditionalFormatting sqref="G35">
    <cfRule type="cellIs" dxfId="486" priority="176" operator="equal">
      <formula>0</formula>
    </cfRule>
  </conditionalFormatting>
  <conditionalFormatting sqref="G31">
    <cfRule type="cellIs" dxfId="485" priority="174" operator="equal">
      <formula>0</formula>
    </cfRule>
  </conditionalFormatting>
  <conditionalFormatting sqref="G30">
    <cfRule type="cellIs" dxfId="484" priority="173" operator="equal">
      <formula>0</formula>
    </cfRule>
  </conditionalFormatting>
  <conditionalFormatting sqref="G39">
    <cfRule type="cellIs" dxfId="483" priority="172" operator="equal">
      <formula>0</formula>
    </cfRule>
  </conditionalFormatting>
  <conditionalFormatting sqref="G41">
    <cfRule type="cellIs" dxfId="482" priority="171" operator="equal">
      <formula>0</formula>
    </cfRule>
  </conditionalFormatting>
  <conditionalFormatting sqref="E10">
    <cfRule type="cellIs" priority="131" operator="equal">
      <formula>0</formula>
    </cfRule>
  </conditionalFormatting>
  <conditionalFormatting sqref="E3">
    <cfRule type="cellIs" dxfId="481" priority="146" operator="equal">
      <formula>0</formula>
    </cfRule>
  </conditionalFormatting>
  <conditionalFormatting sqref="E3">
    <cfRule type="cellIs" priority="145" operator="equal">
      <formula>0</formula>
    </cfRule>
  </conditionalFormatting>
  <conditionalFormatting sqref="E5">
    <cfRule type="cellIs" dxfId="480" priority="142" operator="equal">
      <formula>0</formula>
    </cfRule>
  </conditionalFormatting>
  <conditionalFormatting sqref="E5">
    <cfRule type="cellIs" priority="141" operator="equal">
      <formula>0</formula>
    </cfRule>
  </conditionalFormatting>
  <conditionalFormatting sqref="E7">
    <cfRule type="cellIs" dxfId="479" priority="138" operator="equal">
      <formula>0</formula>
    </cfRule>
  </conditionalFormatting>
  <conditionalFormatting sqref="E7">
    <cfRule type="cellIs" priority="137" operator="equal">
      <formula>0</formula>
    </cfRule>
  </conditionalFormatting>
  <conditionalFormatting sqref="E9">
    <cfRule type="cellIs" dxfId="478" priority="134" operator="equal">
      <formula>0</formula>
    </cfRule>
  </conditionalFormatting>
  <conditionalFormatting sqref="E9">
    <cfRule type="cellIs" priority="133" operator="equal">
      <formula>0</formula>
    </cfRule>
  </conditionalFormatting>
  <conditionalFormatting sqref="E4">
    <cfRule type="cellIs" dxfId="477" priority="144" operator="equal">
      <formula>0</formula>
    </cfRule>
  </conditionalFormatting>
  <conditionalFormatting sqref="E4">
    <cfRule type="cellIs" priority="143" operator="equal">
      <formula>0</formula>
    </cfRule>
  </conditionalFormatting>
  <conditionalFormatting sqref="E6">
    <cfRule type="cellIs" dxfId="476" priority="140" operator="equal">
      <formula>0</formula>
    </cfRule>
  </conditionalFormatting>
  <conditionalFormatting sqref="E6">
    <cfRule type="cellIs" priority="139" operator="equal">
      <formula>0</formula>
    </cfRule>
  </conditionalFormatting>
  <conditionalFormatting sqref="E8">
    <cfRule type="cellIs" dxfId="475" priority="136" operator="equal">
      <formula>0</formula>
    </cfRule>
  </conditionalFormatting>
  <conditionalFormatting sqref="E8">
    <cfRule type="cellIs" priority="135" operator="equal">
      <formula>0</formula>
    </cfRule>
  </conditionalFormatting>
  <conditionalFormatting sqref="E10">
    <cfRule type="cellIs" dxfId="474" priority="132" operator="equal">
      <formula>0</formula>
    </cfRule>
  </conditionalFormatting>
  <conditionalFormatting sqref="G4:G10">
    <cfRule type="cellIs" dxfId="473" priority="122" operator="equal">
      <formula>0</formula>
    </cfRule>
  </conditionalFormatting>
  <conditionalFormatting sqref="F6">
    <cfRule type="cellIs" dxfId="472" priority="113" operator="equal">
      <formula>0</formula>
    </cfRule>
  </conditionalFormatting>
  <conditionalFormatting sqref="F3">
    <cfRule type="cellIs" dxfId="471" priority="121" operator="equal">
      <formula>0</formula>
    </cfRule>
  </conditionalFormatting>
  <conditionalFormatting sqref="F4">
    <cfRule type="cellIs" dxfId="470" priority="120" operator="equal">
      <formula>0</formula>
    </cfRule>
  </conditionalFormatting>
  <conditionalFormatting sqref="F5">
    <cfRule type="cellIs" dxfId="469" priority="119" operator="equal">
      <formula>0</formula>
    </cfRule>
  </conditionalFormatting>
  <conditionalFormatting sqref="F7">
    <cfRule type="cellIs" dxfId="468" priority="118" operator="equal">
      <formula>0</formula>
    </cfRule>
  </conditionalFormatting>
  <conditionalFormatting sqref="F9">
    <cfRule type="cellIs" dxfId="467" priority="116" operator="equal">
      <formula>0</formula>
    </cfRule>
  </conditionalFormatting>
  <conditionalFormatting sqref="G3:I3">
    <cfRule type="cellIs" dxfId="466" priority="112" operator="equal">
      <formula>0</formula>
    </cfRule>
  </conditionalFormatting>
  <conditionalFormatting sqref="F8 H9:H10">
    <cfRule type="cellIs" priority="117" operator="equal">
      <formula>0</formula>
    </cfRule>
  </conditionalFormatting>
  <conditionalFormatting sqref="F10">
    <cfRule type="cellIs" dxfId="465" priority="114" operator="equal">
      <formula>0</formula>
    </cfRule>
    <cfRule type="cellIs" dxfId="464" priority="115" operator="equal">
      <formula>0</formula>
    </cfRule>
  </conditionalFormatting>
  <conditionalFormatting sqref="H7">
    <cfRule type="cellIs" dxfId="463" priority="104" operator="equal">
      <formula>0</formula>
    </cfRule>
  </conditionalFormatting>
  <conditionalFormatting sqref="I6">
    <cfRule type="cellIs" dxfId="462" priority="107" operator="equal">
      <formula>0</formula>
    </cfRule>
  </conditionalFormatting>
  <conditionalFormatting sqref="H5">
    <cfRule type="cellIs" dxfId="461" priority="106" operator="equal">
      <formula>0</formula>
    </cfRule>
  </conditionalFormatting>
  <conditionalFormatting sqref="H4:I4">
    <cfRule type="cellIs" dxfId="460" priority="111" operator="equal">
      <formula>0</formula>
    </cfRule>
  </conditionalFormatting>
  <conditionalFormatting sqref="I5">
    <cfRule type="cellIs" dxfId="459" priority="110" operator="equal">
      <formula>0</formula>
    </cfRule>
  </conditionalFormatting>
  <conditionalFormatting sqref="I7">
    <cfRule type="cellIs" dxfId="458" priority="109" operator="equal">
      <formula>0</formula>
    </cfRule>
  </conditionalFormatting>
  <conditionalFormatting sqref="H8:I8">
    <cfRule type="cellIs" priority="108" operator="equal">
      <formula>0</formula>
    </cfRule>
  </conditionalFormatting>
  <conditionalFormatting sqref="H6">
    <cfRule type="cellIs" dxfId="457" priority="105" operator="equal">
      <formula>0</formula>
    </cfRule>
  </conditionalFormatting>
  <conditionalFormatting sqref="I9:I10">
    <cfRule type="cellIs" priority="101" operator="equal">
      <formula>0</formula>
    </cfRule>
  </conditionalFormatting>
  <conditionalFormatting sqref="E11 G11">
    <cfRule type="cellIs" dxfId="456" priority="88" operator="equal">
      <formula>0</formula>
    </cfRule>
  </conditionalFormatting>
  <conditionalFormatting sqref="I11">
    <cfRule type="cellIs" priority="87" operator="equal">
      <formula>0</formula>
    </cfRule>
  </conditionalFormatting>
  <conditionalFormatting sqref="E13 G13">
    <cfRule type="cellIs" dxfId="455"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454"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453"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452" priority="44" operator="equal">
      <formula>0</formula>
    </cfRule>
  </conditionalFormatting>
  <conditionalFormatting sqref="K26">
    <cfRule type="cellIs" dxfId="451" priority="43" operator="equal">
      <formula>0</formula>
    </cfRule>
  </conditionalFormatting>
  <conditionalFormatting sqref="J25">
    <cfRule type="cellIs" dxfId="450" priority="42" operator="equal">
      <formula>0</formula>
    </cfRule>
  </conditionalFormatting>
  <conditionalFormatting sqref="J26">
    <cfRule type="cellIs" dxfId="449" priority="41" operator="equal">
      <formula>0</formula>
    </cfRule>
  </conditionalFormatting>
  <conditionalFormatting sqref="K3:K4">
    <cfRule type="cellIs" dxfId="448" priority="40" operator="equal">
      <formula>0</formula>
    </cfRule>
  </conditionalFormatting>
  <conditionalFormatting sqref="K5">
    <cfRule type="cellIs" dxfId="447" priority="39" operator="equal">
      <formula>0</formula>
    </cfRule>
  </conditionalFormatting>
  <conditionalFormatting sqref="K6">
    <cfRule type="cellIs" dxfId="446" priority="38" operator="equal">
      <formula>0</formula>
    </cfRule>
  </conditionalFormatting>
  <conditionalFormatting sqref="K9">
    <cfRule type="cellIs" dxfId="445" priority="37" operator="equal">
      <formula>0</formula>
    </cfRule>
  </conditionalFormatting>
  <conditionalFormatting sqref="K10">
    <cfRule type="cellIs" dxfId="444" priority="36" operator="equal">
      <formula>0</formula>
    </cfRule>
  </conditionalFormatting>
  <conditionalFormatting sqref="K7">
    <cfRule type="cellIs" dxfId="443" priority="35" operator="equal">
      <formula>0</formula>
    </cfRule>
  </conditionalFormatting>
  <conditionalFormatting sqref="K8">
    <cfRule type="cellIs" dxfId="442" priority="34" operator="equal">
      <formula>0</formula>
    </cfRule>
  </conditionalFormatting>
  <conditionalFormatting sqref="K11">
    <cfRule type="cellIs" dxfId="441" priority="33" operator="equal">
      <formula>0</formula>
    </cfRule>
  </conditionalFormatting>
  <conditionalFormatting sqref="K13">
    <cfRule type="cellIs" dxfId="440" priority="32" operator="equal">
      <formula>0</formula>
    </cfRule>
  </conditionalFormatting>
  <conditionalFormatting sqref="K12">
    <cfRule type="cellIs" dxfId="439" priority="31" operator="equal">
      <formula>0</formula>
    </cfRule>
  </conditionalFormatting>
  <conditionalFormatting sqref="J3:J4">
    <cfRule type="cellIs" dxfId="438" priority="30" operator="equal">
      <formula>0</formula>
    </cfRule>
  </conditionalFormatting>
  <conditionalFormatting sqref="J5">
    <cfRule type="cellIs" dxfId="437" priority="29" operator="equal">
      <formula>0</formula>
    </cfRule>
  </conditionalFormatting>
  <conditionalFormatting sqref="J6">
    <cfRule type="cellIs" dxfId="436" priority="28" operator="equal">
      <formula>0</formula>
    </cfRule>
  </conditionalFormatting>
  <conditionalFormatting sqref="J9">
    <cfRule type="cellIs" dxfId="435" priority="27" operator="equal">
      <formula>0</formula>
    </cfRule>
  </conditionalFormatting>
  <conditionalFormatting sqref="J10">
    <cfRule type="cellIs" dxfId="434" priority="26" operator="equal">
      <formula>0</formula>
    </cfRule>
  </conditionalFormatting>
  <conditionalFormatting sqref="J7">
    <cfRule type="cellIs" dxfId="433" priority="25" operator="equal">
      <formula>0</formula>
    </cfRule>
  </conditionalFormatting>
  <conditionalFormatting sqref="J8">
    <cfRule type="cellIs" dxfId="432" priority="24" operator="equal">
      <formula>0</formula>
    </cfRule>
  </conditionalFormatting>
  <conditionalFormatting sqref="J11">
    <cfRule type="cellIs" dxfId="431" priority="23" operator="equal">
      <formula>0</formula>
    </cfRule>
  </conditionalFormatting>
  <conditionalFormatting sqref="J13">
    <cfRule type="cellIs" dxfId="430" priority="22" operator="equal">
      <formula>0</formula>
    </cfRule>
  </conditionalFormatting>
  <conditionalFormatting sqref="J12">
    <cfRule type="cellIs" dxfId="429" priority="21" operator="equal">
      <formula>0</formula>
    </cfRule>
  </conditionalFormatting>
  <conditionalFormatting sqref="L3:L4">
    <cfRule type="cellIs" dxfId="428" priority="20" operator="equal">
      <formula>0</formula>
    </cfRule>
  </conditionalFormatting>
  <conditionalFormatting sqref="L5">
    <cfRule type="cellIs" dxfId="427" priority="19" operator="equal">
      <formula>0</formula>
    </cfRule>
  </conditionalFormatting>
  <conditionalFormatting sqref="L6">
    <cfRule type="cellIs" dxfId="426" priority="18" operator="equal">
      <formula>0</formula>
    </cfRule>
  </conditionalFormatting>
  <conditionalFormatting sqref="L7">
    <cfRule type="cellIs" dxfId="425" priority="17" operator="equal">
      <formula>0</formula>
    </cfRule>
  </conditionalFormatting>
  <conditionalFormatting sqref="L8:L9">
    <cfRule type="cellIs" dxfId="424" priority="16" operator="equal">
      <formula>0</formula>
    </cfRule>
  </conditionalFormatting>
  <conditionalFormatting sqref="L14">
    <cfRule type="cellIs" dxfId="423" priority="15" operator="equal">
      <formula>0</formula>
    </cfRule>
  </conditionalFormatting>
  <conditionalFormatting sqref="L15">
    <cfRule type="cellIs" dxfId="422" priority="14" operator="equal">
      <formula>0</formula>
    </cfRule>
  </conditionalFormatting>
  <conditionalFormatting sqref="L16">
    <cfRule type="cellIs" dxfId="421" priority="13" operator="equal">
      <formula>0</formula>
    </cfRule>
  </conditionalFormatting>
  <conditionalFormatting sqref="L17">
    <cfRule type="cellIs" dxfId="420" priority="12" operator="equal">
      <formula>0</formula>
    </cfRule>
  </conditionalFormatting>
  <conditionalFormatting sqref="L18">
    <cfRule type="cellIs" dxfId="419" priority="11" operator="equal">
      <formula>0</formula>
    </cfRule>
  </conditionalFormatting>
  <conditionalFormatting sqref="L19">
    <cfRule type="cellIs" dxfId="418" priority="10" operator="equal">
      <formula>0</formula>
    </cfRule>
  </conditionalFormatting>
  <conditionalFormatting sqref="L20">
    <cfRule type="cellIs" dxfId="417" priority="9" operator="equal">
      <formula>0</formula>
    </cfRule>
  </conditionalFormatting>
  <conditionalFormatting sqref="L21">
    <cfRule type="cellIs" dxfId="416" priority="8" operator="equal">
      <formula>0</formula>
    </cfRule>
  </conditionalFormatting>
  <conditionalFormatting sqref="L22">
    <cfRule type="cellIs" dxfId="415" priority="7" operator="equal">
      <formula>0</formula>
    </cfRule>
  </conditionalFormatting>
  <conditionalFormatting sqref="L23">
    <cfRule type="cellIs" dxfId="414" priority="6" operator="equal">
      <formula>0</formula>
    </cfRule>
  </conditionalFormatting>
  <conditionalFormatting sqref="L24">
    <cfRule type="cellIs" dxfId="413" priority="5" operator="equal">
      <formula>0</formula>
    </cfRule>
  </conditionalFormatting>
  <conditionalFormatting sqref="L10">
    <cfRule type="cellIs" dxfId="412" priority="4" operator="equal">
      <formula>0</formula>
    </cfRule>
  </conditionalFormatting>
  <conditionalFormatting sqref="L11">
    <cfRule type="cellIs" dxfId="411" priority="3" operator="equal">
      <formula>0</formula>
    </cfRule>
  </conditionalFormatting>
  <conditionalFormatting sqref="L12">
    <cfRule type="cellIs" dxfId="410" priority="2" operator="equal">
      <formula>0</formula>
    </cfRule>
  </conditionalFormatting>
  <conditionalFormatting sqref="L13">
    <cfRule type="cellIs" dxfId="409"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13"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14" t="s">
        <v>367</v>
      </c>
      <c r="N3" s="517" t="s">
        <v>14</v>
      </c>
      <c r="O3" s="518">
        <f ca="1">($G3+$G4+$G5+$G6+$G7)</f>
        <v>801</v>
      </c>
    </row>
    <row r="4" spans="1:15" ht="15" customHeight="1" x14ac:dyDescent="0.3">
      <c r="A4" s="513"/>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15"/>
      <c r="N4" s="515"/>
      <c r="O4" s="519"/>
    </row>
    <row r="5" spans="1:15" ht="15" customHeight="1" x14ac:dyDescent="0.3">
      <c r="A5" s="513"/>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15"/>
      <c r="N5" s="515"/>
      <c r="O5" s="519"/>
    </row>
    <row r="6" spans="1:15" ht="15" customHeight="1" thickBot="1" x14ac:dyDescent="0.35">
      <c r="A6" s="513"/>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15"/>
      <c r="N6" s="515"/>
      <c r="O6" s="519"/>
    </row>
    <row r="7" spans="1:15" ht="15" customHeight="1" thickBot="1" x14ac:dyDescent="0.35">
      <c r="A7" s="513"/>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25"/>
      <c r="N7" s="525"/>
      <c r="O7" s="527"/>
    </row>
    <row r="8" spans="1:15" ht="14.7" customHeight="1" x14ac:dyDescent="0.3">
      <c r="A8" s="552"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50" t="s">
        <v>368</v>
      </c>
      <c r="N8" s="517" t="s">
        <v>20</v>
      </c>
      <c r="O8" s="518">
        <f ca="1">($G8+$G9+$G10+$G13)</f>
        <v>992</v>
      </c>
    </row>
    <row r="9" spans="1:15" s="131" customFormat="1" ht="14.7" customHeight="1" x14ac:dyDescent="0.3">
      <c r="A9" s="553"/>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22"/>
      <c r="N9" s="515"/>
      <c r="O9" s="519"/>
    </row>
    <row r="10" spans="1:15" ht="14.7" customHeight="1" thickBot="1" x14ac:dyDescent="0.35">
      <c r="A10" s="553"/>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22"/>
      <c r="N10" s="515"/>
      <c r="O10" s="519"/>
    </row>
    <row r="11" spans="1:15" ht="15" customHeight="1" x14ac:dyDescent="0.3">
      <c r="A11" s="553"/>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22"/>
      <c r="N11" s="515"/>
      <c r="O11" s="519"/>
    </row>
    <row r="12" spans="1:15" ht="39.6" customHeight="1" x14ac:dyDescent="0.3">
      <c r="A12" s="553"/>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22"/>
      <c r="N12" s="515"/>
      <c r="O12" s="519"/>
    </row>
    <row r="13" spans="1:15" ht="15" customHeight="1" thickBot="1" x14ac:dyDescent="0.35">
      <c r="A13" s="554"/>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51"/>
      <c r="N13" s="516"/>
      <c r="O13" s="520"/>
    </row>
    <row r="14" spans="1:15" ht="15" customHeight="1" thickBot="1" x14ac:dyDescent="0.35">
      <c r="A14" s="531" t="s">
        <v>23</v>
      </c>
      <c r="B14" s="43" t="s">
        <v>24</v>
      </c>
      <c r="C14" s="171" t="s">
        <v>613</v>
      </c>
      <c r="D14" s="546"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48" t="s">
        <v>369</v>
      </c>
      <c r="N14" s="524" t="s">
        <v>29</v>
      </c>
      <c r="O14" s="526">
        <f ca="1">(4*32+G18+G19+G20+G21+G22+G23)</f>
        <v>128</v>
      </c>
    </row>
    <row r="15" spans="1:15" x14ac:dyDescent="0.3">
      <c r="A15" s="532"/>
      <c r="B15" s="35" t="s">
        <v>30</v>
      </c>
      <c r="C15" s="37" t="s">
        <v>613</v>
      </c>
      <c r="D15" s="547"/>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35"/>
      <c r="N15" s="515"/>
      <c r="O15" s="519"/>
    </row>
    <row r="16" spans="1:15" x14ac:dyDescent="0.3">
      <c r="A16" s="532"/>
      <c r="B16" s="35" t="s">
        <v>31</v>
      </c>
      <c r="C16" s="37" t="s">
        <v>613</v>
      </c>
      <c r="D16" s="547"/>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35"/>
      <c r="N16" s="515"/>
      <c r="O16" s="519"/>
    </row>
    <row r="17" spans="1:15" x14ac:dyDescent="0.3">
      <c r="A17" s="532"/>
      <c r="B17" s="35" t="s">
        <v>32</v>
      </c>
      <c r="C17" s="37" t="s">
        <v>613</v>
      </c>
      <c r="D17" s="547"/>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35"/>
      <c r="N17" s="515"/>
      <c r="O17" s="519"/>
    </row>
    <row r="18" spans="1:15" ht="15" thickBot="1" x14ac:dyDescent="0.35">
      <c r="A18" s="532"/>
      <c r="B18" s="35" t="s">
        <v>34</v>
      </c>
      <c r="C18" s="35" t="s">
        <v>253</v>
      </c>
      <c r="D18" s="547"/>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35"/>
      <c r="N18" s="515"/>
      <c r="O18" s="519"/>
    </row>
    <row r="19" spans="1:15" x14ac:dyDescent="0.3">
      <c r="A19" s="532"/>
      <c r="B19" s="35" t="s">
        <v>36</v>
      </c>
      <c r="C19" s="73" t="s">
        <v>214</v>
      </c>
      <c r="D19" s="547"/>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35"/>
      <c r="N19" s="515"/>
      <c r="O19" s="519"/>
    </row>
    <row r="20" spans="1:15" x14ac:dyDescent="0.3">
      <c r="A20" s="532"/>
      <c r="B20" s="73" t="s">
        <v>246</v>
      </c>
      <c r="C20" s="73" t="s">
        <v>205</v>
      </c>
      <c r="D20" s="547"/>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35"/>
      <c r="N20" s="515"/>
      <c r="O20" s="519"/>
    </row>
    <row r="21" spans="1:15" x14ac:dyDescent="0.3">
      <c r="A21" s="532"/>
      <c r="B21" s="73" t="s">
        <v>250</v>
      </c>
      <c r="C21" s="73" t="s">
        <v>390</v>
      </c>
      <c r="D21" s="547"/>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35"/>
      <c r="N21" s="515"/>
      <c r="O21" s="519"/>
    </row>
    <row r="22" spans="1:15" ht="15" thickBot="1" x14ac:dyDescent="0.35">
      <c r="A22" s="532"/>
      <c r="B22" s="73" t="s">
        <v>251</v>
      </c>
      <c r="C22" s="73" t="s">
        <v>390</v>
      </c>
      <c r="D22" s="547"/>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35"/>
      <c r="N22" s="515"/>
      <c r="O22" s="519"/>
    </row>
    <row r="23" spans="1:15" x14ac:dyDescent="0.3">
      <c r="A23" s="532"/>
      <c r="B23" s="73" t="s">
        <v>252</v>
      </c>
      <c r="C23" s="73" t="s">
        <v>390</v>
      </c>
      <c r="D23" s="547"/>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35"/>
      <c r="N23" s="515"/>
      <c r="O23" s="519"/>
    </row>
    <row r="24" spans="1:15" x14ac:dyDescent="0.3">
      <c r="A24" s="545"/>
      <c r="B24" s="35" t="s">
        <v>38</v>
      </c>
      <c r="C24" s="37" t="s">
        <v>613</v>
      </c>
      <c r="D24" s="547"/>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35"/>
      <c r="N24" s="515"/>
      <c r="O24" s="519"/>
    </row>
    <row r="25" spans="1:15" x14ac:dyDescent="0.3">
      <c r="A25" s="531" t="s">
        <v>41</v>
      </c>
      <c r="B25" s="35" t="s">
        <v>42</v>
      </c>
      <c r="C25" s="35" t="s">
        <v>614</v>
      </c>
      <c r="D25" s="547" t="s">
        <v>43</v>
      </c>
      <c r="E25" s="122"/>
      <c r="F25" s="25" t="s">
        <v>44</v>
      </c>
      <c r="G25" s="39">
        <f ca="1">IF($C25="No Param",32,VLOOKUP($C25,INDIRECT(Config!$B$1),HLOOKUP(D$1,INDIRECT(Config!$E$1),2,FALSE),FALSE)*32)</f>
        <v>0</v>
      </c>
      <c r="H25" s="16" t="str">
        <f ca="1">IF(G25=0,"N/A","0x8000")</f>
        <v>N/A</v>
      </c>
      <c r="I25" s="16" t="s">
        <v>45</v>
      </c>
      <c r="J25" s="16" t="s">
        <v>48</v>
      </c>
      <c r="K25" s="16" t="s">
        <v>387</v>
      </c>
      <c r="L25" s="16"/>
      <c r="M25" s="535" t="s">
        <v>370</v>
      </c>
      <c r="N25" s="515"/>
      <c r="O25" s="519">
        <f ca="1">(G25+G26)</f>
        <v>0</v>
      </c>
    </row>
    <row r="26" spans="1:15" ht="15" thickBot="1" x14ac:dyDescent="0.35">
      <c r="A26" s="536"/>
      <c r="B26" s="74" t="s">
        <v>46</v>
      </c>
      <c r="C26" s="74" t="s">
        <v>615</v>
      </c>
      <c r="D26" s="549"/>
      <c r="E26" s="123"/>
      <c r="F26" s="177" t="s">
        <v>44</v>
      </c>
      <c r="G26" s="75">
        <f ca="1">IF($C26="No Param",32,VLOOKUP($C26,INDIRECT(Config!$B$1),HLOOKUP(D$1,INDIRECT(Config!$E$1),2,FALSE),FALSE)*32)</f>
        <v>0</v>
      </c>
      <c r="H26" s="26" t="str">
        <f ca="1">IF(G26=0,"N/A","0x8004")</f>
        <v>N/A</v>
      </c>
      <c r="I26" s="26" t="s">
        <v>47</v>
      </c>
      <c r="J26" s="26" t="s">
        <v>48</v>
      </c>
      <c r="K26" s="26" t="s">
        <v>387</v>
      </c>
      <c r="L26" s="26"/>
      <c r="M26" s="516"/>
      <c r="N26" s="516"/>
      <c r="O26" s="520"/>
    </row>
    <row r="27" spans="1:15" ht="15" thickBot="1" x14ac:dyDescent="0.35">
      <c r="A27" s="124"/>
    </row>
    <row r="28" spans="1:15" x14ac:dyDescent="0.3">
      <c r="A28" s="533"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17" t="s">
        <v>48</v>
      </c>
      <c r="O28" s="518">
        <f ca="1">SUM(G28:G42)</f>
        <v>0</v>
      </c>
    </row>
    <row r="29" spans="1:15" ht="15" customHeight="1" x14ac:dyDescent="0.3">
      <c r="A29" s="534"/>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35" t="s">
        <v>369</v>
      </c>
      <c r="N29" s="515"/>
      <c r="O29" s="519"/>
    </row>
    <row r="30" spans="1:15" x14ac:dyDescent="0.3">
      <c r="A30" s="534"/>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35"/>
      <c r="N30" s="515"/>
      <c r="O30" s="519"/>
    </row>
    <row r="31" spans="1:15" x14ac:dyDescent="0.3">
      <c r="A31" s="534"/>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35"/>
      <c r="N31" s="515"/>
      <c r="O31" s="519"/>
    </row>
    <row r="32" spans="1:15" x14ac:dyDescent="0.3">
      <c r="A32" s="534"/>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15"/>
      <c r="O32" s="519"/>
    </row>
    <row r="33" spans="1:15" x14ac:dyDescent="0.3">
      <c r="A33" s="534"/>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15"/>
      <c r="O33" s="519"/>
    </row>
    <row r="34" spans="1:15" ht="15" customHeight="1" x14ac:dyDescent="0.3">
      <c r="A34" s="534"/>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35" t="s">
        <v>369</v>
      </c>
      <c r="N34" s="515"/>
      <c r="O34" s="519"/>
    </row>
    <row r="35" spans="1:15" x14ac:dyDescent="0.3">
      <c r="A35" s="534"/>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35"/>
      <c r="N35" s="515"/>
      <c r="O35" s="519"/>
    </row>
    <row r="36" spans="1:15" x14ac:dyDescent="0.3">
      <c r="A36" s="534"/>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35"/>
      <c r="N36" s="515"/>
      <c r="O36" s="519"/>
    </row>
    <row r="37" spans="1:15" x14ac:dyDescent="0.3">
      <c r="A37" s="534"/>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15"/>
      <c r="O37" s="519"/>
    </row>
    <row r="38" spans="1:15" x14ac:dyDescent="0.3">
      <c r="A38" s="534"/>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15"/>
      <c r="O38" s="519"/>
    </row>
    <row r="39" spans="1:15" ht="15" customHeight="1" x14ac:dyDescent="0.3">
      <c r="A39" s="534"/>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35" t="s">
        <v>369</v>
      </c>
      <c r="N39" s="515"/>
      <c r="O39" s="519"/>
    </row>
    <row r="40" spans="1:15" x14ac:dyDescent="0.3">
      <c r="A40" s="534"/>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35"/>
      <c r="N40" s="515"/>
      <c r="O40" s="519"/>
    </row>
    <row r="41" spans="1:15" x14ac:dyDescent="0.3">
      <c r="A41" s="534"/>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35"/>
      <c r="N41" s="515"/>
      <c r="O41" s="519"/>
    </row>
    <row r="42" spans="1:15" ht="15" thickBot="1" x14ac:dyDescent="0.35">
      <c r="A42" s="53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6"/>
      <c r="O42" s="520"/>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408" priority="286" operator="equal">
      <formula>0</formula>
    </cfRule>
  </conditionalFormatting>
  <conditionalFormatting sqref="J28">
    <cfRule type="cellIs" dxfId="407" priority="302" operator="equal">
      <formula>0</formula>
    </cfRule>
  </conditionalFormatting>
  <conditionalFormatting sqref="C3">
    <cfRule type="cellIs" dxfId="406" priority="288" operator="equal">
      <formula>0</formula>
    </cfRule>
  </conditionalFormatting>
  <conditionalFormatting sqref="C4">
    <cfRule type="cellIs" dxfId="405" priority="287" operator="equal">
      <formula>0</formula>
    </cfRule>
  </conditionalFormatting>
  <conditionalFormatting sqref="B3 D3 G14:G26">
    <cfRule type="cellIs" dxfId="404" priority="299" operator="equal">
      <formula>0</formula>
    </cfRule>
  </conditionalFormatting>
  <conditionalFormatting sqref="B4 D4">
    <cfRule type="cellIs" dxfId="403" priority="298" operator="equal">
      <formula>0</formula>
    </cfRule>
  </conditionalFormatting>
  <conditionalFormatting sqref="B5 D5">
    <cfRule type="cellIs" dxfId="402" priority="297" operator="equal">
      <formula>0</formula>
    </cfRule>
  </conditionalFormatting>
  <conditionalFormatting sqref="B7">
    <cfRule type="cellIs" dxfId="401" priority="296" operator="equal">
      <formula>0</formula>
    </cfRule>
  </conditionalFormatting>
  <conditionalFormatting sqref="B8 D8">
    <cfRule type="cellIs" priority="295" operator="equal">
      <formula>0</formula>
    </cfRule>
  </conditionalFormatting>
  <conditionalFormatting sqref="B9 D9">
    <cfRule type="cellIs" dxfId="400" priority="294" operator="equal">
      <formula>0</formula>
    </cfRule>
  </conditionalFormatting>
  <conditionalFormatting sqref="B10 D10">
    <cfRule type="cellIs" dxfId="399" priority="292" operator="equal">
      <formula>0</formula>
    </cfRule>
    <cfRule type="cellIs" dxfId="398" priority="293" operator="equal">
      <formula>0</formula>
    </cfRule>
  </conditionalFormatting>
  <conditionalFormatting sqref="L3:L4">
    <cfRule type="cellIs" dxfId="397" priority="291" operator="equal">
      <formula>0</formula>
    </cfRule>
  </conditionalFormatting>
  <conditionalFormatting sqref="B6 D6">
    <cfRule type="cellIs" dxfId="396" priority="290" operator="equal">
      <formula>0</formula>
    </cfRule>
  </conditionalFormatting>
  <conditionalFormatting sqref="D7">
    <cfRule type="cellIs" dxfId="395" priority="289" operator="equal">
      <formula>0</formula>
    </cfRule>
  </conditionalFormatting>
  <conditionalFormatting sqref="C7">
    <cfRule type="cellIs" dxfId="394" priority="285" operator="equal">
      <formula>0</formula>
    </cfRule>
  </conditionalFormatting>
  <conditionalFormatting sqref="C8">
    <cfRule type="cellIs" priority="284" operator="equal">
      <formula>0</formula>
    </cfRule>
  </conditionalFormatting>
  <conditionalFormatting sqref="C9">
    <cfRule type="cellIs" dxfId="393" priority="283" operator="equal">
      <formula>0</formula>
    </cfRule>
  </conditionalFormatting>
  <conditionalFormatting sqref="C10">
    <cfRule type="cellIs" dxfId="392" priority="281" operator="equal">
      <formula>0</formula>
    </cfRule>
    <cfRule type="cellIs" dxfId="391" priority="282" operator="equal">
      <formula>0</formula>
    </cfRule>
  </conditionalFormatting>
  <conditionalFormatting sqref="C6">
    <cfRule type="cellIs" dxfId="390" priority="280" operator="equal">
      <formula>0</formula>
    </cfRule>
  </conditionalFormatting>
  <conditionalFormatting sqref="G31">
    <cfRule type="cellIs" dxfId="389" priority="204" operator="equal">
      <formula>0</formula>
    </cfRule>
  </conditionalFormatting>
  <conditionalFormatting sqref="G30">
    <cfRule type="cellIs" dxfId="388" priority="203" operator="equal">
      <formula>0</formula>
    </cfRule>
  </conditionalFormatting>
  <conditionalFormatting sqref="G39">
    <cfRule type="cellIs" dxfId="387" priority="202" operator="equal">
      <formula>0</formula>
    </cfRule>
  </conditionalFormatting>
  <conditionalFormatting sqref="G32">
    <cfRule type="cellIs" dxfId="386" priority="209" operator="equal">
      <formula>0</formula>
    </cfRule>
  </conditionalFormatting>
  <conditionalFormatting sqref="G41">
    <cfRule type="cellIs" dxfId="385" priority="201" operator="equal">
      <formula>0</formula>
    </cfRule>
  </conditionalFormatting>
  <conditionalFormatting sqref="G40">
    <cfRule type="cellIs" dxfId="384" priority="200" operator="equal">
      <formula>0</formula>
    </cfRule>
  </conditionalFormatting>
  <conditionalFormatting sqref="L5">
    <cfRule type="cellIs" dxfId="383" priority="248" operator="equal">
      <formula>0</formula>
    </cfRule>
  </conditionalFormatting>
  <conditionalFormatting sqref="L6">
    <cfRule type="cellIs" dxfId="382" priority="247" operator="equal">
      <formula>0</formula>
    </cfRule>
  </conditionalFormatting>
  <conditionalFormatting sqref="L7">
    <cfRule type="cellIs" dxfId="381" priority="246" operator="equal">
      <formula>0</formula>
    </cfRule>
  </conditionalFormatting>
  <conditionalFormatting sqref="L8:L9">
    <cfRule type="cellIs" dxfId="380" priority="245" operator="equal">
      <formula>0</formula>
    </cfRule>
  </conditionalFormatting>
  <conditionalFormatting sqref="L32">
    <cfRule type="cellIs" dxfId="379" priority="241" operator="equal">
      <formula>0</formula>
    </cfRule>
  </conditionalFormatting>
  <conditionalFormatting sqref="L31">
    <cfRule type="cellIs" dxfId="378" priority="240" operator="equal">
      <formula>0</formula>
    </cfRule>
  </conditionalFormatting>
  <conditionalFormatting sqref="L30">
    <cfRule type="cellIs" dxfId="377" priority="239" operator="equal">
      <formula>0</formula>
    </cfRule>
  </conditionalFormatting>
  <conditionalFormatting sqref="L29">
    <cfRule type="cellIs" dxfId="376" priority="238" operator="equal">
      <formula>0</formula>
    </cfRule>
  </conditionalFormatting>
  <conditionalFormatting sqref="L37">
    <cfRule type="cellIs" dxfId="375" priority="237" operator="equal">
      <formula>0</formula>
    </cfRule>
  </conditionalFormatting>
  <conditionalFormatting sqref="L36">
    <cfRule type="cellIs" dxfId="374" priority="236" operator="equal">
      <formula>0</formula>
    </cfRule>
  </conditionalFormatting>
  <conditionalFormatting sqref="L35">
    <cfRule type="cellIs" dxfId="373" priority="235" operator="equal">
      <formula>0</formula>
    </cfRule>
  </conditionalFormatting>
  <conditionalFormatting sqref="L34">
    <cfRule type="cellIs" dxfId="372" priority="234" operator="equal">
      <formula>0</formula>
    </cfRule>
  </conditionalFormatting>
  <conditionalFormatting sqref="L42">
    <cfRule type="cellIs" dxfId="371" priority="233" operator="equal">
      <formula>0</formula>
    </cfRule>
  </conditionalFormatting>
  <conditionalFormatting sqref="L41">
    <cfRule type="cellIs" dxfId="370" priority="232" operator="equal">
      <formula>0</formula>
    </cfRule>
  </conditionalFormatting>
  <conditionalFormatting sqref="L40">
    <cfRule type="cellIs" dxfId="369" priority="231" operator="equal">
      <formula>0</formula>
    </cfRule>
  </conditionalFormatting>
  <conditionalFormatting sqref="L39">
    <cfRule type="cellIs" dxfId="368" priority="230" operator="equal">
      <formula>0</formula>
    </cfRule>
  </conditionalFormatting>
  <conditionalFormatting sqref="L14">
    <cfRule type="cellIs" dxfId="367" priority="229" operator="equal">
      <formula>0</formula>
    </cfRule>
  </conditionalFormatting>
  <conditionalFormatting sqref="L15">
    <cfRule type="cellIs" dxfId="366" priority="228" operator="equal">
      <formula>0</formula>
    </cfRule>
  </conditionalFormatting>
  <conditionalFormatting sqref="L16">
    <cfRule type="cellIs" dxfId="365" priority="227" operator="equal">
      <formula>0</formula>
    </cfRule>
  </conditionalFormatting>
  <conditionalFormatting sqref="L17">
    <cfRule type="cellIs" dxfId="364" priority="226" operator="equal">
      <formula>0</formula>
    </cfRule>
  </conditionalFormatting>
  <conditionalFormatting sqref="L18">
    <cfRule type="cellIs" dxfId="363" priority="225" operator="equal">
      <formula>0</formula>
    </cfRule>
  </conditionalFormatting>
  <conditionalFormatting sqref="L19">
    <cfRule type="cellIs" dxfId="362" priority="224" operator="equal">
      <formula>0</formula>
    </cfRule>
  </conditionalFormatting>
  <conditionalFormatting sqref="L20">
    <cfRule type="cellIs" dxfId="361" priority="223" operator="equal">
      <formula>0</formula>
    </cfRule>
  </conditionalFormatting>
  <conditionalFormatting sqref="L21">
    <cfRule type="cellIs" dxfId="360" priority="222" operator="equal">
      <formula>0</formula>
    </cfRule>
  </conditionalFormatting>
  <conditionalFormatting sqref="L22">
    <cfRule type="cellIs" dxfId="359" priority="221" operator="equal">
      <formula>0</formula>
    </cfRule>
  </conditionalFormatting>
  <conditionalFormatting sqref="L23">
    <cfRule type="cellIs" dxfId="358" priority="220" operator="equal">
      <formula>0</formula>
    </cfRule>
  </conditionalFormatting>
  <conditionalFormatting sqref="L24">
    <cfRule type="cellIs" dxfId="357" priority="219" operator="equal">
      <formula>0</formula>
    </cfRule>
  </conditionalFormatting>
  <conditionalFormatting sqref="G34">
    <cfRule type="cellIs" dxfId="356" priority="212" operator="equal">
      <formula>0</formula>
    </cfRule>
  </conditionalFormatting>
  <conditionalFormatting sqref="G36">
    <cfRule type="cellIs" dxfId="355" priority="211" operator="equal">
      <formula>0</formula>
    </cfRule>
  </conditionalFormatting>
  <conditionalFormatting sqref="G29">
    <cfRule type="cellIs" dxfId="354" priority="205" operator="equal">
      <formula>0</formula>
    </cfRule>
  </conditionalFormatting>
  <conditionalFormatting sqref="G33">
    <cfRule type="cellIs" dxfId="353" priority="208" operator="equal">
      <formula>0</formula>
    </cfRule>
  </conditionalFormatting>
  <conditionalFormatting sqref="G28">
    <cfRule type="cellIs" dxfId="352" priority="210" operator="equal">
      <formula>0</formula>
    </cfRule>
  </conditionalFormatting>
  <conditionalFormatting sqref="G38">
    <cfRule type="cellIs" dxfId="351" priority="207" operator="equal">
      <formula>0</formula>
    </cfRule>
  </conditionalFormatting>
  <conditionalFormatting sqref="G35">
    <cfRule type="cellIs" dxfId="350" priority="206" operator="equal">
      <formula>0</formula>
    </cfRule>
  </conditionalFormatting>
  <conditionalFormatting sqref="G37">
    <cfRule type="cellIs" dxfId="349" priority="199" operator="equal">
      <formula>0</formula>
    </cfRule>
  </conditionalFormatting>
  <conditionalFormatting sqref="G42">
    <cfRule type="cellIs" dxfId="348" priority="198" operator="equal">
      <formula>0</formula>
    </cfRule>
  </conditionalFormatting>
  <conditionalFormatting sqref="E10">
    <cfRule type="cellIs" priority="155" operator="equal">
      <formula>0</formula>
    </cfRule>
  </conditionalFormatting>
  <conditionalFormatting sqref="E4">
    <cfRule type="cellIs" dxfId="347" priority="168" operator="equal">
      <formula>0</formula>
    </cfRule>
  </conditionalFormatting>
  <conditionalFormatting sqref="E3">
    <cfRule type="cellIs" dxfId="346" priority="170" operator="equal">
      <formula>0</formula>
    </cfRule>
  </conditionalFormatting>
  <conditionalFormatting sqref="E3">
    <cfRule type="cellIs" priority="169" operator="equal">
      <formula>0</formula>
    </cfRule>
  </conditionalFormatting>
  <conditionalFormatting sqref="E5">
    <cfRule type="cellIs" dxfId="345" priority="166" operator="equal">
      <formula>0</formula>
    </cfRule>
  </conditionalFormatting>
  <conditionalFormatting sqref="E5">
    <cfRule type="cellIs" priority="165" operator="equal">
      <formula>0</formula>
    </cfRule>
  </conditionalFormatting>
  <conditionalFormatting sqref="E7">
    <cfRule type="cellIs" dxfId="344" priority="162" operator="equal">
      <formula>0</formula>
    </cfRule>
  </conditionalFormatting>
  <conditionalFormatting sqref="E7">
    <cfRule type="cellIs" priority="161" operator="equal">
      <formula>0</formula>
    </cfRule>
  </conditionalFormatting>
  <conditionalFormatting sqref="E9">
    <cfRule type="cellIs" dxfId="343"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342" priority="164" operator="equal">
      <formula>0</formula>
    </cfRule>
  </conditionalFormatting>
  <conditionalFormatting sqref="E6">
    <cfRule type="cellIs" priority="163" operator="equal">
      <formula>0</formula>
    </cfRule>
  </conditionalFormatting>
  <conditionalFormatting sqref="E8">
    <cfRule type="cellIs" dxfId="341" priority="160" operator="equal">
      <formula>0</formula>
    </cfRule>
  </conditionalFormatting>
  <conditionalFormatting sqref="E8">
    <cfRule type="cellIs" priority="159" operator="equal">
      <formula>0</formula>
    </cfRule>
  </conditionalFormatting>
  <conditionalFormatting sqref="E10">
    <cfRule type="cellIs" dxfId="340" priority="156" operator="equal">
      <formula>0</formula>
    </cfRule>
  </conditionalFormatting>
  <conditionalFormatting sqref="G4:G10">
    <cfRule type="cellIs" dxfId="339" priority="122" operator="equal">
      <formula>0</formula>
    </cfRule>
  </conditionalFormatting>
  <conditionalFormatting sqref="F3 F7 F11 F15 F19 F23">
    <cfRule type="cellIs" dxfId="338" priority="121" operator="equal">
      <formula>0</formula>
    </cfRule>
  </conditionalFormatting>
  <conditionalFormatting sqref="F4 F8 F12 F16 F20 F24">
    <cfRule type="cellIs" dxfId="337" priority="120" operator="equal">
      <formula>0</formula>
    </cfRule>
  </conditionalFormatting>
  <conditionalFormatting sqref="H5">
    <cfRule type="cellIs" dxfId="336" priority="106" operator="equal">
      <formula>0</formula>
    </cfRule>
  </conditionalFormatting>
  <conditionalFormatting sqref="I7">
    <cfRule type="cellIs" dxfId="335" priority="109" operator="equal">
      <formula>0</formula>
    </cfRule>
  </conditionalFormatting>
  <conditionalFormatting sqref="F6 F10 F14 F18 F22">
    <cfRule type="cellIs" dxfId="334" priority="113" operator="equal">
      <formula>0</formula>
    </cfRule>
  </conditionalFormatting>
  <conditionalFormatting sqref="G3:I3">
    <cfRule type="cellIs" dxfId="333" priority="112" operator="equal">
      <formula>0</formula>
    </cfRule>
  </conditionalFormatting>
  <conditionalFormatting sqref="H4:I4">
    <cfRule type="cellIs" dxfId="332" priority="111" operator="equal">
      <formula>0</formula>
    </cfRule>
  </conditionalFormatting>
  <conditionalFormatting sqref="I6">
    <cfRule type="cellIs" dxfId="331" priority="107" operator="equal">
      <formula>0</formula>
    </cfRule>
  </conditionalFormatting>
  <conditionalFormatting sqref="H6">
    <cfRule type="cellIs" dxfId="330" priority="105" operator="equal">
      <formula>0</formula>
    </cfRule>
  </conditionalFormatting>
  <conditionalFormatting sqref="I9:I10">
    <cfRule type="cellIs" priority="101" operator="equal">
      <formula>0</formula>
    </cfRule>
  </conditionalFormatting>
  <conditionalFormatting sqref="F5 F9 F13 F17 F21">
    <cfRule type="cellIs" dxfId="329" priority="119" operator="equal">
      <formula>0</formula>
    </cfRule>
  </conditionalFormatting>
  <conditionalFormatting sqref="H9:H10">
    <cfRule type="cellIs" priority="117" operator="equal">
      <formula>0</formula>
    </cfRule>
  </conditionalFormatting>
  <conditionalFormatting sqref="H7">
    <cfRule type="cellIs" dxfId="328" priority="104" operator="equal">
      <formula>0</formula>
    </cfRule>
  </conditionalFormatting>
  <conditionalFormatting sqref="I5">
    <cfRule type="cellIs" dxfId="327" priority="110" operator="equal">
      <formula>0</formula>
    </cfRule>
  </conditionalFormatting>
  <conditionalFormatting sqref="H8:I8">
    <cfRule type="cellIs" priority="108" operator="equal">
      <formula>0</formula>
    </cfRule>
  </conditionalFormatting>
  <conditionalFormatting sqref="E11 G11">
    <cfRule type="cellIs" dxfId="326" priority="84" operator="equal">
      <formula>0</formula>
    </cfRule>
  </conditionalFormatting>
  <conditionalFormatting sqref="I11">
    <cfRule type="cellIs" priority="83" operator="equal">
      <formula>0</formula>
    </cfRule>
  </conditionalFormatting>
  <conditionalFormatting sqref="E13 G13">
    <cfRule type="cellIs" dxfId="325"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324"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323"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322" priority="28" operator="equal">
      <formula>0</formula>
    </cfRule>
  </conditionalFormatting>
  <conditionalFormatting sqref="K26">
    <cfRule type="cellIs" dxfId="321" priority="27" operator="equal">
      <formula>0</formula>
    </cfRule>
  </conditionalFormatting>
  <conditionalFormatting sqref="J25">
    <cfRule type="cellIs" dxfId="320" priority="26" operator="equal">
      <formula>0</formula>
    </cfRule>
  </conditionalFormatting>
  <conditionalFormatting sqref="J26">
    <cfRule type="cellIs" dxfId="319" priority="25" operator="equal">
      <formula>0</formula>
    </cfRule>
  </conditionalFormatting>
  <conditionalFormatting sqref="K3:K4">
    <cfRule type="cellIs" dxfId="318" priority="24" operator="equal">
      <formula>0</formula>
    </cfRule>
  </conditionalFormatting>
  <conditionalFormatting sqref="K5">
    <cfRule type="cellIs" dxfId="317" priority="23" operator="equal">
      <formula>0</formula>
    </cfRule>
  </conditionalFormatting>
  <conditionalFormatting sqref="K6">
    <cfRule type="cellIs" dxfId="316" priority="22" operator="equal">
      <formula>0</formula>
    </cfRule>
  </conditionalFormatting>
  <conditionalFormatting sqref="K9">
    <cfRule type="cellIs" dxfId="315" priority="21" operator="equal">
      <formula>0</formula>
    </cfRule>
  </conditionalFormatting>
  <conditionalFormatting sqref="K10">
    <cfRule type="cellIs" dxfId="314" priority="20" operator="equal">
      <formula>0</formula>
    </cfRule>
  </conditionalFormatting>
  <conditionalFormatting sqref="K7">
    <cfRule type="cellIs" dxfId="313" priority="19" operator="equal">
      <formula>0</formula>
    </cfRule>
  </conditionalFormatting>
  <conditionalFormatting sqref="K8">
    <cfRule type="cellIs" dxfId="312" priority="18" operator="equal">
      <formula>0</formula>
    </cfRule>
  </conditionalFormatting>
  <conditionalFormatting sqref="K11">
    <cfRule type="cellIs" dxfId="311" priority="17" operator="equal">
      <formula>0</formula>
    </cfRule>
  </conditionalFormatting>
  <conditionalFormatting sqref="K13">
    <cfRule type="cellIs" dxfId="310" priority="16" operator="equal">
      <formula>0</formula>
    </cfRule>
  </conditionalFormatting>
  <conditionalFormatting sqref="K12">
    <cfRule type="cellIs" dxfId="309" priority="15" operator="equal">
      <formula>0</formula>
    </cfRule>
  </conditionalFormatting>
  <conditionalFormatting sqref="J3:J4">
    <cfRule type="cellIs" dxfId="308" priority="14" operator="equal">
      <formula>0</formula>
    </cfRule>
  </conditionalFormatting>
  <conditionalFormatting sqref="J5">
    <cfRule type="cellIs" dxfId="307" priority="13" operator="equal">
      <formula>0</formula>
    </cfRule>
  </conditionalFormatting>
  <conditionalFormatting sqref="J6">
    <cfRule type="cellIs" dxfId="306" priority="12" operator="equal">
      <formula>0</formula>
    </cfRule>
  </conditionalFormatting>
  <conditionalFormatting sqref="J9">
    <cfRule type="cellIs" dxfId="305" priority="11" operator="equal">
      <formula>0</formula>
    </cfRule>
  </conditionalFormatting>
  <conditionalFormatting sqref="J10">
    <cfRule type="cellIs" dxfId="304" priority="10" operator="equal">
      <formula>0</formula>
    </cfRule>
  </conditionalFormatting>
  <conditionalFormatting sqref="J7">
    <cfRule type="cellIs" dxfId="303" priority="9" operator="equal">
      <formula>0</formula>
    </cfRule>
  </conditionalFormatting>
  <conditionalFormatting sqref="J8">
    <cfRule type="cellIs" dxfId="302" priority="8" operator="equal">
      <formula>0</formula>
    </cfRule>
  </conditionalFormatting>
  <conditionalFormatting sqref="J11">
    <cfRule type="cellIs" dxfId="301" priority="7" operator="equal">
      <formula>0</formula>
    </cfRule>
  </conditionalFormatting>
  <conditionalFormatting sqref="J13">
    <cfRule type="cellIs" dxfId="300" priority="6" operator="equal">
      <formula>0</formula>
    </cfRule>
  </conditionalFormatting>
  <conditionalFormatting sqref="J12">
    <cfRule type="cellIs" dxfId="299" priority="5" operator="equal">
      <formula>0</formula>
    </cfRule>
  </conditionalFormatting>
  <conditionalFormatting sqref="L10">
    <cfRule type="cellIs" dxfId="298" priority="4" operator="equal">
      <formula>0</formula>
    </cfRule>
  </conditionalFormatting>
  <conditionalFormatting sqref="L11">
    <cfRule type="cellIs" dxfId="297" priority="3" operator="equal">
      <formula>0</formula>
    </cfRule>
  </conditionalFormatting>
  <conditionalFormatting sqref="L12">
    <cfRule type="cellIs" dxfId="296" priority="2" operator="equal">
      <formula>0</formula>
    </cfRule>
  </conditionalFormatting>
  <conditionalFormatting sqref="L13">
    <cfRule type="cellIs" dxfId="295"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533"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17" t="s">
        <v>48</v>
      </c>
      <c r="O3" s="518">
        <f ca="1">SUM(F3:F17)</f>
        <v>576</v>
      </c>
    </row>
    <row r="4" spans="1:15" ht="15.45" customHeight="1" x14ac:dyDescent="0.3">
      <c r="A4" s="534"/>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35" t="s">
        <v>369</v>
      </c>
      <c r="N4" s="515"/>
      <c r="O4" s="519"/>
    </row>
    <row r="5" spans="1:15" ht="15.45" customHeight="1" x14ac:dyDescent="0.3">
      <c r="A5" s="534"/>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35"/>
      <c r="N5" s="515"/>
      <c r="O5" s="519"/>
    </row>
    <row r="6" spans="1:15" ht="15.45" customHeight="1" x14ac:dyDescent="0.3">
      <c r="A6" s="534"/>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35"/>
      <c r="N6" s="515"/>
      <c r="O6" s="519"/>
    </row>
    <row r="7" spans="1:15" ht="15.45" customHeight="1" x14ac:dyDescent="0.3">
      <c r="A7" s="534"/>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15"/>
      <c r="O7" s="519"/>
    </row>
    <row r="8" spans="1:15" ht="15.45" customHeight="1" x14ac:dyDescent="0.3">
      <c r="A8" s="534"/>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15"/>
      <c r="O8" s="519"/>
    </row>
    <row r="9" spans="1:15" ht="15.45" customHeight="1" x14ac:dyDescent="0.3">
      <c r="A9" s="534"/>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35" t="s">
        <v>369</v>
      </c>
      <c r="N9" s="515"/>
      <c r="O9" s="519"/>
    </row>
    <row r="10" spans="1:15" ht="15.45" customHeight="1" x14ac:dyDescent="0.3">
      <c r="A10" s="534"/>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35"/>
      <c r="N10" s="515"/>
      <c r="O10" s="519"/>
    </row>
    <row r="11" spans="1:15" ht="15.45" customHeight="1" x14ac:dyDescent="0.3">
      <c r="A11" s="534"/>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35"/>
      <c r="N11" s="515"/>
      <c r="O11" s="519"/>
    </row>
    <row r="12" spans="1:15" ht="15.45" customHeight="1" x14ac:dyDescent="0.3">
      <c r="A12" s="534"/>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15"/>
      <c r="O12" s="519"/>
    </row>
    <row r="13" spans="1:15" ht="15.45" customHeight="1" x14ac:dyDescent="0.3">
      <c r="A13" s="534"/>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15"/>
      <c r="O13" s="519"/>
    </row>
    <row r="14" spans="1:15" ht="15.45" customHeight="1" x14ac:dyDescent="0.3">
      <c r="A14" s="534"/>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35" t="s">
        <v>369</v>
      </c>
      <c r="N14" s="515"/>
      <c r="O14" s="519"/>
    </row>
    <row r="15" spans="1:15" ht="15.45" customHeight="1" x14ac:dyDescent="0.3">
      <c r="A15" s="534"/>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35"/>
      <c r="N15" s="515"/>
      <c r="O15" s="519"/>
    </row>
    <row r="16" spans="1:15" ht="15.45" customHeight="1" x14ac:dyDescent="0.3">
      <c r="A16" s="534"/>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35"/>
      <c r="N16" s="515"/>
      <c r="O16" s="519"/>
    </row>
    <row r="17" spans="1:15" ht="15.45" customHeight="1" thickBot="1" x14ac:dyDescent="0.35">
      <c r="A17" s="537"/>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16"/>
      <c r="O17" s="520"/>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294" priority="138" operator="equal">
      <formula>0</formula>
    </cfRule>
  </conditionalFormatting>
  <conditionalFormatting sqref="K7">
    <cfRule type="cellIs" dxfId="293" priority="75" operator="equal">
      <formula>0</formula>
    </cfRule>
  </conditionalFormatting>
  <conditionalFormatting sqref="K6">
    <cfRule type="cellIs" dxfId="292" priority="74" operator="equal">
      <formula>0</formula>
    </cfRule>
  </conditionalFormatting>
  <conditionalFormatting sqref="K5">
    <cfRule type="cellIs" dxfId="291" priority="73" operator="equal">
      <formula>0</formula>
    </cfRule>
  </conditionalFormatting>
  <conditionalFormatting sqref="K4">
    <cfRule type="cellIs" dxfId="290" priority="72" operator="equal">
      <formula>0</formula>
    </cfRule>
  </conditionalFormatting>
  <conditionalFormatting sqref="K12">
    <cfRule type="cellIs" dxfId="289" priority="71" operator="equal">
      <formula>0</formula>
    </cfRule>
  </conditionalFormatting>
  <conditionalFormatting sqref="K11">
    <cfRule type="cellIs" dxfId="288" priority="70" operator="equal">
      <formula>0</formula>
    </cfRule>
  </conditionalFormatting>
  <conditionalFormatting sqref="K10">
    <cfRule type="cellIs" dxfId="287" priority="69" operator="equal">
      <formula>0</formula>
    </cfRule>
  </conditionalFormatting>
  <conditionalFormatting sqref="K9">
    <cfRule type="cellIs" dxfId="286" priority="68" operator="equal">
      <formula>0</formula>
    </cfRule>
  </conditionalFormatting>
  <conditionalFormatting sqref="K17">
    <cfRule type="cellIs" dxfId="285" priority="67" operator="equal">
      <formula>0</formula>
    </cfRule>
  </conditionalFormatting>
  <conditionalFormatting sqref="K16">
    <cfRule type="cellIs" dxfId="284" priority="66" operator="equal">
      <formula>0</formula>
    </cfRule>
  </conditionalFormatting>
  <conditionalFormatting sqref="K15">
    <cfRule type="cellIs" dxfId="283" priority="65" operator="equal">
      <formula>0</formula>
    </cfRule>
  </conditionalFormatting>
  <conditionalFormatting sqref="K14">
    <cfRule type="cellIs" dxfId="282" priority="64" operator="equal">
      <formula>0</formula>
    </cfRule>
  </conditionalFormatting>
  <conditionalFormatting sqref="L7:L8 L12 L3:L5">
    <cfRule type="cellIs" dxfId="281" priority="42" operator="equal">
      <formula>0</formula>
    </cfRule>
  </conditionalFormatting>
  <conditionalFormatting sqref="L6">
    <cfRule type="cellIs" dxfId="280" priority="41" operator="equal">
      <formula>0</formula>
    </cfRule>
  </conditionalFormatting>
  <conditionalFormatting sqref="L13">
    <cfRule type="cellIs" dxfId="279" priority="34" operator="equal">
      <formula>0</formula>
    </cfRule>
  </conditionalFormatting>
  <conditionalFormatting sqref="L9">
    <cfRule type="cellIs" dxfId="278" priority="39" operator="equal">
      <formula>0</formula>
    </cfRule>
  </conditionalFormatting>
  <conditionalFormatting sqref="L11">
    <cfRule type="cellIs" dxfId="277" priority="38" operator="equal">
      <formula>0</formula>
    </cfRule>
  </conditionalFormatting>
  <conditionalFormatting sqref="L16">
    <cfRule type="cellIs" dxfId="276" priority="36" operator="equal">
      <formula>0</formula>
    </cfRule>
  </conditionalFormatting>
  <conditionalFormatting sqref="F9">
    <cfRule type="cellIs" dxfId="275" priority="18" operator="equal">
      <formula>0</formula>
    </cfRule>
  </conditionalFormatting>
  <conditionalFormatting sqref="F11">
    <cfRule type="cellIs" dxfId="274" priority="17" operator="equal">
      <formula>0</formula>
    </cfRule>
  </conditionalFormatting>
  <conditionalFormatting sqref="F4">
    <cfRule type="cellIs" dxfId="273" priority="11" operator="equal">
      <formula>0</formula>
    </cfRule>
  </conditionalFormatting>
  <conditionalFormatting sqref="F7">
    <cfRule type="cellIs" dxfId="272" priority="15" operator="equal">
      <formula>0</formula>
    </cfRule>
  </conditionalFormatting>
  <conditionalFormatting sqref="F8">
    <cfRule type="cellIs" dxfId="271" priority="14" operator="equal">
      <formula>0</formula>
    </cfRule>
  </conditionalFormatting>
  <conditionalFormatting sqref="F3">
    <cfRule type="cellIs" dxfId="270" priority="16" operator="equal">
      <formula>0</formula>
    </cfRule>
  </conditionalFormatting>
  <conditionalFormatting sqref="F13">
    <cfRule type="cellIs" dxfId="269" priority="13" operator="equal">
      <formula>0</formula>
    </cfRule>
  </conditionalFormatting>
  <conditionalFormatting sqref="F10">
    <cfRule type="cellIs" dxfId="268" priority="12" operator="equal">
      <formula>0</formula>
    </cfRule>
  </conditionalFormatting>
  <conditionalFormatting sqref="F6">
    <cfRule type="cellIs" dxfId="267" priority="10" operator="equal">
      <formula>0</formula>
    </cfRule>
  </conditionalFormatting>
  <conditionalFormatting sqref="F5">
    <cfRule type="cellIs" dxfId="266" priority="9" operator="equal">
      <formula>0</formula>
    </cfRule>
  </conditionalFormatting>
  <conditionalFormatting sqref="F14">
    <cfRule type="cellIs" dxfId="265" priority="8" operator="equal">
      <formula>0</formula>
    </cfRule>
  </conditionalFormatting>
  <conditionalFormatting sqref="F16">
    <cfRule type="cellIs" dxfId="264" priority="7" operator="equal">
      <formula>0</formula>
    </cfRule>
  </conditionalFormatting>
  <conditionalFormatting sqref="F15">
    <cfRule type="cellIs" dxfId="263" priority="6" operator="equal">
      <formula>0</formula>
    </cfRule>
  </conditionalFormatting>
  <conditionalFormatting sqref="F12">
    <cfRule type="cellIs" dxfId="262" priority="5" operator="equal">
      <formula>0</formula>
    </cfRule>
  </conditionalFormatting>
  <conditionalFormatting sqref="F17">
    <cfRule type="cellIs" dxfId="261" priority="4" operator="equal">
      <formula>0</formula>
    </cfRule>
  </conditionalFormatting>
  <conditionalFormatting sqref="L14">
    <cfRule type="cellIs" dxfId="260" priority="3" operator="equal">
      <formula>0</formula>
    </cfRule>
  </conditionalFormatting>
  <conditionalFormatting sqref="L10">
    <cfRule type="cellIs" dxfId="259" priority="2" operator="equal">
      <formula>0</formula>
    </cfRule>
  </conditionalFormatting>
  <conditionalFormatting sqref="L15">
    <cfRule type="cellIs" dxfId="258"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49.554687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59"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59"/>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59"/>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59"/>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59"/>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59"/>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59"/>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59"/>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59"/>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59"/>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59"/>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59"/>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59"/>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59"/>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59"/>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59"/>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59"/>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59"/>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59"/>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59"/>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59"/>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59"/>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59"/>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59"/>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59"/>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59"/>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59"/>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59"/>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59"/>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59"/>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59"/>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59"/>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59"/>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59"/>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515"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515"/>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515"/>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515"/>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515"/>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515"/>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515"/>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515"/>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515"/>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515"/>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515"/>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515"/>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515"/>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515"/>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515"/>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515"/>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515"/>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515"/>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515"/>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515"/>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515"/>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515"/>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515"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515"/>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515"/>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515"/>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515"/>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515"/>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515"/>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515"/>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515"/>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515"/>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515"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515"/>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515"/>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515"/>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515"/>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515"/>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515"/>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515"/>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515"/>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515"/>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515"/>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515"/>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515"/>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515"/>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515"/>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515"/>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515"/>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515"/>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515"/>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515"/>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515"/>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515"/>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525"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55"/>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24"/>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525"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55"/>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55"/>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24"/>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515"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515"/>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55"/>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24"/>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525" t="s">
        <v>38</v>
      </c>
      <c r="B104" s="4" t="s">
        <v>613</v>
      </c>
      <c r="C104" s="203">
        <v>0</v>
      </c>
      <c r="D104" s="203">
        <v>16</v>
      </c>
      <c r="E104" s="242" t="s">
        <v>262</v>
      </c>
      <c r="F104" s="203" t="s">
        <v>262</v>
      </c>
      <c r="G104" s="556"/>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55"/>
      <c r="B105" s="4" t="s">
        <v>613</v>
      </c>
      <c r="C105" s="203">
        <v>16</v>
      </c>
      <c r="D105" s="203">
        <v>8</v>
      </c>
      <c r="E105" s="242" t="s">
        <v>263</v>
      </c>
      <c r="F105" s="203" t="s">
        <v>263</v>
      </c>
      <c r="G105" s="557"/>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55"/>
      <c r="B106" s="4" t="s">
        <v>613</v>
      </c>
      <c r="C106" s="203">
        <v>24</v>
      </c>
      <c r="D106" s="203">
        <v>4</v>
      </c>
      <c r="E106" s="242" t="s">
        <v>264</v>
      </c>
      <c r="F106" s="203" t="s">
        <v>264</v>
      </c>
      <c r="G106" s="557"/>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24"/>
      <c r="B107" s="4" t="s">
        <v>613</v>
      </c>
      <c r="C107" s="203">
        <v>28</v>
      </c>
      <c r="D107" s="203">
        <v>4</v>
      </c>
      <c r="E107" s="242" t="s">
        <v>265</v>
      </c>
      <c r="F107" s="203" t="s">
        <v>265</v>
      </c>
      <c r="G107" s="558"/>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525"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55"/>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24"/>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525"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24"/>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525"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55"/>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24"/>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525"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24"/>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525"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55"/>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24"/>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525"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24"/>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257" priority="6" operator="equal">
      <formula>"N/A"</formula>
    </cfRule>
  </conditionalFormatting>
  <conditionalFormatting sqref="P119:R119">
    <cfRule type="cellIs" dxfId="256" priority="5" operator="equal">
      <formula>"N/A"</formula>
    </cfRule>
  </conditionalFormatting>
  <conditionalFormatting sqref="P121:R121">
    <cfRule type="cellIs" dxfId="255" priority="4" operator="equal">
      <formula>"N/A"</formula>
    </cfRule>
  </conditionalFormatting>
  <conditionalFormatting sqref="P84:R84">
    <cfRule type="cellIs" dxfId="254" priority="3" operator="equal">
      <formula>"N/A"</formula>
    </cfRule>
  </conditionalFormatting>
  <conditionalFormatting sqref="P64:R64">
    <cfRule type="cellIs" dxfId="253" priority="2" operator="equal">
      <formula>"N/A"</formula>
    </cfRule>
  </conditionalFormatting>
  <conditionalFormatting sqref="P65:R65">
    <cfRule type="cellIs" dxfId="252"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59"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59"/>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59"/>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59"/>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59"/>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59"/>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59"/>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59"/>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59"/>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59"/>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59"/>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59"/>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59"/>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59"/>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59"/>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59"/>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59"/>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59"/>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59"/>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59"/>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59"/>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59"/>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59"/>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59"/>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59"/>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59"/>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59"/>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59"/>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59"/>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59"/>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59"/>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59"/>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59"/>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59"/>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515"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515"/>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515"/>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515"/>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515"/>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515"/>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515"/>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515"/>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515"/>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515"/>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515"/>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515"/>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515"/>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515"/>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515"/>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515"/>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515"/>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515"/>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515"/>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515"/>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515"/>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515"/>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515"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515"/>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515"/>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515"/>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515"/>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515"/>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515"/>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515"/>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515"/>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515"/>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515"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515"/>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515"/>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515"/>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515"/>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515"/>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515"/>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515"/>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515"/>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515"/>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515"/>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515"/>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515"/>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515"/>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515"/>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515"/>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515"/>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515"/>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515"/>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515"/>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515"/>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515"/>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525"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55"/>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24"/>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525"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55"/>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55"/>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24"/>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515"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515"/>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55"/>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24"/>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525" t="s">
        <v>38</v>
      </c>
      <c r="B104" s="4" t="s">
        <v>613</v>
      </c>
      <c r="C104" s="203">
        <v>0</v>
      </c>
      <c r="D104" s="203">
        <v>16</v>
      </c>
      <c r="E104" s="203" t="s">
        <v>262</v>
      </c>
      <c r="F104" s="556"/>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55"/>
      <c r="B105" s="4" t="s">
        <v>613</v>
      </c>
      <c r="C105" s="203">
        <v>16</v>
      </c>
      <c r="D105" s="203">
        <v>8</v>
      </c>
      <c r="E105" s="203" t="s">
        <v>263</v>
      </c>
      <c r="F105" s="557"/>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55"/>
      <c r="B106" s="4" t="s">
        <v>613</v>
      </c>
      <c r="C106" s="203">
        <v>24</v>
      </c>
      <c r="D106" s="203">
        <v>4</v>
      </c>
      <c r="E106" s="203" t="s">
        <v>264</v>
      </c>
      <c r="F106" s="557"/>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24"/>
      <c r="B107" s="4" t="s">
        <v>613</v>
      </c>
      <c r="C107" s="203">
        <v>28</v>
      </c>
      <c r="D107" s="203">
        <v>4</v>
      </c>
      <c r="E107" s="203" t="s">
        <v>265</v>
      </c>
      <c r="F107" s="558"/>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525"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55"/>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24"/>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525"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24"/>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525"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55"/>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24"/>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525"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24"/>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525"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55"/>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24"/>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525"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24"/>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251" priority="6" operator="equal">
      <formula>"N/A"</formula>
    </cfRule>
  </conditionalFormatting>
  <conditionalFormatting sqref="O119:Q119">
    <cfRule type="cellIs" dxfId="250" priority="5" operator="equal">
      <formula>"N/A"</formula>
    </cfRule>
  </conditionalFormatting>
  <conditionalFormatting sqref="O121:Q121">
    <cfRule type="cellIs" dxfId="249" priority="4" operator="equal">
      <formula>"N/A"</formula>
    </cfRule>
  </conditionalFormatting>
  <conditionalFormatting sqref="O84:Q84">
    <cfRule type="cellIs" dxfId="248" priority="3" operator="equal">
      <formula>"N/A"</formula>
    </cfRule>
  </conditionalFormatting>
  <conditionalFormatting sqref="O64:Q64">
    <cfRule type="cellIs" dxfId="247" priority="2" operator="equal">
      <formula>"N/A"</formula>
    </cfRule>
  </conditionalFormatting>
  <conditionalFormatting sqref="O65:Q65">
    <cfRule type="cellIs" dxfId="246"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66"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60" t="s">
        <v>367</v>
      </c>
      <c r="M3" s="562" t="s">
        <v>14</v>
      </c>
    </row>
    <row r="4" spans="1:13" x14ac:dyDescent="0.3">
      <c r="A4" s="541"/>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41"/>
      <c r="M4" s="563"/>
    </row>
    <row r="5" spans="1:13" x14ac:dyDescent="0.3">
      <c r="A5" s="541"/>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41"/>
      <c r="M5" s="563"/>
    </row>
    <row r="6" spans="1:13" s="15" customFormat="1" x14ac:dyDescent="0.3">
      <c r="A6" s="541"/>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38"/>
      <c r="M6" s="564"/>
    </row>
    <row r="7" spans="1:13" ht="15" thickBot="1" x14ac:dyDescent="0.35">
      <c r="A7" s="561"/>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61"/>
      <c r="M7" s="565"/>
    </row>
    <row r="8" spans="1:13" ht="14.7" customHeight="1" x14ac:dyDescent="0.3">
      <c r="A8" s="543"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68" t="s">
        <v>368</v>
      </c>
      <c r="M8" s="571" t="s">
        <v>20</v>
      </c>
    </row>
    <row r="9" spans="1:13" x14ac:dyDescent="0.3">
      <c r="A9" s="543"/>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69"/>
      <c r="M9" s="572"/>
    </row>
    <row r="10" spans="1:13" x14ac:dyDescent="0.3">
      <c r="A10" s="543"/>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69"/>
      <c r="M10" s="572"/>
    </row>
    <row r="11" spans="1:13" s="15" customFormat="1" x14ac:dyDescent="0.3">
      <c r="A11" s="543"/>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69"/>
      <c r="M11" s="572"/>
    </row>
    <row r="12" spans="1:13" ht="15.45" customHeight="1" x14ac:dyDescent="0.3">
      <c r="A12" s="543"/>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69"/>
      <c r="M12" s="572"/>
    </row>
    <row r="13" spans="1:13" s="15" customFormat="1" ht="14.7" customHeight="1" thickBot="1" x14ac:dyDescent="0.35">
      <c r="A13" s="567"/>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70"/>
      <c r="M13" s="573"/>
    </row>
  </sheetData>
  <mergeCells count="6">
    <mergeCell ref="L3:L7"/>
    <mergeCell ref="M3:M7"/>
    <mergeCell ref="A3:A7"/>
    <mergeCell ref="A8:A13"/>
    <mergeCell ref="L8:L13"/>
    <mergeCell ref="M8:M13"/>
  </mergeCells>
  <conditionalFormatting sqref="J3:J5 G4:G7 J7:K7 K3:K6 E3:E7">
    <cfRule type="cellIs" dxfId="245" priority="124" operator="equal">
      <formula>0</formula>
    </cfRule>
  </conditionalFormatting>
  <conditionalFormatting sqref="B6 D6:F6">
    <cfRule type="cellIs" dxfId="244" priority="76" operator="equal">
      <formula>0</formula>
    </cfRule>
  </conditionalFormatting>
  <conditionalFormatting sqref="B3 D3:F3">
    <cfRule type="cellIs" dxfId="243" priority="84" operator="equal">
      <formula>0</formula>
    </cfRule>
  </conditionalFormatting>
  <conditionalFormatting sqref="B4 D4:F4">
    <cfRule type="cellIs" dxfId="242" priority="83" operator="equal">
      <formula>0</formula>
    </cfRule>
  </conditionalFormatting>
  <conditionalFormatting sqref="B5 D5:F5">
    <cfRule type="cellIs" dxfId="241" priority="82" operator="equal">
      <formula>0</formula>
    </cfRule>
  </conditionalFormatting>
  <conditionalFormatting sqref="B7 F7">
    <cfRule type="cellIs" dxfId="240" priority="81" operator="equal">
      <formula>0</formula>
    </cfRule>
  </conditionalFormatting>
  <conditionalFormatting sqref="J6">
    <cfRule type="cellIs" dxfId="239" priority="93" operator="equal">
      <formula>0</formula>
    </cfRule>
  </conditionalFormatting>
  <conditionalFormatting sqref="G3:I3">
    <cfRule type="cellIs" dxfId="238" priority="65" operator="equal">
      <formula>0</formula>
    </cfRule>
  </conditionalFormatting>
  <conditionalFormatting sqref="D7:E7">
    <cfRule type="cellIs" dxfId="237" priority="75" operator="equal">
      <formula>0</formula>
    </cfRule>
  </conditionalFormatting>
  <conditionalFormatting sqref="C3">
    <cfRule type="cellIs" dxfId="236" priority="50" operator="equal">
      <formula>0</formula>
    </cfRule>
  </conditionalFormatting>
  <conditionalFormatting sqref="H7">
    <cfRule type="cellIs" dxfId="235" priority="54" operator="equal">
      <formula>0</formula>
    </cfRule>
  </conditionalFormatting>
  <conditionalFormatting sqref="C4">
    <cfRule type="cellIs" dxfId="234" priority="49" operator="equal">
      <formula>0</formula>
    </cfRule>
  </conditionalFormatting>
  <conditionalFormatting sqref="I6">
    <cfRule type="cellIs" dxfId="233" priority="57" operator="equal">
      <formula>0</formula>
    </cfRule>
  </conditionalFormatting>
  <conditionalFormatting sqref="H5">
    <cfRule type="cellIs" dxfId="232" priority="56" operator="equal">
      <formula>0</formula>
    </cfRule>
  </conditionalFormatting>
  <conditionalFormatting sqref="H4:I4">
    <cfRule type="cellIs" dxfId="231" priority="64" operator="equal">
      <formula>0</formula>
    </cfRule>
  </conditionalFormatting>
  <conditionalFormatting sqref="I5">
    <cfRule type="cellIs" dxfId="230" priority="63" operator="equal">
      <formula>0</formula>
    </cfRule>
  </conditionalFormatting>
  <conditionalFormatting sqref="I7">
    <cfRule type="cellIs" dxfId="229" priority="62" operator="equal">
      <formula>0</formula>
    </cfRule>
  </conditionalFormatting>
  <conditionalFormatting sqref="H6">
    <cfRule type="cellIs" dxfId="228" priority="55" operator="equal">
      <formula>0</formula>
    </cfRule>
  </conditionalFormatting>
  <conditionalFormatting sqref="C5">
    <cfRule type="cellIs" dxfId="227" priority="48" operator="equal">
      <formula>0</formula>
    </cfRule>
  </conditionalFormatting>
  <conditionalFormatting sqref="C7">
    <cfRule type="cellIs" dxfId="226" priority="47" operator="equal">
      <formula>0</formula>
    </cfRule>
  </conditionalFormatting>
  <conditionalFormatting sqref="C6">
    <cfRule type="cellIs" dxfId="225" priority="42" operator="equal">
      <formula>0</formula>
    </cfRule>
  </conditionalFormatting>
  <conditionalFormatting sqref="G8:G10 J8:K10 E8:E10">
    <cfRule type="cellIs" dxfId="224" priority="25" operator="equal">
      <formula>0</formula>
    </cfRule>
  </conditionalFormatting>
  <conditionalFormatting sqref="B9 D9:F9">
    <cfRule type="cellIs" dxfId="223" priority="23" operator="equal">
      <formula>0</formula>
    </cfRule>
  </conditionalFormatting>
  <conditionalFormatting sqref="B8 D8:F8 H9:H10">
    <cfRule type="cellIs" priority="24" operator="equal">
      <formula>0</formula>
    </cfRule>
  </conditionalFormatting>
  <conditionalFormatting sqref="B10 D10:F10">
    <cfRule type="cellIs" dxfId="222" priority="21" operator="equal">
      <formula>0</formula>
    </cfRule>
    <cfRule type="cellIs" dxfId="221" priority="22" operator="equal">
      <formula>0</formula>
    </cfRule>
  </conditionalFormatting>
  <conditionalFormatting sqref="C9">
    <cfRule type="cellIs" dxfId="220" priority="18" operator="equal">
      <formula>0</formula>
    </cfRule>
  </conditionalFormatting>
  <conditionalFormatting sqref="C8">
    <cfRule type="cellIs" priority="19" operator="equal">
      <formula>0</formula>
    </cfRule>
  </conditionalFormatting>
  <conditionalFormatting sqref="C10">
    <cfRule type="cellIs" dxfId="219" priority="16" operator="equal">
      <formula>0</formula>
    </cfRule>
    <cfRule type="cellIs" dxfId="218"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217" priority="14" operator="equal">
      <formula>0</formula>
    </cfRule>
  </conditionalFormatting>
  <conditionalFormatting sqref="I11">
    <cfRule type="cellIs" priority="13" operator="equal">
      <formula>0</formula>
    </cfRule>
  </conditionalFormatting>
  <conditionalFormatting sqref="K13 E13 G13">
    <cfRule type="cellIs" dxfId="216" priority="12" operator="equal">
      <formula>0</formula>
    </cfRule>
  </conditionalFormatting>
  <conditionalFormatting sqref="J13">
    <cfRule type="cellIs" dxfId="215"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214" priority="8" operator="equal">
      <formula>0</formula>
    </cfRule>
  </conditionalFormatting>
  <conditionalFormatting sqref="J12">
    <cfRule type="cellIs" dxfId="213"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212"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23"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74"/>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74"/>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74"/>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74"/>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74"/>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74"/>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74"/>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74"/>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74"/>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74"/>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74"/>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74"/>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74"/>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74"/>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74"/>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74"/>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74"/>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74"/>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74"/>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74"/>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74"/>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74"/>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74"/>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74"/>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74"/>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74"/>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74"/>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74"/>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74"/>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74"/>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75"/>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525"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55"/>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55"/>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55"/>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55"/>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55"/>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55"/>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55"/>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55"/>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55"/>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55"/>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55"/>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55"/>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55"/>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55"/>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55"/>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55"/>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55"/>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55"/>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55"/>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55"/>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55"/>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55"/>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55"/>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55"/>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55"/>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55"/>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55"/>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55"/>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55"/>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55"/>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24"/>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76">
        <v>0</v>
      </c>
      <c r="B2" s="57" t="s">
        <v>577</v>
      </c>
      <c r="C2" s="16">
        <v>0</v>
      </c>
      <c r="D2" s="16"/>
      <c r="E2" s="58"/>
    </row>
    <row r="3" spans="1:5" x14ac:dyDescent="0.3">
      <c r="A3" s="576"/>
      <c r="B3" s="16" t="s">
        <v>578</v>
      </c>
      <c r="C3" s="16">
        <v>8</v>
      </c>
      <c r="D3" s="16"/>
      <c r="E3" s="58"/>
    </row>
    <row r="4" spans="1:5" x14ac:dyDescent="0.3">
      <c r="A4" s="576"/>
      <c r="B4" s="99" t="s">
        <v>584</v>
      </c>
      <c r="C4" s="99" t="s">
        <v>585</v>
      </c>
      <c r="D4" s="16"/>
      <c r="E4" s="58"/>
    </row>
    <row r="5" spans="1:5" x14ac:dyDescent="0.3">
      <c r="A5" s="576"/>
      <c r="B5" s="16" t="s">
        <v>586</v>
      </c>
      <c r="C5" s="16" t="s">
        <v>587</v>
      </c>
      <c r="D5" s="16"/>
      <c r="E5" s="58"/>
    </row>
    <row r="6" spans="1:5" x14ac:dyDescent="0.3">
      <c r="A6" s="576"/>
      <c r="B6" s="16" t="s">
        <v>588</v>
      </c>
      <c r="C6" s="16" t="s">
        <v>589</v>
      </c>
      <c r="D6" s="16"/>
      <c r="E6" s="58"/>
    </row>
    <row r="7" spans="1:5" x14ac:dyDescent="0.3">
      <c r="A7" s="576"/>
      <c r="B7" s="16" t="s">
        <v>590</v>
      </c>
      <c r="C7" s="16" t="s">
        <v>591</v>
      </c>
      <c r="D7" s="16"/>
      <c r="E7" s="58"/>
    </row>
    <row r="8" spans="1:5" ht="57.6" x14ac:dyDescent="0.3">
      <c r="A8" s="576">
        <v>1</v>
      </c>
      <c r="B8" s="98" t="s">
        <v>420</v>
      </c>
      <c r="C8" s="16">
        <v>11</v>
      </c>
      <c r="D8" s="16"/>
      <c r="E8" s="58" t="s">
        <v>595</v>
      </c>
    </row>
    <row r="9" spans="1:5" x14ac:dyDescent="0.3">
      <c r="A9" s="576"/>
      <c r="B9" s="98" t="s">
        <v>581</v>
      </c>
      <c r="C9" s="16">
        <v>0</v>
      </c>
      <c r="D9" s="16"/>
      <c r="E9" s="58" t="s">
        <v>599</v>
      </c>
    </row>
    <row r="10" spans="1:5" x14ac:dyDescent="0.3">
      <c r="A10" s="576"/>
      <c r="B10" s="98" t="s">
        <v>582</v>
      </c>
      <c r="C10" s="16">
        <v>0</v>
      </c>
      <c r="D10" s="16"/>
      <c r="E10" s="58" t="s">
        <v>386</v>
      </c>
    </row>
    <row r="11" spans="1:5" x14ac:dyDescent="0.3">
      <c r="A11" s="576"/>
      <c r="B11" s="98" t="s">
        <v>592</v>
      </c>
      <c r="C11" s="16">
        <v>7</v>
      </c>
      <c r="D11" s="16"/>
      <c r="E11" s="58"/>
    </row>
    <row r="12" spans="1:5" x14ac:dyDescent="0.3">
      <c r="A12" s="576"/>
      <c r="B12" s="98" t="s">
        <v>593</v>
      </c>
      <c r="C12" s="16" t="s">
        <v>594</v>
      </c>
      <c r="D12" s="16"/>
      <c r="E12" s="58"/>
    </row>
    <row r="13" spans="1:5" x14ac:dyDescent="0.3">
      <c r="A13" s="576"/>
      <c r="B13" s="16" t="s">
        <v>390</v>
      </c>
      <c r="C13" s="16"/>
      <c r="D13" s="16"/>
      <c r="E13" s="58"/>
    </row>
    <row r="14" spans="1:5" x14ac:dyDescent="0.3">
      <c r="A14" s="576"/>
      <c r="B14" s="16" t="s">
        <v>205</v>
      </c>
      <c r="C14" s="16"/>
      <c r="D14" s="16"/>
      <c r="E14" s="58"/>
    </row>
    <row r="15" spans="1:5" x14ac:dyDescent="0.3">
      <c r="A15" s="576"/>
      <c r="B15" s="16" t="s">
        <v>579</v>
      </c>
      <c r="C15" s="16" t="s">
        <v>580</v>
      </c>
      <c r="D15" s="16"/>
      <c r="E15" s="58"/>
    </row>
    <row r="16" spans="1:5" x14ac:dyDescent="0.3">
      <c r="A16" s="576"/>
      <c r="B16" s="16" t="s">
        <v>598</v>
      </c>
      <c r="C16" s="16"/>
      <c r="D16" s="16"/>
      <c r="E16" s="58"/>
    </row>
    <row r="17" spans="1:5" x14ac:dyDescent="0.3">
      <c r="A17" s="576">
        <v>2</v>
      </c>
      <c r="B17" s="99" t="s">
        <v>566</v>
      </c>
      <c r="C17" s="99">
        <v>128</v>
      </c>
      <c r="D17" s="16" t="s">
        <v>597</v>
      </c>
      <c r="E17" s="58"/>
    </row>
    <row r="18" spans="1:5" x14ac:dyDescent="0.3">
      <c r="A18" s="576"/>
      <c r="B18" s="99" t="s">
        <v>560</v>
      </c>
      <c r="C18" s="99" t="s">
        <v>563</v>
      </c>
      <c r="D18" s="16"/>
      <c r="E18" s="58"/>
    </row>
    <row r="19" spans="1:5" x14ac:dyDescent="0.3">
      <c r="A19" s="576"/>
      <c r="B19" s="16" t="s">
        <v>561</v>
      </c>
      <c r="C19" s="16" t="s">
        <v>562</v>
      </c>
      <c r="D19" s="16"/>
      <c r="E19" s="58"/>
    </row>
    <row r="20" spans="1:5" x14ac:dyDescent="0.3">
      <c r="A20" s="576"/>
      <c r="B20" s="16" t="s">
        <v>564</v>
      </c>
      <c r="C20" s="16" t="s">
        <v>565</v>
      </c>
      <c r="D20" s="16"/>
      <c r="E20" s="58"/>
    </row>
    <row r="21" spans="1:5" x14ac:dyDescent="0.3">
      <c r="A21" s="576">
        <v>3</v>
      </c>
      <c r="B21" s="99" t="s">
        <v>567</v>
      </c>
      <c r="C21" s="99" t="s">
        <v>568</v>
      </c>
      <c r="D21" s="16"/>
      <c r="E21" s="58"/>
    </row>
    <row r="22" spans="1:5" x14ac:dyDescent="0.3">
      <c r="A22" s="576"/>
      <c r="B22" s="99" t="s">
        <v>569</v>
      </c>
      <c r="C22" s="99" t="s">
        <v>570</v>
      </c>
      <c r="D22" s="16"/>
      <c r="E22" s="58"/>
    </row>
    <row r="23" spans="1:5" x14ac:dyDescent="0.3">
      <c r="A23" s="576"/>
      <c r="B23" s="16" t="s">
        <v>571</v>
      </c>
      <c r="C23" s="16" t="s">
        <v>572</v>
      </c>
      <c r="D23" s="16"/>
      <c r="E23" s="58"/>
    </row>
    <row r="24" spans="1:5" x14ac:dyDescent="0.3">
      <c r="A24" s="576"/>
      <c r="B24" s="16" t="s">
        <v>573</v>
      </c>
      <c r="C24" s="16" t="s">
        <v>574</v>
      </c>
      <c r="D24" s="16"/>
      <c r="E24" s="58"/>
    </row>
    <row r="25" spans="1:5" x14ac:dyDescent="0.3">
      <c r="A25" s="576">
        <v>4</v>
      </c>
      <c r="B25" s="98" t="s">
        <v>575</v>
      </c>
      <c r="C25" s="98" t="s">
        <v>576</v>
      </c>
      <c r="D25" s="16"/>
      <c r="E25" s="58"/>
    </row>
    <row r="26" spans="1:5" x14ac:dyDescent="0.3">
      <c r="A26" s="576"/>
      <c r="B26" s="98" t="s">
        <v>421</v>
      </c>
      <c r="C26" s="16">
        <v>2</v>
      </c>
      <c r="D26" s="16"/>
      <c r="E26" s="58" t="s">
        <v>596</v>
      </c>
    </row>
    <row r="27" spans="1:5" x14ac:dyDescent="0.3">
      <c r="A27" s="576"/>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1452</v>
      </c>
      <c r="B1" s="15" t="s">
        <v>662</v>
      </c>
      <c r="C1" s="15" t="s">
        <v>1453</v>
      </c>
      <c r="D1" s="15" t="s">
        <v>661</v>
      </c>
      <c r="E1" s="15" t="s">
        <v>1454</v>
      </c>
      <c r="G1" s="15" t="s">
        <v>1455</v>
      </c>
      <c r="H1" s="15" t="s">
        <v>790</v>
      </c>
      <c r="I1" s="15" t="s">
        <v>1512</v>
      </c>
    </row>
    <row r="2" spans="1:9" x14ac:dyDescent="0.3">
      <c r="A2" s="15">
        <v>0</v>
      </c>
      <c r="B2" s="293" t="s">
        <v>64</v>
      </c>
      <c r="C2" s="293" t="s">
        <v>1456</v>
      </c>
      <c r="D2" s="262">
        <v>1</v>
      </c>
      <c r="E2" s="15">
        <v>0</v>
      </c>
      <c r="F2" s="205" t="s">
        <v>65</v>
      </c>
      <c r="G2" s="261" t="s">
        <v>613</v>
      </c>
      <c r="I2" s="292" t="s">
        <v>1378</v>
      </c>
    </row>
    <row r="3" spans="1:9" x14ac:dyDescent="0.3">
      <c r="A3" s="15">
        <v>1</v>
      </c>
      <c r="B3" s="293" t="s">
        <v>67</v>
      </c>
      <c r="C3" s="293" t="s">
        <v>1456</v>
      </c>
      <c r="D3" s="262">
        <v>1</v>
      </c>
      <c r="E3" s="15">
        <f t="shared" ref="E3:E34" si="0">E2+D2</f>
        <v>1</v>
      </c>
      <c r="F3" s="205" t="s">
        <v>68</v>
      </c>
      <c r="G3" s="261" t="s">
        <v>613</v>
      </c>
      <c r="I3" s="292" t="s">
        <v>1377</v>
      </c>
    </row>
    <row r="4" spans="1:9" x14ac:dyDescent="0.3">
      <c r="A4" s="15">
        <v>2</v>
      </c>
      <c r="B4" s="293" t="s">
        <v>71</v>
      </c>
      <c r="C4" s="293" t="s">
        <v>1456</v>
      </c>
      <c r="D4" s="262">
        <v>1</v>
      </c>
      <c r="E4" s="15">
        <f t="shared" si="0"/>
        <v>2</v>
      </c>
      <c r="F4" s="204" t="s">
        <v>72</v>
      </c>
      <c r="G4" s="261" t="s">
        <v>70</v>
      </c>
      <c r="I4" s="292" t="s">
        <v>71</v>
      </c>
    </row>
    <row r="5" spans="1:9" x14ac:dyDescent="0.3">
      <c r="A5" s="15">
        <v>3</v>
      </c>
      <c r="B5" s="293" t="s">
        <v>73</v>
      </c>
      <c r="C5" s="293" t="s">
        <v>1456</v>
      </c>
      <c r="D5" s="262">
        <v>1</v>
      </c>
      <c r="E5" s="15">
        <f t="shared" si="0"/>
        <v>3</v>
      </c>
      <c r="F5" s="205" t="s">
        <v>74</v>
      </c>
      <c r="G5" s="261" t="s">
        <v>613</v>
      </c>
      <c r="I5" s="292" t="s">
        <v>73</v>
      </c>
    </row>
    <row r="6" spans="1:9" ht="43.2" x14ac:dyDescent="0.3">
      <c r="A6" s="15">
        <v>4</v>
      </c>
      <c r="B6" s="293" t="s">
        <v>76</v>
      </c>
      <c r="C6" s="293" t="s">
        <v>1457</v>
      </c>
      <c r="D6" s="262">
        <v>1</v>
      </c>
      <c r="E6" s="15">
        <f t="shared" si="0"/>
        <v>4</v>
      </c>
      <c r="F6" s="204" t="s">
        <v>77</v>
      </c>
      <c r="G6" s="261" t="s">
        <v>75</v>
      </c>
      <c r="H6" s="15">
        <v>0</v>
      </c>
      <c r="I6" s="292" t="s">
        <v>76</v>
      </c>
    </row>
    <row r="7" spans="1:9" x14ac:dyDescent="0.3">
      <c r="A7" s="15">
        <v>5</v>
      </c>
      <c r="B7" s="293" t="s">
        <v>79</v>
      </c>
      <c r="C7" s="293" t="s">
        <v>460</v>
      </c>
      <c r="D7" s="262">
        <v>1</v>
      </c>
      <c r="E7" s="15">
        <f t="shared" si="0"/>
        <v>5</v>
      </c>
      <c r="F7" s="204" t="s">
        <v>80</v>
      </c>
      <c r="G7" s="261" t="s">
        <v>75</v>
      </c>
      <c r="H7" s="15">
        <v>0</v>
      </c>
      <c r="I7" s="292" t="s">
        <v>79</v>
      </c>
    </row>
    <row r="8" spans="1:9" x14ac:dyDescent="0.3">
      <c r="A8" s="15">
        <v>6</v>
      </c>
      <c r="B8" s="293" t="s">
        <v>81</v>
      </c>
      <c r="C8" s="293" t="s">
        <v>1456</v>
      </c>
      <c r="D8" s="262">
        <v>1</v>
      </c>
      <c r="E8" s="15">
        <f t="shared" si="0"/>
        <v>6</v>
      </c>
      <c r="F8" s="205" t="s">
        <v>82</v>
      </c>
      <c r="G8" s="259" t="s">
        <v>1178</v>
      </c>
      <c r="I8" s="292" t="s">
        <v>81</v>
      </c>
    </row>
    <row r="9" spans="1:9" x14ac:dyDescent="0.3">
      <c r="A9" s="15">
        <v>7</v>
      </c>
      <c r="B9" s="293" t="s">
        <v>83</v>
      </c>
      <c r="C9" s="293" t="s">
        <v>1458</v>
      </c>
      <c r="D9" s="262">
        <v>1</v>
      </c>
      <c r="E9" s="15">
        <f t="shared" si="0"/>
        <v>7</v>
      </c>
      <c r="F9" s="205" t="s">
        <v>84</v>
      </c>
      <c r="G9" s="308" t="s">
        <v>1450</v>
      </c>
      <c r="H9" s="15">
        <v>1</v>
      </c>
      <c r="I9" s="292" t="s">
        <v>1369</v>
      </c>
    </row>
    <row r="10" spans="1:9" x14ac:dyDescent="0.3">
      <c r="A10" s="15">
        <v>8</v>
      </c>
      <c r="B10" s="293" t="s">
        <v>85</v>
      </c>
      <c r="C10" s="293" t="s">
        <v>1456</v>
      </c>
      <c r="D10" s="262">
        <v>1</v>
      </c>
      <c r="E10" s="15">
        <f t="shared" si="0"/>
        <v>8</v>
      </c>
      <c r="F10" s="205" t="s">
        <v>86</v>
      </c>
      <c r="G10" s="261" t="s">
        <v>613</v>
      </c>
      <c r="I10" s="292" t="s">
        <v>85</v>
      </c>
    </row>
    <row r="11" spans="1:9" ht="28.8" x14ac:dyDescent="0.3">
      <c r="A11" s="15">
        <v>9</v>
      </c>
      <c r="B11" s="293" t="s">
        <v>811</v>
      </c>
      <c r="C11" s="293" t="s">
        <v>1456</v>
      </c>
      <c r="D11" s="262">
        <v>1</v>
      </c>
      <c r="E11" s="15">
        <f t="shared" si="0"/>
        <v>9</v>
      </c>
      <c r="F11" s="207" t="s">
        <v>88</v>
      </c>
      <c r="G11" s="261" t="s">
        <v>809</v>
      </c>
      <c r="H11" s="15">
        <v>1</v>
      </c>
      <c r="I11" s="292" t="s">
        <v>1365</v>
      </c>
    </row>
    <row r="12" spans="1:9" ht="28.8" x14ac:dyDescent="0.3">
      <c r="A12" s="15">
        <v>10</v>
      </c>
      <c r="B12" s="293" t="s">
        <v>89</v>
      </c>
      <c r="C12" s="293" t="s">
        <v>1459</v>
      </c>
      <c r="D12" s="262">
        <v>1</v>
      </c>
      <c r="E12" s="15">
        <f t="shared" si="0"/>
        <v>10</v>
      </c>
      <c r="F12" s="204" t="s">
        <v>90</v>
      </c>
      <c r="G12" s="261" t="s">
        <v>647</v>
      </c>
      <c r="H12" s="15">
        <v>0</v>
      </c>
      <c r="I12" s="292" t="s">
        <v>1363</v>
      </c>
    </row>
    <row r="13" spans="1:9" x14ac:dyDescent="0.3">
      <c r="A13" s="15">
        <v>11</v>
      </c>
      <c r="B13" s="293" t="s">
        <v>92</v>
      </c>
      <c r="C13" s="293" t="s">
        <v>1456</v>
      </c>
      <c r="D13" s="262">
        <v>1</v>
      </c>
      <c r="E13" s="15">
        <f t="shared" si="0"/>
        <v>11</v>
      </c>
      <c r="F13" s="204" t="s">
        <v>93</v>
      </c>
      <c r="G13" s="261" t="s">
        <v>91</v>
      </c>
      <c r="H13" s="15">
        <v>1</v>
      </c>
      <c r="I13" s="292" t="s">
        <v>1359</v>
      </c>
    </row>
    <row r="14" spans="1:9" ht="57.6" x14ac:dyDescent="0.3">
      <c r="A14" s="15">
        <v>12</v>
      </c>
      <c r="B14" s="293" t="s">
        <v>94</v>
      </c>
      <c r="C14" s="293" t="s">
        <v>1460</v>
      </c>
      <c r="D14" s="262">
        <v>1</v>
      </c>
      <c r="E14" s="15">
        <f t="shared" si="0"/>
        <v>12</v>
      </c>
      <c r="F14" s="204" t="s">
        <v>95</v>
      </c>
      <c r="G14" s="261" t="s">
        <v>649</v>
      </c>
      <c r="H14" s="15">
        <v>1</v>
      </c>
      <c r="I14" s="292" t="s">
        <v>94</v>
      </c>
    </row>
    <row r="15" spans="1:9" x14ac:dyDescent="0.3">
      <c r="A15" s="15">
        <v>13</v>
      </c>
      <c r="B15" s="293" t="s">
        <v>96</v>
      </c>
      <c r="C15" s="293" t="s">
        <v>1456</v>
      </c>
      <c r="D15" s="262">
        <v>1</v>
      </c>
      <c r="E15" s="15">
        <f t="shared" si="0"/>
        <v>13</v>
      </c>
      <c r="F15" s="204" t="s">
        <v>97</v>
      </c>
      <c r="G15" s="261" t="s">
        <v>172</v>
      </c>
      <c r="H15" s="15">
        <v>1</v>
      </c>
      <c r="I15" s="292" t="s">
        <v>96</v>
      </c>
    </row>
    <row r="16" spans="1:9" x14ac:dyDescent="0.3">
      <c r="A16" s="15">
        <v>14</v>
      </c>
      <c r="B16" s="293" t="s">
        <v>98</v>
      </c>
      <c r="C16" s="293" t="s">
        <v>1456</v>
      </c>
      <c r="D16" s="262">
        <v>1</v>
      </c>
      <c r="E16" s="15">
        <f t="shared" si="0"/>
        <v>14</v>
      </c>
      <c r="F16" s="205" t="s">
        <v>99</v>
      </c>
      <c r="G16" s="261" t="s">
        <v>613</v>
      </c>
      <c r="I16" s="292" t="s">
        <v>1491</v>
      </c>
    </row>
    <row r="17" spans="1:9" x14ac:dyDescent="0.3">
      <c r="A17" s="15">
        <v>15</v>
      </c>
      <c r="B17" s="293" t="s">
        <v>101</v>
      </c>
      <c r="C17" s="293" t="s">
        <v>1456</v>
      </c>
      <c r="D17" s="262">
        <v>1</v>
      </c>
      <c r="E17" s="15">
        <f t="shared" si="0"/>
        <v>15</v>
      </c>
      <c r="F17" s="204" t="s">
        <v>102</v>
      </c>
      <c r="G17" s="261" t="s">
        <v>100</v>
      </c>
      <c r="H17" s="15">
        <v>0</v>
      </c>
      <c r="I17" s="292" t="s">
        <v>1492</v>
      </c>
    </row>
    <row r="18" spans="1:9" x14ac:dyDescent="0.3">
      <c r="A18" s="15">
        <v>16</v>
      </c>
      <c r="B18" s="293" t="s">
        <v>103</v>
      </c>
      <c r="C18" s="293" t="s">
        <v>1456</v>
      </c>
      <c r="D18" s="262">
        <v>1</v>
      </c>
      <c r="E18" s="15">
        <f t="shared" si="0"/>
        <v>16</v>
      </c>
      <c r="F18" s="205" t="s">
        <v>104</v>
      </c>
      <c r="G18" s="261" t="s">
        <v>613</v>
      </c>
      <c r="I18" s="292" t="s">
        <v>1346</v>
      </c>
    </row>
    <row r="19" spans="1:9" x14ac:dyDescent="0.3">
      <c r="A19" s="15">
        <v>17</v>
      </c>
      <c r="B19" s="293" t="s">
        <v>105</v>
      </c>
      <c r="C19" s="293" t="s">
        <v>1456</v>
      </c>
      <c r="D19" s="262">
        <v>1</v>
      </c>
      <c r="E19" s="15">
        <f t="shared" si="0"/>
        <v>17</v>
      </c>
      <c r="F19" s="205" t="s">
        <v>106</v>
      </c>
      <c r="G19" s="261" t="s">
        <v>613</v>
      </c>
      <c r="I19" s="292" t="s">
        <v>1345</v>
      </c>
    </row>
    <row r="20" spans="1:9" x14ac:dyDescent="0.3">
      <c r="A20" s="15">
        <v>18</v>
      </c>
      <c r="B20" s="293" t="s">
        <v>107</v>
      </c>
      <c r="C20" s="293" t="s">
        <v>1456</v>
      </c>
      <c r="D20" s="262">
        <v>5</v>
      </c>
      <c r="E20" s="15">
        <f t="shared" si="0"/>
        <v>18</v>
      </c>
      <c r="F20" s="204" t="s">
        <v>1123</v>
      </c>
      <c r="G20" s="261" t="s">
        <v>100</v>
      </c>
      <c r="H20" s="15">
        <v>0</v>
      </c>
    </row>
    <row r="21" spans="1:9" ht="28.8" x14ac:dyDescent="0.3">
      <c r="A21" s="15">
        <v>19</v>
      </c>
      <c r="B21" s="294" t="s">
        <v>109</v>
      </c>
      <c r="C21" s="294" t="s">
        <v>460</v>
      </c>
      <c r="D21" s="264">
        <v>1</v>
      </c>
      <c r="E21" s="15">
        <f t="shared" si="0"/>
        <v>23</v>
      </c>
      <c r="F21" s="204" t="s">
        <v>110</v>
      </c>
      <c r="G21" s="263" t="s">
        <v>108</v>
      </c>
      <c r="H21" s="15">
        <v>0</v>
      </c>
      <c r="I21" s="292" t="s">
        <v>1493</v>
      </c>
    </row>
    <row r="22" spans="1:9" ht="28.8" x14ac:dyDescent="0.3">
      <c r="A22" s="15">
        <v>20</v>
      </c>
      <c r="B22" s="294" t="s">
        <v>111</v>
      </c>
      <c r="C22" s="294" t="s">
        <v>460</v>
      </c>
      <c r="D22" s="264">
        <v>1</v>
      </c>
      <c r="E22" s="15">
        <f t="shared" si="0"/>
        <v>24</v>
      </c>
      <c r="F22" s="204" t="s">
        <v>112</v>
      </c>
      <c r="G22" s="263" t="s">
        <v>108</v>
      </c>
      <c r="H22" s="15">
        <v>0</v>
      </c>
      <c r="I22" s="292" t="s">
        <v>1494</v>
      </c>
    </row>
    <row r="23" spans="1:9" ht="28.8" x14ac:dyDescent="0.3">
      <c r="A23" s="15">
        <v>21</v>
      </c>
      <c r="B23" s="294" t="s">
        <v>113</v>
      </c>
      <c r="C23" s="294" t="s">
        <v>460</v>
      </c>
      <c r="D23" s="264">
        <v>1</v>
      </c>
      <c r="E23" s="15">
        <f t="shared" si="0"/>
        <v>25</v>
      </c>
      <c r="F23" s="204" t="s">
        <v>114</v>
      </c>
      <c r="G23" s="263" t="s">
        <v>108</v>
      </c>
      <c r="H23" s="15">
        <v>0</v>
      </c>
      <c r="I23" s="292" t="s">
        <v>1495</v>
      </c>
    </row>
    <row r="24" spans="1:9" ht="28.8" x14ac:dyDescent="0.3">
      <c r="A24" s="15">
        <v>22</v>
      </c>
      <c r="B24" s="294" t="s">
        <v>115</v>
      </c>
      <c r="C24" s="294" t="s">
        <v>460</v>
      </c>
      <c r="D24" s="264">
        <v>1</v>
      </c>
      <c r="E24" s="15">
        <f t="shared" si="0"/>
        <v>26</v>
      </c>
      <c r="F24" s="204" t="s">
        <v>116</v>
      </c>
      <c r="G24" s="263" t="s">
        <v>108</v>
      </c>
      <c r="H24" s="15">
        <v>0</v>
      </c>
      <c r="I24" s="292" t="s">
        <v>1496</v>
      </c>
    </row>
    <row r="25" spans="1:9" ht="28.8" x14ac:dyDescent="0.3">
      <c r="A25" s="15">
        <v>23</v>
      </c>
      <c r="B25" s="294" t="s">
        <v>117</v>
      </c>
      <c r="C25" s="294" t="s">
        <v>460</v>
      </c>
      <c r="D25" s="264">
        <v>1</v>
      </c>
      <c r="E25" s="15">
        <f t="shared" si="0"/>
        <v>27</v>
      </c>
      <c r="F25" s="204" t="s">
        <v>118</v>
      </c>
      <c r="G25" s="263" t="s">
        <v>108</v>
      </c>
      <c r="H25" s="15">
        <v>0</v>
      </c>
      <c r="I25" s="292" t="s">
        <v>1497</v>
      </c>
    </row>
    <row r="26" spans="1:9" x14ac:dyDescent="0.3">
      <c r="A26" s="15">
        <v>24</v>
      </c>
      <c r="B26" s="293" t="s">
        <v>120</v>
      </c>
      <c r="C26" s="293" t="s">
        <v>460</v>
      </c>
      <c r="D26" s="262">
        <v>1</v>
      </c>
      <c r="E26" s="15">
        <f t="shared" si="0"/>
        <v>28</v>
      </c>
      <c r="F26" s="204" t="s">
        <v>121</v>
      </c>
      <c r="G26" s="261" t="s">
        <v>119</v>
      </c>
      <c r="H26" s="15">
        <v>0</v>
      </c>
      <c r="I26" s="292" t="s">
        <v>1342</v>
      </c>
    </row>
    <row r="27" spans="1:9" x14ac:dyDescent="0.3">
      <c r="A27" s="15">
        <v>25</v>
      </c>
      <c r="B27" s="293" t="s">
        <v>123</v>
      </c>
      <c r="C27" s="293" t="s">
        <v>460</v>
      </c>
      <c r="D27" s="262">
        <v>1</v>
      </c>
      <c r="E27" s="15">
        <f t="shared" si="0"/>
        <v>29</v>
      </c>
      <c r="F27" s="204" t="s">
        <v>124</v>
      </c>
      <c r="G27" s="261" t="s">
        <v>122</v>
      </c>
      <c r="H27" s="15">
        <v>0</v>
      </c>
      <c r="I27" s="292" t="s">
        <v>1341</v>
      </c>
    </row>
    <row r="28" spans="1:9" ht="28.8" x14ac:dyDescent="0.3">
      <c r="A28" s="15">
        <v>26</v>
      </c>
      <c r="B28" s="293" t="s">
        <v>126</v>
      </c>
      <c r="C28" s="293" t="s">
        <v>1461</v>
      </c>
      <c r="D28" s="262">
        <v>1</v>
      </c>
      <c r="E28" s="15">
        <f t="shared" si="0"/>
        <v>30</v>
      </c>
      <c r="F28" s="204" t="s">
        <v>127</v>
      </c>
      <c r="G28" s="261" t="s">
        <v>125</v>
      </c>
      <c r="H28" s="15">
        <v>1</v>
      </c>
      <c r="I28" s="292" t="s">
        <v>126</v>
      </c>
    </row>
    <row r="29" spans="1:9" x14ac:dyDescent="0.3">
      <c r="A29" s="15">
        <v>27</v>
      </c>
      <c r="B29" s="293" t="s">
        <v>129</v>
      </c>
      <c r="C29" s="293" t="s">
        <v>1456</v>
      </c>
      <c r="D29" s="262">
        <v>3</v>
      </c>
      <c r="E29" s="15">
        <f t="shared" si="0"/>
        <v>31</v>
      </c>
      <c r="F29" s="204" t="s">
        <v>130</v>
      </c>
      <c r="G29" s="261" t="s">
        <v>100</v>
      </c>
      <c r="H29" s="15">
        <v>0</v>
      </c>
    </row>
    <row r="30" spans="1:9" ht="28.2" customHeight="1" x14ac:dyDescent="0.3">
      <c r="A30" s="15">
        <v>28</v>
      </c>
      <c r="B30" s="294" t="s">
        <v>131</v>
      </c>
      <c r="C30" s="294" t="s">
        <v>1462</v>
      </c>
      <c r="D30" s="264">
        <v>1</v>
      </c>
      <c r="E30" s="15">
        <f t="shared" si="0"/>
        <v>34</v>
      </c>
      <c r="F30" s="204" t="s">
        <v>132</v>
      </c>
      <c r="G30" s="263" t="s">
        <v>108</v>
      </c>
      <c r="H30" s="15">
        <v>0</v>
      </c>
      <c r="I30" s="292" t="s">
        <v>1498</v>
      </c>
    </row>
    <row r="31" spans="1:9" x14ac:dyDescent="0.3">
      <c r="A31" s="15">
        <v>29</v>
      </c>
      <c r="B31" s="294" t="s">
        <v>1265</v>
      </c>
      <c r="C31" s="294" t="s">
        <v>460</v>
      </c>
      <c r="D31" s="264">
        <v>1</v>
      </c>
      <c r="E31" s="15">
        <f t="shared" si="0"/>
        <v>35</v>
      </c>
      <c r="F31" s="204" t="s">
        <v>374</v>
      </c>
      <c r="G31" s="263" t="s">
        <v>48</v>
      </c>
      <c r="I31" s="292" t="s">
        <v>1499</v>
      </c>
    </row>
    <row r="32" spans="1:9" ht="28.8" x14ac:dyDescent="0.3">
      <c r="A32" s="15">
        <v>30</v>
      </c>
      <c r="B32" s="294" t="s">
        <v>376</v>
      </c>
      <c r="C32" s="294" t="s">
        <v>1463</v>
      </c>
      <c r="D32" s="264">
        <v>1</v>
      </c>
      <c r="E32" s="15">
        <f t="shared" si="0"/>
        <v>36</v>
      </c>
      <c r="F32" s="204" t="s">
        <v>375</v>
      </c>
      <c r="G32" s="263" t="s">
        <v>1148</v>
      </c>
      <c r="H32" s="15">
        <v>0</v>
      </c>
      <c r="I32" s="292" t="s">
        <v>1500</v>
      </c>
    </row>
    <row r="33" spans="1:9" ht="28.2" customHeight="1" x14ac:dyDescent="0.3">
      <c r="A33" s="15">
        <v>31</v>
      </c>
      <c r="B33" s="295" t="s">
        <v>134</v>
      </c>
      <c r="C33" s="293" t="s">
        <v>1463</v>
      </c>
      <c r="D33" s="262">
        <v>1</v>
      </c>
      <c r="E33" s="15">
        <f t="shared" si="0"/>
        <v>37</v>
      </c>
      <c r="F33" s="204" t="s">
        <v>135</v>
      </c>
      <c r="G33" s="261" t="s">
        <v>133</v>
      </c>
      <c r="H33" s="15">
        <v>0</v>
      </c>
      <c r="I33" s="292" t="s">
        <v>1336</v>
      </c>
    </row>
    <row r="34" spans="1:9" ht="28.2" customHeight="1" x14ac:dyDescent="0.3">
      <c r="A34" s="15">
        <v>32</v>
      </c>
      <c r="B34" s="293" t="s">
        <v>136</v>
      </c>
      <c r="C34" s="293" t="s">
        <v>1462</v>
      </c>
      <c r="D34" s="262">
        <v>1</v>
      </c>
      <c r="E34" s="15">
        <f t="shared" si="0"/>
        <v>38</v>
      </c>
      <c r="F34" s="204" t="s">
        <v>137</v>
      </c>
      <c r="G34" s="261" t="s">
        <v>125</v>
      </c>
      <c r="H34" s="15">
        <v>1</v>
      </c>
      <c r="I34" s="292" t="s">
        <v>1334</v>
      </c>
    </row>
    <row r="35" spans="1:9" x14ac:dyDescent="0.3">
      <c r="A35" s="15">
        <v>33</v>
      </c>
      <c r="B35" s="293" t="s">
        <v>138</v>
      </c>
      <c r="C35" s="293" t="s">
        <v>1456</v>
      </c>
      <c r="D35" s="262">
        <v>1</v>
      </c>
      <c r="E35" s="15">
        <f t="shared" ref="E35:E66" si="1">E34+D34</f>
        <v>39</v>
      </c>
      <c r="F35" s="205" t="s">
        <v>139</v>
      </c>
      <c r="G35" s="261" t="s">
        <v>613</v>
      </c>
      <c r="I35" s="292" t="s">
        <v>138</v>
      </c>
    </row>
    <row r="36" spans="1:9" x14ac:dyDescent="0.3">
      <c r="A36" s="15">
        <v>34</v>
      </c>
      <c r="B36" s="293" t="s">
        <v>142</v>
      </c>
      <c r="C36" s="293" t="s">
        <v>460</v>
      </c>
      <c r="D36" s="262">
        <v>1</v>
      </c>
      <c r="E36" s="15">
        <f t="shared" si="1"/>
        <v>40</v>
      </c>
      <c r="F36" s="204" t="s">
        <v>143</v>
      </c>
      <c r="G36" s="261" t="s">
        <v>640</v>
      </c>
      <c r="H36" s="15">
        <v>0</v>
      </c>
      <c r="I36" s="292" t="s">
        <v>142</v>
      </c>
    </row>
    <row r="37" spans="1:9" x14ac:dyDescent="0.3">
      <c r="A37" s="15">
        <v>35</v>
      </c>
      <c r="B37" s="293" t="s">
        <v>145</v>
      </c>
      <c r="C37" s="293" t="s">
        <v>460</v>
      </c>
      <c r="D37" s="262">
        <v>1</v>
      </c>
      <c r="E37" s="15">
        <f t="shared" si="1"/>
        <v>41</v>
      </c>
      <c r="F37" s="204" t="s">
        <v>146</v>
      </c>
      <c r="G37" s="261" t="s">
        <v>144</v>
      </c>
      <c r="H37" s="15">
        <v>0</v>
      </c>
      <c r="I37" s="292" t="s">
        <v>145</v>
      </c>
    </row>
    <row r="38" spans="1:9" x14ac:dyDescent="0.3">
      <c r="A38" s="15">
        <v>36</v>
      </c>
      <c r="B38" s="293" t="s">
        <v>148</v>
      </c>
      <c r="C38" s="293" t="s">
        <v>460</v>
      </c>
      <c r="D38" s="262">
        <v>1</v>
      </c>
      <c r="E38" s="15">
        <f t="shared" si="1"/>
        <v>42</v>
      </c>
      <c r="F38" s="204" t="s">
        <v>149</v>
      </c>
      <c r="G38" s="261" t="s">
        <v>147</v>
      </c>
      <c r="H38" s="15">
        <v>0</v>
      </c>
      <c r="I38" s="292" t="s">
        <v>148</v>
      </c>
    </row>
    <row r="39" spans="1:9" x14ac:dyDescent="0.3">
      <c r="A39" s="15">
        <v>37</v>
      </c>
      <c r="B39" s="293" t="s">
        <v>150</v>
      </c>
      <c r="C39" s="293" t="s">
        <v>460</v>
      </c>
      <c r="D39" s="262">
        <v>1</v>
      </c>
      <c r="E39" s="15">
        <f t="shared" si="1"/>
        <v>43</v>
      </c>
      <c r="F39" s="205" t="s">
        <v>151</v>
      </c>
      <c r="G39" s="260" t="s">
        <v>1180</v>
      </c>
      <c r="H39" s="15">
        <v>0</v>
      </c>
      <c r="I39" s="292" t="s">
        <v>1326</v>
      </c>
    </row>
    <row r="40" spans="1:9" x14ac:dyDescent="0.3">
      <c r="A40" s="15">
        <v>38</v>
      </c>
      <c r="B40" s="293" t="s">
        <v>153</v>
      </c>
      <c r="C40" s="293" t="s">
        <v>460</v>
      </c>
      <c r="D40" s="262">
        <v>1</v>
      </c>
      <c r="E40" s="15">
        <f t="shared" si="1"/>
        <v>44</v>
      </c>
      <c r="F40" s="204" t="s">
        <v>154</v>
      </c>
      <c r="G40" s="261" t="s">
        <v>643</v>
      </c>
      <c r="H40" s="15">
        <v>0</v>
      </c>
      <c r="I40" s="292" t="s">
        <v>153</v>
      </c>
    </row>
    <row r="41" spans="1:9" x14ac:dyDescent="0.3">
      <c r="A41" s="15">
        <v>39</v>
      </c>
      <c r="B41" s="293" t="s">
        <v>155</v>
      </c>
      <c r="C41" s="293" t="s">
        <v>1464</v>
      </c>
      <c r="D41" s="262">
        <v>1</v>
      </c>
      <c r="E41" s="15">
        <f t="shared" si="1"/>
        <v>45</v>
      </c>
      <c r="F41" s="204" t="s">
        <v>156</v>
      </c>
      <c r="G41" s="261" t="s">
        <v>636</v>
      </c>
      <c r="H41" s="15">
        <v>0</v>
      </c>
      <c r="I41" s="292" t="s">
        <v>1325</v>
      </c>
    </row>
    <row r="42" spans="1:9" x14ac:dyDescent="0.3">
      <c r="A42" s="15">
        <v>40</v>
      </c>
      <c r="B42" s="293" t="s">
        <v>157</v>
      </c>
      <c r="C42" s="293" t="s">
        <v>460</v>
      </c>
      <c r="D42" s="262">
        <v>1</v>
      </c>
      <c r="E42" s="15">
        <f t="shared" si="1"/>
        <v>46</v>
      </c>
      <c r="F42" s="205" t="s">
        <v>158</v>
      </c>
      <c r="G42" s="258" t="s">
        <v>157</v>
      </c>
      <c r="H42" s="15">
        <v>0</v>
      </c>
      <c r="I42" s="292" t="s">
        <v>157</v>
      </c>
    </row>
    <row r="43" spans="1:9" x14ac:dyDescent="0.3">
      <c r="A43" s="15">
        <v>41</v>
      </c>
      <c r="B43" s="293" t="s">
        <v>159</v>
      </c>
      <c r="C43" s="293" t="s">
        <v>1456</v>
      </c>
      <c r="D43" s="262">
        <v>1</v>
      </c>
      <c r="E43" s="15">
        <f t="shared" si="1"/>
        <v>47</v>
      </c>
      <c r="F43" s="204" t="s">
        <v>160</v>
      </c>
      <c r="G43" s="261" t="s">
        <v>645</v>
      </c>
      <c r="H43" s="15">
        <v>1</v>
      </c>
      <c r="I43" s="292" t="s">
        <v>1323</v>
      </c>
    </row>
    <row r="44" spans="1:9" x14ac:dyDescent="0.3">
      <c r="A44" s="15">
        <v>42</v>
      </c>
      <c r="B44" s="293" t="s">
        <v>161</v>
      </c>
      <c r="C44" s="293" t="s">
        <v>1464</v>
      </c>
      <c r="D44" s="262">
        <v>1</v>
      </c>
      <c r="E44" s="15">
        <f t="shared" si="1"/>
        <v>48</v>
      </c>
      <c r="F44" s="204" t="s">
        <v>162</v>
      </c>
      <c r="G44" s="261" t="s">
        <v>641</v>
      </c>
      <c r="H44" s="15">
        <v>0</v>
      </c>
      <c r="I44" s="292" t="s">
        <v>1320</v>
      </c>
    </row>
    <row r="45" spans="1:9" ht="28.8" x14ac:dyDescent="0.3">
      <c r="A45" s="15">
        <v>43</v>
      </c>
      <c r="B45" s="293" t="s">
        <v>163</v>
      </c>
      <c r="C45" s="293" t="s">
        <v>460</v>
      </c>
      <c r="D45" s="262">
        <v>3</v>
      </c>
      <c r="E45" s="15">
        <f t="shared" si="1"/>
        <v>49</v>
      </c>
      <c r="F45" s="205" t="s">
        <v>164</v>
      </c>
      <c r="G45" s="258" t="s">
        <v>163</v>
      </c>
      <c r="H45" s="15">
        <v>0</v>
      </c>
      <c r="I45" s="292" t="s">
        <v>1319</v>
      </c>
    </row>
    <row r="46" spans="1:9" x14ac:dyDescent="0.3">
      <c r="A46" s="15">
        <v>44</v>
      </c>
      <c r="B46" s="293" t="s">
        <v>165</v>
      </c>
      <c r="C46" s="293" t="s">
        <v>1464</v>
      </c>
      <c r="D46" s="262">
        <v>1</v>
      </c>
      <c r="E46" s="15">
        <f t="shared" si="1"/>
        <v>52</v>
      </c>
      <c r="F46" s="204" t="s">
        <v>166</v>
      </c>
      <c r="G46" s="261" t="s">
        <v>642</v>
      </c>
      <c r="H46" s="15">
        <v>0</v>
      </c>
      <c r="I46" s="292" t="s">
        <v>1317</v>
      </c>
    </row>
    <row r="47" spans="1:9" x14ac:dyDescent="0.3">
      <c r="A47" s="15">
        <v>45</v>
      </c>
      <c r="B47" s="293" t="s">
        <v>167</v>
      </c>
      <c r="C47" s="293" t="s">
        <v>460</v>
      </c>
      <c r="D47" s="262">
        <v>1</v>
      </c>
      <c r="E47" s="15">
        <f t="shared" si="1"/>
        <v>53</v>
      </c>
      <c r="F47" s="204" t="s">
        <v>168</v>
      </c>
      <c r="G47" s="261" t="s">
        <v>651</v>
      </c>
      <c r="H47" s="15">
        <v>0</v>
      </c>
      <c r="I47" s="292" t="s">
        <v>167</v>
      </c>
    </row>
    <row r="48" spans="1:9" ht="57.6" x14ac:dyDescent="0.3">
      <c r="A48" s="15">
        <v>46</v>
      </c>
      <c r="B48" s="293" t="s">
        <v>169</v>
      </c>
      <c r="C48" s="293" t="s">
        <v>1465</v>
      </c>
      <c r="D48" s="262">
        <v>1</v>
      </c>
      <c r="E48" s="15">
        <f t="shared" si="1"/>
        <v>54</v>
      </c>
      <c r="F48" s="204" t="s">
        <v>170</v>
      </c>
      <c r="G48" s="261" t="s">
        <v>639</v>
      </c>
      <c r="H48" s="15">
        <v>0</v>
      </c>
      <c r="I48" s="292" t="s">
        <v>1314</v>
      </c>
    </row>
    <row r="49" spans="1:9" x14ac:dyDescent="0.3">
      <c r="A49" s="15">
        <v>47</v>
      </c>
      <c r="B49" s="293" t="s">
        <v>673</v>
      </c>
      <c r="C49" s="293" t="s">
        <v>460</v>
      </c>
      <c r="D49" s="262">
        <v>1</v>
      </c>
      <c r="E49" s="15">
        <f t="shared" si="1"/>
        <v>55</v>
      </c>
      <c r="F49" s="204" t="s">
        <v>171</v>
      </c>
      <c r="G49" s="261" t="s">
        <v>637</v>
      </c>
      <c r="H49" s="15">
        <v>0</v>
      </c>
      <c r="I49" s="292" t="s">
        <v>1313</v>
      </c>
    </row>
    <row r="50" spans="1:9" x14ac:dyDescent="0.3">
      <c r="A50" s="15">
        <v>48</v>
      </c>
      <c r="B50" s="293" t="s">
        <v>173</v>
      </c>
      <c r="C50" s="293" t="s">
        <v>1456</v>
      </c>
      <c r="D50" s="262">
        <v>1</v>
      </c>
      <c r="E50" s="15">
        <f t="shared" si="1"/>
        <v>56</v>
      </c>
      <c r="F50" s="204" t="s">
        <v>174</v>
      </c>
      <c r="G50" s="261" t="s">
        <v>172</v>
      </c>
      <c r="H50" s="15">
        <v>1</v>
      </c>
      <c r="I50" s="292" t="s">
        <v>1311</v>
      </c>
    </row>
    <row r="51" spans="1:9" x14ac:dyDescent="0.3">
      <c r="A51" s="15">
        <v>49</v>
      </c>
      <c r="B51" s="293" t="s">
        <v>176</v>
      </c>
      <c r="C51" s="293" t="s">
        <v>1456</v>
      </c>
      <c r="D51" s="262">
        <v>1</v>
      </c>
      <c r="E51" s="15">
        <f t="shared" si="1"/>
        <v>57</v>
      </c>
      <c r="F51" s="204" t="s">
        <v>177</v>
      </c>
      <c r="G51" s="261" t="s">
        <v>172</v>
      </c>
      <c r="H51" s="15">
        <v>1</v>
      </c>
      <c r="I51" s="292" t="s">
        <v>1310</v>
      </c>
    </row>
    <row r="52" spans="1:9" x14ac:dyDescent="0.3">
      <c r="A52" s="15">
        <v>50</v>
      </c>
      <c r="B52" s="293" t="s">
        <v>178</v>
      </c>
      <c r="C52" s="293" t="s">
        <v>1456</v>
      </c>
      <c r="D52" s="262">
        <v>1</v>
      </c>
      <c r="E52" s="15">
        <f t="shared" si="1"/>
        <v>58</v>
      </c>
      <c r="F52" s="204" t="s">
        <v>179</v>
      </c>
      <c r="G52" s="261" t="s">
        <v>172</v>
      </c>
      <c r="H52" s="15">
        <v>1</v>
      </c>
      <c r="I52" s="292" t="s">
        <v>1308</v>
      </c>
    </row>
    <row r="53" spans="1:9" x14ac:dyDescent="0.3">
      <c r="A53" s="15">
        <v>51</v>
      </c>
      <c r="B53" s="293" t="s">
        <v>180</v>
      </c>
      <c r="C53" s="293" t="s">
        <v>1456</v>
      </c>
      <c r="D53" s="262">
        <v>1</v>
      </c>
      <c r="E53" s="15">
        <f t="shared" si="1"/>
        <v>59</v>
      </c>
      <c r="F53" s="204" t="s">
        <v>181</v>
      </c>
      <c r="G53" s="261" t="s">
        <v>638</v>
      </c>
      <c r="H53" s="15">
        <v>1</v>
      </c>
      <c r="I53" s="292" t="s">
        <v>1307</v>
      </c>
    </row>
    <row r="54" spans="1:9" x14ac:dyDescent="0.3">
      <c r="A54" s="15">
        <v>52</v>
      </c>
      <c r="B54" s="293" t="s">
        <v>182</v>
      </c>
      <c r="C54" s="293" t="s">
        <v>460</v>
      </c>
      <c r="D54" s="262">
        <v>1</v>
      </c>
      <c r="E54" s="15">
        <f t="shared" si="1"/>
        <v>60</v>
      </c>
      <c r="F54" s="204" t="s">
        <v>183</v>
      </c>
      <c r="G54" s="261" t="s">
        <v>635</v>
      </c>
      <c r="H54" s="15">
        <v>0</v>
      </c>
      <c r="I54" s="292" t="s">
        <v>182</v>
      </c>
    </row>
    <row r="55" spans="1:9" x14ac:dyDescent="0.3">
      <c r="A55" s="15">
        <v>53</v>
      </c>
      <c r="B55" s="293" t="s">
        <v>184</v>
      </c>
      <c r="C55" s="293" t="s">
        <v>460</v>
      </c>
      <c r="D55" s="262">
        <v>1</v>
      </c>
      <c r="E55" s="15">
        <f t="shared" si="1"/>
        <v>61</v>
      </c>
      <c r="F55" s="204" t="s">
        <v>185</v>
      </c>
      <c r="G55" s="261" t="s">
        <v>644</v>
      </c>
      <c r="H55" s="15">
        <v>0</v>
      </c>
      <c r="I55" s="292" t="s">
        <v>1302</v>
      </c>
    </row>
    <row r="56" spans="1:9" ht="28.8" x14ac:dyDescent="0.3">
      <c r="A56" s="15">
        <v>54</v>
      </c>
      <c r="B56" s="293" t="s">
        <v>187</v>
      </c>
      <c r="C56" s="293" t="s">
        <v>1466</v>
      </c>
      <c r="D56" s="262">
        <v>2</v>
      </c>
      <c r="E56" s="15">
        <f t="shared" si="1"/>
        <v>62</v>
      </c>
      <c r="F56" s="204" t="s">
        <v>188</v>
      </c>
      <c r="G56" s="261" t="s">
        <v>186</v>
      </c>
      <c r="H56" s="15">
        <v>1</v>
      </c>
      <c r="I56" s="292" t="s">
        <v>187</v>
      </c>
    </row>
    <row r="57" spans="1:9" x14ac:dyDescent="0.3">
      <c r="A57" s="15">
        <v>55</v>
      </c>
      <c r="B57" s="293" t="s">
        <v>189</v>
      </c>
      <c r="C57" s="293" t="s">
        <v>1456</v>
      </c>
      <c r="D57" s="262">
        <v>8</v>
      </c>
      <c r="E57" s="15">
        <f t="shared" si="1"/>
        <v>64</v>
      </c>
      <c r="F57" s="205" t="s">
        <v>190</v>
      </c>
      <c r="G57" s="261" t="s">
        <v>613</v>
      </c>
      <c r="I57" s="292" t="s">
        <v>1300</v>
      </c>
    </row>
    <row r="58" spans="1:9" x14ac:dyDescent="0.3">
      <c r="A58" s="15">
        <v>56</v>
      </c>
      <c r="B58" s="293" t="s">
        <v>192</v>
      </c>
      <c r="C58" s="293" t="s">
        <v>1456</v>
      </c>
      <c r="D58" s="262">
        <v>15</v>
      </c>
      <c r="E58" s="15">
        <f t="shared" si="1"/>
        <v>72</v>
      </c>
      <c r="F58" s="205" t="s">
        <v>193</v>
      </c>
      <c r="G58" s="261" t="s">
        <v>394</v>
      </c>
      <c r="I58" s="292" t="s">
        <v>1296</v>
      </c>
    </row>
    <row r="59" spans="1:9" x14ac:dyDescent="0.3">
      <c r="A59" s="15">
        <v>57</v>
      </c>
      <c r="B59" s="293" t="s">
        <v>194</v>
      </c>
      <c r="C59" s="293" t="s">
        <v>460</v>
      </c>
      <c r="D59" s="262">
        <v>1</v>
      </c>
      <c r="E59" s="15">
        <f t="shared" si="1"/>
        <v>87</v>
      </c>
      <c r="F59" s="204" t="s">
        <v>195</v>
      </c>
      <c r="G59" s="261" t="s">
        <v>646</v>
      </c>
      <c r="H59" s="15">
        <v>0</v>
      </c>
      <c r="I59" s="292" t="s">
        <v>1292</v>
      </c>
    </row>
    <row r="60" spans="1:9" x14ac:dyDescent="0.3">
      <c r="A60" s="15">
        <v>58</v>
      </c>
      <c r="B60" s="293" t="s">
        <v>196</v>
      </c>
      <c r="C60" s="293" t="s">
        <v>460</v>
      </c>
      <c r="D60" s="262">
        <v>1</v>
      </c>
      <c r="E60" s="15">
        <f t="shared" si="1"/>
        <v>88</v>
      </c>
      <c r="F60" s="204" t="s">
        <v>197</v>
      </c>
      <c r="G60" s="261" t="s">
        <v>650</v>
      </c>
      <c r="H60" s="15">
        <v>0</v>
      </c>
      <c r="I60" s="292" t="s">
        <v>1288</v>
      </c>
    </row>
    <row r="61" spans="1:9" x14ac:dyDescent="0.3">
      <c r="A61" s="15">
        <v>59</v>
      </c>
      <c r="B61" s="293" t="s">
        <v>237</v>
      </c>
      <c r="C61" s="293" t="s">
        <v>1456</v>
      </c>
      <c r="D61" s="262">
        <v>1</v>
      </c>
      <c r="E61" s="15">
        <f t="shared" si="1"/>
        <v>89</v>
      </c>
      <c r="F61" s="204" t="s">
        <v>198</v>
      </c>
      <c r="G61" s="261" t="s">
        <v>536</v>
      </c>
      <c r="H61" s="15">
        <v>0</v>
      </c>
      <c r="I61" s="292" t="s">
        <v>1287</v>
      </c>
    </row>
    <row r="62" spans="1:9" x14ac:dyDescent="0.3">
      <c r="A62" s="15">
        <v>60</v>
      </c>
      <c r="B62" s="293" t="s">
        <v>199</v>
      </c>
      <c r="C62" s="293" t="s">
        <v>460</v>
      </c>
      <c r="D62" s="262">
        <v>3</v>
      </c>
      <c r="E62" s="15">
        <f t="shared" si="1"/>
        <v>90</v>
      </c>
      <c r="F62" s="205" t="s">
        <v>200</v>
      </c>
      <c r="G62" s="258" t="s">
        <v>199</v>
      </c>
      <c r="H62" s="15">
        <v>0</v>
      </c>
      <c r="I62" s="292" t="s">
        <v>199</v>
      </c>
    </row>
    <row r="63" spans="1:9" x14ac:dyDescent="0.3">
      <c r="A63" s="15">
        <v>61</v>
      </c>
      <c r="B63" s="293" t="s">
        <v>1265</v>
      </c>
      <c r="C63" s="293" t="s">
        <v>460</v>
      </c>
      <c r="D63" s="262">
        <v>1</v>
      </c>
      <c r="E63" s="15">
        <f t="shared" si="1"/>
        <v>93</v>
      </c>
      <c r="F63" s="204" t="s">
        <v>1133</v>
      </c>
      <c r="G63" s="261" t="s">
        <v>48</v>
      </c>
      <c r="I63" s="292" t="s">
        <v>1286</v>
      </c>
    </row>
    <row r="64" spans="1:9" x14ac:dyDescent="0.3">
      <c r="A64" s="15">
        <v>62</v>
      </c>
      <c r="B64" s="293" t="s">
        <v>1265</v>
      </c>
      <c r="C64" s="293" t="s">
        <v>460</v>
      </c>
      <c r="D64" s="262">
        <v>1</v>
      </c>
      <c r="E64" s="15">
        <f t="shared" si="1"/>
        <v>94</v>
      </c>
      <c r="F64" s="204" t="s">
        <v>1137</v>
      </c>
      <c r="G64" s="261" t="s">
        <v>48</v>
      </c>
      <c r="I64" s="292" t="s">
        <v>1285</v>
      </c>
    </row>
    <row r="65" spans="1:9" x14ac:dyDescent="0.3">
      <c r="A65" s="15">
        <v>63</v>
      </c>
      <c r="B65" s="293" t="s">
        <v>1265</v>
      </c>
      <c r="C65" s="293" t="s">
        <v>460</v>
      </c>
      <c r="D65" s="262">
        <v>1</v>
      </c>
      <c r="E65" s="15">
        <f t="shared" si="1"/>
        <v>95</v>
      </c>
      <c r="F65" s="204" t="s">
        <v>1138</v>
      </c>
      <c r="G65" s="261" t="s">
        <v>48</v>
      </c>
      <c r="I65" s="292" t="s">
        <v>1284</v>
      </c>
    </row>
    <row r="66" spans="1:9" x14ac:dyDescent="0.3">
      <c r="A66" s="15">
        <v>64</v>
      </c>
      <c r="B66" s="293" t="s">
        <v>201</v>
      </c>
      <c r="C66" s="293" t="s">
        <v>460</v>
      </c>
      <c r="D66" s="262">
        <v>4</v>
      </c>
      <c r="E66" s="15">
        <f t="shared" si="1"/>
        <v>96</v>
      </c>
      <c r="F66" s="205" t="s">
        <v>202</v>
      </c>
      <c r="G66" s="258" t="s">
        <v>201</v>
      </c>
      <c r="H66" s="15">
        <v>0</v>
      </c>
      <c r="I66" s="292" t="s">
        <v>201</v>
      </c>
    </row>
    <row r="67" spans="1:9" x14ac:dyDescent="0.3">
      <c r="A67" s="15">
        <v>65</v>
      </c>
      <c r="B67" s="293" t="s">
        <v>203</v>
      </c>
      <c r="C67" s="293" t="s">
        <v>460</v>
      </c>
      <c r="D67" s="262">
        <v>4</v>
      </c>
      <c r="E67" s="15">
        <f t="shared" ref="E67:E89" si="2">E66+D66</f>
        <v>100</v>
      </c>
      <c r="F67" s="205" t="s">
        <v>204</v>
      </c>
      <c r="G67" s="258" t="s">
        <v>203</v>
      </c>
      <c r="H67" s="15">
        <v>0</v>
      </c>
      <c r="I67" s="292" t="s">
        <v>203</v>
      </c>
    </row>
    <row r="68" spans="1:9" x14ac:dyDescent="0.3">
      <c r="A68" s="15">
        <v>66</v>
      </c>
      <c r="B68" s="296" t="s">
        <v>1130</v>
      </c>
      <c r="C68" s="293" t="s">
        <v>1456</v>
      </c>
      <c r="D68" s="262">
        <v>1</v>
      </c>
      <c r="E68" s="15">
        <f t="shared" si="2"/>
        <v>104</v>
      </c>
      <c r="F68" s="204" t="s">
        <v>206</v>
      </c>
      <c r="G68" s="261" t="s">
        <v>613</v>
      </c>
      <c r="I68" s="292" t="s">
        <v>1501</v>
      </c>
    </row>
    <row r="69" spans="1:9" x14ac:dyDescent="0.3">
      <c r="A69" s="15">
        <v>67</v>
      </c>
      <c r="B69" s="296" t="s">
        <v>1131</v>
      </c>
      <c r="C69" s="293" t="s">
        <v>66</v>
      </c>
      <c r="D69" s="262">
        <v>1</v>
      </c>
      <c r="E69" s="15">
        <f t="shared" si="2"/>
        <v>105</v>
      </c>
      <c r="F69" s="204" t="s">
        <v>207</v>
      </c>
      <c r="G69" s="261" t="s">
        <v>613</v>
      </c>
      <c r="I69" s="292" t="s">
        <v>1502</v>
      </c>
    </row>
    <row r="70" spans="1:9" x14ac:dyDescent="0.3">
      <c r="A70" s="15">
        <v>68</v>
      </c>
      <c r="B70" s="296" t="s">
        <v>1132</v>
      </c>
      <c r="C70" s="293" t="s">
        <v>66</v>
      </c>
      <c r="D70" s="262">
        <v>1</v>
      </c>
      <c r="E70" s="15">
        <f t="shared" si="2"/>
        <v>106</v>
      </c>
      <c r="F70" s="204" t="s">
        <v>208</v>
      </c>
      <c r="G70" s="261" t="s">
        <v>613</v>
      </c>
      <c r="I70" s="292" t="s">
        <v>1503</v>
      </c>
    </row>
    <row r="71" spans="1:9" x14ac:dyDescent="0.3">
      <c r="A71" s="15">
        <v>69</v>
      </c>
      <c r="B71" s="293" t="s">
        <v>209</v>
      </c>
      <c r="C71" s="293" t="s">
        <v>66</v>
      </c>
      <c r="D71" s="262">
        <v>1</v>
      </c>
      <c r="E71" s="15">
        <f t="shared" si="2"/>
        <v>107</v>
      </c>
      <c r="F71" s="205" t="s">
        <v>210</v>
      </c>
      <c r="G71" s="261" t="s">
        <v>613</v>
      </c>
      <c r="I71" s="292" t="s">
        <v>1279</v>
      </c>
    </row>
    <row r="72" spans="1:9" x14ac:dyDescent="0.3">
      <c r="A72" s="15">
        <v>70</v>
      </c>
      <c r="B72" s="293" t="s">
        <v>211</v>
      </c>
      <c r="C72" s="293" t="s">
        <v>66</v>
      </c>
      <c r="D72" s="262">
        <v>1</v>
      </c>
      <c r="E72" s="15">
        <f t="shared" si="2"/>
        <v>108</v>
      </c>
      <c r="F72" s="205" t="s">
        <v>212</v>
      </c>
      <c r="G72" s="261" t="s">
        <v>613</v>
      </c>
      <c r="I72" s="292" t="s">
        <v>211</v>
      </c>
    </row>
    <row r="73" spans="1:9" x14ac:dyDescent="0.3">
      <c r="A73" s="15">
        <v>71</v>
      </c>
      <c r="B73" s="293" t="s">
        <v>1265</v>
      </c>
      <c r="C73" s="293" t="s">
        <v>460</v>
      </c>
      <c r="D73" s="262">
        <v>1</v>
      </c>
      <c r="E73" s="15">
        <f t="shared" si="2"/>
        <v>109</v>
      </c>
      <c r="F73" s="204" t="s">
        <v>213</v>
      </c>
      <c r="G73" s="261" t="s">
        <v>48</v>
      </c>
      <c r="I73" s="292" t="s">
        <v>1274</v>
      </c>
    </row>
    <row r="74" spans="1:9" x14ac:dyDescent="0.3">
      <c r="A74" s="15">
        <v>72</v>
      </c>
      <c r="B74" s="293" t="s">
        <v>215</v>
      </c>
      <c r="C74" s="293" t="s">
        <v>66</v>
      </c>
      <c r="D74" s="262">
        <v>1</v>
      </c>
      <c r="E74" s="15">
        <f t="shared" si="2"/>
        <v>110</v>
      </c>
      <c r="F74" s="204" t="s">
        <v>216</v>
      </c>
      <c r="G74" s="261" t="s">
        <v>214</v>
      </c>
      <c r="H74" s="15">
        <v>0</v>
      </c>
      <c r="I74" s="292" t="s">
        <v>1273</v>
      </c>
    </row>
    <row r="75" spans="1:9" x14ac:dyDescent="0.3">
      <c r="A75" s="15">
        <v>73</v>
      </c>
      <c r="B75" s="293" t="s">
        <v>217</v>
      </c>
      <c r="C75" s="293" t="s">
        <v>66</v>
      </c>
      <c r="D75" s="262">
        <v>1</v>
      </c>
      <c r="E75" s="15">
        <f t="shared" si="2"/>
        <v>111</v>
      </c>
      <c r="F75" s="204" t="s">
        <v>218</v>
      </c>
      <c r="G75" s="261" t="s">
        <v>214</v>
      </c>
      <c r="H75" s="15">
        <v>0</v>
      </c>
      <c r="I75" s="292" t="s">
        <v>1272</v>
      </c>
    </row>
    <row r="76" spans="1:9" x14ac:dyDescent="0.3">
      <c r="A76" s="15">
        <v>74</v>
      </c>
      <c r="B76" s="293" t="s">
        <v>219</v>
      </c>
      <c r="C76" s="293" t="s">
        <v>66</v>
      </c>
      <c r="D76" s="262">
        <v>1</v>
      </c>
      <c r="E76" s="15">
        <f t="shared" si="2"/>
        <v>112</v>
      </c>
      <c r="F76" s="205" t="s">
        <v>220</v>
      </c>
      <c r="G76" s="261" t="s">
        <v>613</v>
      </c>
      <c r="I76" s="292" t="s">
        <v>219</v>
      </c>
    </row>
    <row r="77" spans="1:9" x14ac:dyDescent="0.3">
      <c r="A77" s="15">
        <v>75</v>
      </c>
      <c r="B77" s="293" t="s">
        <v>222</v>
      </c>
      <c r="C77" s="293" t="s">
        <v>460</v>
      </c>
      <c r="D77" s="262">
        <v>7</v>
      </c>
      <c r="E77" s="15">
        <f t="shared" si="2"/>
        <v>113</v>
      </c>
      <c r="F77" s="204" t="s">
        <v>223</v>
      </c>
      <c r="G77" s="261" t="s">
        <v>221</v>
      </c>
      <c r="H77" s="15">
        <v>0</v>
      </c>
      <c r="I77" s="292" t="s">
        <v>1271</v>
      </c>
    </row>
    <row r="78" spans="1:9" ht="28.8" x14ac:dyDescent="0.3">
      <c r="A78" s="15">
        <v>76</v>
      </c>
      <c r="B78" s="293" t="s">
        <v>225</v>
      </c>
      <c r="C78" s="293" t="s">
        <v>1456</v>
      </c>
      <c r="D78" s="262">
        <v>1</v>
      </c>
      <c r="E78" s="15">
        <f t="shared" si="2"/>
        <v>120</v>
      </c>
      <c r="F78" s="204" t="s">
        <v>226</v>
      </c>
      <c r="G78" s="261" t="s">
        <v>224</v>
      </c>
      <c r="H78" s="15">
        <v>1</v>
      </c>
      <c r="I78" s="292" t="s">
        <v>225</v>
      </c>
    </row>
    <row r="79" spans="1:9" ht="43.2" x14ac:dyDescent="0.3">
      <c r="A79" s="15">
        <v>77</v>
      </c>
      <c r="B79" s="293" t="s">
        <v>674</v>
      </c>
      <c r="C79" s="293" t="s">
        <v>1467</v>
      </c>
      <c r="D79" s="262">
        <v>1</v>
      </c>
      <c r="E79" s="15">
        <f t="shared" si="2"/>
        <v>121</v>
      </c>
      <c r="F79" s="205" t="s">
        <v>227</v>
      </c>
      <c r="G79" s="261" t="s">
        <v>613</v>
      </c>
      <c r="I79" s="292" t="s">
        <v>1269</v>
      </c>
    </row>
    <row r="80" spans="1:9" x14ac:dyDescent="0.3">
      <c r="A80" s="15">
        <v>78</v>
      </c>
      <c r="B80" s="293" t="s">
        <v>228</v>
      </c>
      <c r="C80" s="293" t="s">
        <v>1456</v>
      </c>
      <c r="D80" s="262">
        <v>1</v>
      </c>
      <c r="E80" s="15">
        <f t="shared" si="2"/>
        <v>122</v>
      </c>
      <c r="F80" s="204" t="s">
        <v>229</v>
      </c>
      <c r="G80" s="261" t="s">
        <v>100</v>
      </c>
      <c r="H80" s="15">
        <v>0</v>
      </c>
      <c r="I80" s="292" t="s">
        <v>1504</v>
      </c>
    </row>
    <row r="81" spans="1:9" x14ac:dyDescent="0.3">
      <c r="A81" s="15">
        <v>79</v>
      </c>
      <c r="B81" s="293" t="s">
        <v>230</v>
      </c>
      <c r="C81" s="293" t="s">
        <v>1456</v>
      </c>
      <c r="D81" s="262">
        <v>1</v>
      </c>
      <c r="E81" s="15">
        <f t="shared" si="2"/>
        <v>123</v>
      </c>
      <c r="F81" s="204" t="s">
        <v>231</v>
      </c>
      <c r="G81" s="261" t="s">
        <v>100</v>
      </c>
      <c r="H81" s="15">
        <v>0</v>
      </c>
      <c r="I81" s="292" t="s">
        <v>1505</v>
      </c>
    </row>
    <row r="82" spans="1:9" x14ac:dyDescent="0.3">
      <c r="A82" s="15">
        <v>80</v>
      </c>
      <c r="B82" s="293" t="s">
        <v>232</v>
      </c>
      <c r="C82" s="293" t="s">
        <v>1456</v>
      </c>
      <c r="D82" s="262">
        <v>1</v>
      </c>
      <c r="E82" s="15">
        <f t="shared" si="2"/>
        <v>124</v>
      </c>
      <c r="F82" s="204" t="s">
        <v>233</v>
      </c>
      <c r="G82" s="261" t="s">
        <v>100</v>
      </c>
      <c r="H82" s="15">
        <v>0</v>
      </c>
      <c r="I82" s="292" t="s">
        <v>1506</v>
      </c>
    </row>
    <row r="83" spans="1:9" x14ac:dyDescent="0.3">
      <c r="A83" s="15">
        <v>81</v>
      </c>
      <c r="B83" s="293" t="s">
        <v>235</v>
      </c>
      <c r="C83" s="293" t="s">
        <v>1456</v>
      </c>
      <c r="D83" s="262">
        <v>1</v>
      </c>
      <c r="E83" s="15">
        <f t="shared" si="2"/>
        <v>125</v>
      </c>
      <c r="F83" s="207" t="s">
        <v>236</v>
      </c>
      <c r="G83" s="261" t="s">
        <v>234</v>
      </c>
      <c r="H83" s="15">
        <v>1</v>
      </c>
      <c r="I83" s="292" t="s">
        <v>1507</v>
      </c>
    </row>
    <row r="84" spans="1:9" x14ac:dyDescent="0.3">
      <c r="A84" s="15">
        <v>82</v>
      </c>
      <c r="B84" s="296" t="s">
        <v>1107</v>
      </c>
      <c r="C84" s="293" t="s">
        <v>1456</v>
      </c>
      <c r="D84" s="262">
        <v>1</v>
      </c>
      <c r="E84" s="15">
        <f t="shared" si="2"/>
        <v>126</v>
      </c>
      <c r="F84" s="207" t="s">
        <v>888</v>
      </c>
      <c r="G84" s="261" t="s">
        <v>48</v>
      </c>
      <c r="I84" s="292" t="s">
        <v>1266</v>
      </c>
    </row>
    <row r="85" spans="1:9" x14ac:dyDescent="0.3">
      <c r="A85" s="15">
        <v>83</v>
      </c>
      <c r="B85" s="293" t="s">
        <v>1265</v>
      </c>
      <c r="C85" s="293" t="s">
        <v>460</v>
      </c>
      <c r="D85" s="262">
        <v>1</v>
      </c>
      <c r="E85" s="15">
        <f t="shared" si="2"/>
        <v>127</v>
      </c>
      <c r="F85" s="207" t="s">
        <v>889</v>
      </c>
      <c r="G85" s="261" t="s">
        <v>48</v>
      </c>
      <c r="I85" s="292" t="s">
        <v>1264</v>
      </c>
    </row>
    <row r="86" spans="1:9" ht="28.8" x14ac:dyDescent="0.3">
      <c r="A86" s="15">
        <v>84</v>
      </c>
      <c r="B86" s="296" t="s">
        <v>238</v>
      </c>
      <c r="C86" s="293" t="s">
        <v>1468</v>
      </c>
      <c r="D86" s="262">
        <v>1</v>
      </c>
      <c r="E86" s="15">
        <f t="shared" si="2"/>
        <v>128</v>
      </c>
      <c r="F86" s="205" t="s">
        <v>239</v>
      </c>
      <c r="G86" s="258" t="s">
        <v>613</v>
      </c>
      <c r="I86" s="292" t="s">
        <v>238</v>
      </c>
    </row>
    <row r="87" spans="1:9" ht="28.8" x14ac:dyDescent="0.3">
      <c r="A87" s="15">
        <v>85</v>
      </c>
      <c r="B87" s="296" t="s">
        <v>1469</v>
      </c>
      <c r="C87" s="293" t="s">
        <v>1456</v>
      </c>
      <c r="D87" s="262">
        <v>1</v>
      </c>
      <c r="E87" s="15">
        <f t="shared" si="2"/>
        <v>129</v>
      </c>
      <c r="F87" s="205" t="s">
        <v>240</v>
      </c>
      <c r="G87" s="261" t="s">
        <v>613</v>
      </c>
      <c r="I87" s="292" t="s">
        <v>1106</v>
      </c>
    </row>
    <row r="88" spans="1:9" ht="28.8" x14ac:dyDescent="0.3">
      <c r="A88" s="15">
        <v>86</v>
      </c>
      <c r="B88" s="293" t="s">
        <v>242</v>
      </c>
      <c r="C88" s="293" t="s">
        <v>1470</v>
      </c>
      <c r="D88" s="262">
        <v>5</v>
      </c>
      <c r="E88" s="15">
        <f t="shared" si="2"/>
        <v>130</v>
      </c>
      <c r="F88" s="204" t="s">
        <v>243</v>
      </c>
      <c r="G88" s="261" t="s">
        <v>241</v>
      </c>
      <c r="H88" s="15">
        <v>0</v>
      </c>
      <c r="I88" s="292" t="s">
        <v>242</v>
      </c>
    </row>
    <row r="89" spans="1:9" x14ac:dyDescent="0.3">
      <c r="A89" s="15">
        <v>87</v>
      </c>
      <c r="B89" s="296" t="s">
        <v>244</v>
      </c>
      <c r="C89" s="293" t="s">
        <v>1471</v>
      </c>
      <c r="D89" s="262">
        <v>1</v>
      </c>
      <c r="E89" s="15">
        <f t="shared" si="2"/>
        <v>135</v>
      </c>
      <c r="F89" s="205" t="s">
        <v>245</v>
      </c>
      <c r="G89" s="258" t="s">
        <v>613</v>
      </c>
      <c r="I89" s="292" t="s">
        <v>1261</v>
      </c>
    </row>
    <row r="90" spans="1:9" x14ac:dyDescent="0.3">
      <c r="A90" s="15">
        <v>88</v>
      </c>
      <c r="B90" s="302" t="s">
        <v>254</v>
      </c>
      <c r="D90" s="305">
        <v>24</v>
      </c>
      <c r="I90" s="292" t="s">
        <v>254</v>
      </c>
    </row>
    <row r="91" spans="1:9" x14ac:dyDescent="0.3">
      <c r="A91" s="15">
        <v>89</v>
      </c>
      <c r="B91" s="302" t="s">
        <v>255</v>
      </c>
      <c r="D91" s="305">
        <v>5</v>
      </c>
      <c r="I91" s="292" t="s">
        <v>255</v>
      </c>
    </row>
    <row r="92" spans="1:9" x14ac:dyDescent="0.3">
      <c r="A92" s="15">
        <v>90</v>
      </c>
      <c r="B92" s="302" t="s">
        <v>256</v>
      </c>
      <c r="D92" s="305">
        <v>2</v>
      </c>
      <c r="I92" s="292" t="s">
        <v>1260</v>
      </c>
    </row>
    <row r="93" spans="1:9" x14ac:dyDescent="0.3">
      <c r="A93" s="15">
        <v>91</v>
      </c>
      <c r="B93" s="302" t="s">
        <v>257</v>
      </c>
      <c r="D93" s="305">
        <v>1</v>
      </c>
      <c r="I93" s="292" t="s">
        <v>257</v>
      </c>
    </row>
    <row r="94" spans="1:9" x14ac:dyDescent="0.3">
      <c r="A94" s="15">
        <v>92</v>
      </c>
      <c r="B94" s="302" t="s">
        <v>258</v>
      </c>
      <c r="D94" s="305">
        <v>8</v>
      </c>
      <c r="I94" s="300" t="s">
        <v>258</v>
      </c>
    </row>
    <row r="95" spans="1:9" x14ac:dyDescent="0.3">
      <c r="A95" s="15">
        <v>93</v>
      </c>
      <c r="B95" s="302" t="s">
        <v>259</v>
      </c>
      <c r="D95" s="305">
        <v>8</v>
      </c>
      <c r="I95" s="300" t="s">
        <v>259</v>
      </c>
    </row>
    <row r="96" spans="1:9" x14ac:dyDescent="0.3">
      <c r="A96" s="15">
        <v>94</v>
      </c>
      <c r="B96" s="302" t="s">
        <v>260</v>
      </c>
      <c r="D96" s="305">
        <v>8</v>
      </c>
      <c r="I96" s="300" t="s">
        <v>1259</v>
      </c>
    </row>
    <row r="97" spans="1:9" x14ac:dyDescent="0.3">
      <c r="A97" s="15">
        <v>95</v>
      </c>
      <c r="B97" s="302" t="s">
        <v>261</v>
      </c>
      <c r="D97" s="305">
        <v>8</v>
      </c>
      <c r="I97" s="300" t="s">
        <v>1258</v>
      </c>
    </row>
    <row r="98" spans="1:9" x14ac:dyDescent="0.3">
      <c r="A98" s="15">
        <v>96</v>
      </c>
      <c r="B98" s="302" t="s">
        <v>247</v>
      </c>
      <c r="D98" s="305">
        <v>16</v>
      </c>
    </row>
    <row r="99" spans="1:9" x14ac:dyDescent="0.3">
      <c r="A99" s="15">
        <v>97</v>
      </c>
      <c r="B99" s="302" t="s">
        <v>248</v>
      </c>
      <c r="D99" s="305">
        <v>8</v>
      </c>
    </row>
    <row r="100" spans="1:9" x14ac:dyDescent="0.3">
      <c r="A100" s="15">
        <v>98</v>
      </c>
      <c r="B100" s="302" t="s">
        <v>249</v>
      </c>
      <c r="D100" s="305">
        <v>8</v>
      </c>
    </row>
    <row r="101" spans="1:9" x14ac:dyDescent="0.3">
      <c r="A101" s="15">
        <v>99</v>
      </c>
      <c r="B101" s="302" t="s">
        <v>250</v>
      </c>
      <c r="D101" s="305">
        <v>32</v>
      </c>
    </row>
    <row r="102" spans="1:9" x14ac:dyDescent="0.3">
      <c r="A102" s="15">
        <v>100</v>
      </c>
      <c r="B102" s="302" t="s">
        <v>251</v>
      </c>
      <c r="D102" s="305">
        <v>32</v>
      </c>
    </row>
    <row r="103" spans="1:9" x14ac:dyDescent="0.3">
      <c r="A103" s="15">
        <v>101</v>
      </c>
      <c r="B103" s="302" t="s">
        <v>252</v>
      </c>
      <c r="D103" s="305">
        <v>32</v>
      </c>
    </row>
    <row r="104" spans="1:9" x14ac:dyDescent="0.3">
      <c r="A104" s="15">
        <v>102</v>
      </c>
      <c r="B104" s="302" t="s">
        <v>262</v>
      </c>
      <c r="D104" s="305">
        <v>16</v>
      </c>
      <c r="I104" s="292" t="s">
        <v>1253</v>
      </c>
    </row>
    <row r="105" spans="1:9" x14ac:dyDescent="0.3">
      <c r="A105" s="15">
        <v>103</v>
      </c>
      <c r="B105" s="302" t="s">
        <v>263</v>
      </c>
      <c r="D105" s="305">
        <v>8</v>
      </c>
      <c r="I105" s="292" t="s">
        <v>1252</v>
      </c>
    </row>
    <row r="106" spans="1:9" x14ac:dyDescent="0.3">
      <c r="A106" s="15">
        <v>104</v>
      </c>
      <c r="B106" s="302" t="s">
        <v>264</v>
      </c>
      <c r="D106" s="305">
        <v>4</v>
      </c>
      <c r="I106" s="292" t="s">
        <v>1251</v>
      </c>
    </row>
    <row r="107" spans="1:9" x14ac:dyDescent="0.3">
      <c r="A107" s="15">
        <v>105</v>
      </c>
      <c r="B107" s="302" t="s">
        <v>265</v>
      </c>
      <c r="D107" s="305">
        <v>4</v>
      </c>
      <c r="I107" s="292" t="s">
        <v>1249</v>
      </c>
    </row>
    <row r="108" spans="1:9" x14ac:dyDescent="0.3">
      <c r="A108" s="15">
        <v>106</v>
      </c>
      <c r="B108" s="303" t="s">
        <v>395</v>
      </c>
      <c r="D108" s="306">
        <v>512</v>
      </c>
      <c r="I108" s="292" t="s">
        <v>1247</v>
      </c>
    </row>
    <row r="109" spans="1:9" x14ac:dyDescent="0.3">
      <c r="A109" s="15">
        <v>107</v>
      </c>
      <c r="B109" s="303" t="s">
        <v>396</v>
      </c>
      <c r="D109" s="306">
        <v>32</v>
      </c>
      <c r="I109" s="292" t="s">
        <v>1508</v>
      </c>
    </row>
    <row r="110" spans="1:9" x14ac:dyDescent="0.3">
      <c r="A110" s="15">
        <v>108</v>
      </c>
      <c r="B110" s="303" t="s">
        <v>397</v>
      </c>
      <c r="D110" s="306">
        <v>256</v>
      </c>
      <c r="I110" s="292" t="s">
        <v>1509</v>
      </c>
    </row>
    <row r="111" spans="1:9" x14ac:dyDescent="0.3">
      <c r="A111" s="15">
        <v>109</v>
      </c>
      <c r="B111" s="303" t="s">
        <v>398</v>
      </c>
      <c r="D111" s="306">
        <v>256</v>
      </c>
      <c r="I111" s="292" t="s">
        <v>1510</v>
      </c>
    </row>
    <row r="112" spans="1:9" x14ac:dyDescent="0.3">
      <c r="A112" s="15">
        <v>110</v>
      </c>
      <c r="B112" s="303" t="s">
        <v>422</v>
      </c>
      <c r="D112" s="306">
        <v>0</v>
      </c>
      <c r="I112" s="292" t="s">
        <v>1511</v>
      </c>
    </row>
    <row r="113" spans="1:9" x14ac:dyDescent="0.3">
      <c r="A113" s="15">
        <v>111</v>
      </c>
      <c r="B113" s="304" t="s">
        <v>16</v>
      </c>
      <c r="D113" s="307">
        <v>768</v>
      </c>
      <c r="I113" s="292" t="s">
        <v>16</v>
      </c>
    </row>
    <row r="114" spans="1:9" x14ac:dyDescent="0.3">
      <c r="A114" s="15">
        <v>112</v>
      </c>
      <c r="B114" s="304" t="s">
        <v>399</v>
      </c>
      <c r="D114" s="307">
        <v>160</v>
      </c>
      <c r="I114" s="292"/>
    </row>
    <row r="115" spans="1:9" x14ac:dyDescent="0.3">
      <c r="A115" s="15">
        <v>113</v>
      </c>
      <c r="B115" s="304" t="s">
        <v>22</v>
      </c>
      <c r="D115" s="307">
        <v>32</v>
      </c>
      <c r="I115" s="292"/>
    </row>
    <row r="116" spans="1:9" x14ac:dyDescent="0.3">
      <c r="A116" s="15">
        <v>114</v>
      </c>
      <c r="B116" s="304" t="s">
        <v>884</v>
      </c>
      <c r="D116" s="307">
        <v>320</v>
      </c>
      <c r="I116" s="292"/>
    </row>
    <row r="117" spans="1:9" x14ac:dyDescent="0.3">
      <c r="A117" s="15">
        <v>115</v>
      </c>
      <c r="B117" s="304" t="s">
        <v>21</v>
      </c>
      <c r="D117" s="307">
        <v>6400</v>
      </c>
      <c r="I117" s="292"/>
    </row>
    <row r="118" spans="1:9" x14ac:dyDescent="0.3">
      <c r="A118" s="15">
        <v>116</v>
      </c>
      <c r="B118" s="304" t="s">
        <v>423</v>
      </c>
      <c r="D118" s="307">
        <v>0</v>
      </c>
      <c r="I118" s="292"/>
    </row>
    <row r="119" spans="1:9" x14ac:dyDescent="0.3">
      <c r="I119" s="292"/>
    </row>
    <row r="120" spans="1:9" x14ac:dyDescent="0.3">
      <c r="I120" s="292"/>
    </row>
    <row r="121" spans="1:9" x14ac:dyDescent="0.3">
      <c r="I121" s="292"/>
    </row>
    <row r="122" spans="1:9" x14ac:dyDescent="0.3">
      <c r="I122" s="292"/>
    </row>
    <row r="123" spans="1:9" x14ac:dyDescent="0.3">
      <c r="I123" s="292"/>
    </row>
    <row r="124" spans="1:9" x14ac:dyDescent="0.3">
      <c r="I124" s="301"/>
    </row>
    <row r="125" spans="1:9" x14ac:dyDescent="0.3">
      <c r="I125" s="301"/>
    </row>
    <row r="126" spans="1:9" x14ac:dyDescent="0.3">
      <c r="I126" s="301"/>
    </row>
    <row r="127" spans="1:9" x14ac:dyDescent="0.3">
      <c r="I127" s="301"/>
    </row>
    <row r="128" spans="1:9" x14ac:dyDescent="0.3">
      <c r="I128" s="301"/>
    </row>
    <row r="129" spans="9:9" x14ac:dyDescent="0.3">
      <c r="I129" s="301"/>
    </row>
    <row r="130" spans="9:9" x14ac:dyDescent="0.3">
      <c r="I130" s="301"/>
    </row>
    <row r="131" spans="9:9" x14ac:dyDescent="0.3">
      <c r="I131" s="301"/>
    </row>
    <row r="132" spans="9:9" x14ac:dyDescent="0.3">
      <c r="I132" s="301"/>
    </row>
    <row r="133" spans="9:9" x14ac:dyDescent="0.3">
      <c r="I133" s="301"/>
    </row>
    <row r="134" spans="9:9" x14ac:dyDescent="0.3">
      <c r="I134" s="301"/>
    </row>
    <row r="135" spans="9:9" x14ac:dyDescent="0.3">
      <c r="I135" s="301"/>
    </row>
    <row r="136" spans="9:9" x14ac:dyDescent="0.3">
      <c r="I136" s="301"/>
    </row>
    <row r="137" spans="9:9" x14ac:dyDescent="0.3">
      <c r="I137" s="301"/>
    </row>
    <row r="138" spans="9:9" x14ac:dyDescent="0.3">
      <c r="I138" s="301"/>
    </row>
    <row r="139" spans="9:9" x14ac:dyDescent="0.3">
      <c r="I139" s="301"/>
    </row>
    <row r="140" spans="9:9" x14ac:dyDescent="0.3">
      <c r="I140" s="301"/>
    </row>
    <row r="141" spans="9:9" x14ac:dyDescent="0.3">
      <c r="I141" s="301"/>
    </row>
    <row r="142" spans="9:9" x14ac:dyDescent="0.3">
      <c r="I142" s="301"/>
    </row>
    <row r="143" spans="9:9" x14ac:dyDescent="0.3">
      <c r="I143" s="301"/>
    </row>
    <row r="144" spans="9:9" x14ac:dyDescent="0.3">
      <c r="I144" s="301"/>
    </row>
    <row r="145" spans="9:9" x14ac:dyDescent="0.3">
      <c r="I145" s="301"/>
    </row>
    <row r="146" spans="9:9" x14ac:dyDescent="0.3">
      <c r="I146" s="301"/>
    </row>
    <row r="147" spans="9:9" x14ac:dyDescent="0.3">
      <c r="I147" s="301"/>
    </row>
    <row r="148" spans="9:9" x14ac:dyDescent="0.3">
      <c r="I148" s="301"/>
    </row>
    <row r="149" spans="9:9" x14ac:dyDescent="0.3">
      <c r="I149" s="301"/>
    </row>
    <row r="150" spans="9:9" x14ac:dyDescent="0.3">
      <c r="I150" s="301"/>
    </row>
    <row r="151" spans="9:9" x14ac:dyDescent="0.3">
      <c r="I151" s="301"/>
    </row>
    <row r="152" spans="9:9" x14ac:dyDescent="0.3">
      <c r="I152" s="301"/>
    </row>
    <row r="153" spans="9:9" x14ac:dyDescent="0.3">
      <c r="I153" s="301"/>
    </row>
    <row r="154" spans="9:9" x14ac:dyDescent="0.3">
      <c r="I154" s="301"/>
    </row>
    <row r="155" spans="9:9" x14ac:dyDescent="0.3">
      <c r="I155" s="292"/>
    </row>
    <row r="156" spans="9:9" x14ac:dyDescent="0.3">
      <c r="I156" s="292"/>
    </row>
    <row r="157" spans="9:9" x14ac:dyDescent="0.3">
      <c r="I157" s="292"/>
    </row>
    <row r="158" spans="9:9" x14ac:dyDescent="0.3">
      <c r="I158" s="292"/>
    </row>
    <row r="159" spans="9:9" x14ac:dyDescent="0.3">
      <c r="I159" s="292"/>
    </row>
    <row r="160" spans="9:9" x14ac:dyDescent="0.3">
      <c r="I160" s="292"/>
    </row>
  </sheetData>
  <autoFilter ref="A1:H89" xr:uid="{20137023-DCF3-41E8-BF46-752FA4236132}">
    <sortState xmlns:xlrd2="http://schemas.microsoft.com/office/spreadsheetml/2017/richdata2" ref="A2:H89">
      <sortCondition ref="A1:A89"/>
    </sortState>
  </autoFilter>
  <conditionalFormatting sqref="B2:B89">
    <cfRule type="expression" dxfId="211"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1452</v>
      </c>
      <c r="B1" s="15" t="s">
        <v>1</v>
      </c>
      <c r="C1" s="15" t="s">
        <v>1472</v>
      </c>
      <c r="D1" s="15" t="s">
        <v>1481</v>
      </c>
      <c r="E1" s="15" t="s">
        <v>661</v>
      </c>
      <c r="F1" s="15" t="s">
        <v>1454</v>
      </c>
      <c r="H1" s="15" t="s">
        <v>1473</v>
      </c>
      <c r="I1" s="15" t="s">
        <v>1474</v>
      </c>
    </row>
    <row r="2" spans="1:9" x14ac:dyDescent="0.3">
      <c r="A2" s="15">
        <v>0</v>
      </c>
      <c r="B2" s="293" t="s">
        <v>64</v>
      </c>
      <c r="C2" s="15" t="s">
        <v>1475</v>
      </c>
      <c r="D2" s="15" t="s">
        <v>1475</v>
      </c>
      <c r="E2" s="262">
        <v>1</v>
      </c>
      <c r="F2" s="15">
        <v>0</v>
      </c>
      <c r="G2" s="205" t="s">
        <v>65</v>
      </c>
      <c r="H2" s="261" t="s">
        <v>613</v>
      </c>
    </row>
    <row r="3" spans="1:9" x14ac:dyDescent="0.3">
      <c r="A3" s="15">
        <v>1</v>
      </c>
      <c r="B3" s="293" t="s">
        <v>67</v>
      </c>
      <c r="C3" s="15" t="s">
        <v>1475</v>
      </c>
      <c r="D3" s="15" t="s">
        <v>1475</v>
      </c>
      <c r="E3" s="262">
        <v>1</v>
      </c>
      <c r="F3" s="15">
        <f t="shared" ref="F3:F34" si="0">E2+F2</f>
        <v>1</v>
      </c>
      <c r="G3" s="205" t="s">
        <v>68</v>
      </c>
      <c r="H3" s="261" t="s">
        <v>613</v>
      </c>
    </row>
    <row r="4" spans="1:9" x14ac:dyDescent="0.3">
      <c r="A4" s="15">
        <v>2</v>
      </c>
      <c r="B4" s="293" t="s">
        <v>71</v>
      </c>
      <c r="C4" s="15" t="s">
        <v>1475</v>
      </c>
      <c r="D4" s="15" t="s">
        <v>1475</v>
      </c>
      <c r="E4" s="262">
        <v>1</v>
      </c>
      <c r="F4" s="15">
        <f t="shared" si="0"/>
        <v>2</v>
      </c>
      <c r="G4" s="204" t="s">
        <v>72</v>
      </c>
      <c r="H4" s="261" t="s">
        <v>70</v>
      </c>
      <c r="I4" s="15">
        <v>1</v>
      </c>
    </row>
    <row r="5" spans="1:9" x14ac:dyDescent="0.3">
      <c r="A5" s="15">
        <v>3</v>
      </c>
      <c r="B5" s="293" t="s">
        <v>73</v>
      </c>
      <c r="C5" s="15" t="s">
        <v>1475</v>
      </c>
      <c r="D5" s="15" t="s">
        <v>1475</v>
      </c>
      <c r="E5" s="262">
        <v>1</v>
      </c>
      <c r="F5" s="15">
        <f t="shared" si="0"/>
        <v>3</v>
      </c>
      <c r="G5" s="205" t="s">
        <v>74</v>
      </c>
      <c r="H5" s="261" t="s">
        <v>613</v>
      </c>
    </row>
    <row r="6" spans="1:9" x14ac:dyDescent="0.3">
      <c r="A6" s="15">
        <v>4</v>
      </c>
      <c r="B6" s="293" t="s">
        <v>76</v>
      </c>
      <c r="C6" s="15" t="s">
        <v>1476</v>
      </c>
      <c r="D6" s="15" t="s">
        <v>1476</v>
      </c>
      <c r="E6" s="262">
        <v>1</v>
      </c>
      <c r="F6" s="15">
        <f t="shared" si="0"/>
        <v>4</v>
      </c>
      <c r="G6" s="204" t="s">
        <v>77</v>
      </c>
      <c r="H6" s="261" t="s">
        <v>75</v>
      </c>
      <c r="I6" s="15">
        <v>0</v>
      </c>
    </row>
    <row r="7" spans="1:9" x14ac:dyDescent="0.3">
      <c r="A7" s="15">
        <v>5</v>
      </c>
      <c r="B7" s="293" t="s">
        <v>79</v>
      </c>
      <c r="C7" s="15" t="s">
        <v>1476</v>
      </c>
      <c r="D7" s="15" t="s">
        <v>1476</v>
      </c>
      <c r="E7" s="262">
        <v>1</v>
      </c>
      <c r="F7" s="15">
        <f t="shared" si="0"/>
        <v>5</v>
      </c>
      <c r="G7" s="204" t="s">
        <v>80</v>
      </c>
      <c r="H7" s="261" t="s">
        <v>75</v>
      </c>
      <c r="I7" s="15">
        <v>0</v>
      </c>
    </row>
    <row r="8" spans="1:9" x14ac:dyDescent="0.3">
      <c r="A8" s="15">
        <v>6</v>
      </c>
      <c r="B8" s="293" t="s">
        <v>81</v>
      </c>
      <c r="C8" s="15" t="s">
        <v>1475</v>
      </c>
      <c r="D8" s="15" t="s">
        <v>1475</v>
      </c>
      <c r="E8" s="262">
        <v>1</v>
      </c>
      <c r="F8" s="15">
        <f t="shared" si="0"/>
        <v>6</v>
      </c>
      <c r="G8" s="205" t="s">
        <v>82</v>
      </c>
      <c r="H8" s="259" t="s">
        <v>1178</v>
      </c>
      <c r="I8" s="15">
        <v>1</v>
      </c>
    </row>
    <row r="9" spans="1:9" x14ac:dyDescent="0.3">
      <c r="A9" s="15">
        <v>7</v>
      </c>
      <c r="B9" s="293" t="s">
        <v>83</v>
      </c>
      <c r="C9" s="15" t="s">
        <v>1475</v>
      </c>
      <c r="D9" s="299" t="s">
        <v>1476</v>
      </c>
      <c r="E9" s="262">
        <v>1</v>
      </c>
      <c r="F9" s="15">
        <f t="shared" si="0"/>
        <v>7</v>
      </c>
      <c r="G9" s="205" t="s">
        <v>84</v>
      </c>
      <c r="H9" s="308" t="s">
        <v>1450</v>
      </c>
      <c r="I9" s="15">
        <v>1</v>
      </c>
    </row>
    <row r="10" spans="1:9" x14ac:dyDescent="0.3">
      <c r="A10" s="15">
        <v>8</v>
      </c>
      <c r="B10" s="293" t="s">
        <v>85</v>
      </c>
      <c r="C10" s="15" t="s">
        <v>1475</v>
      </c>
      <c r="D10" s="15" t="s">
        <v>1475</v>
      </c>
      <c r="E10" s="262">
        <v>1</v>
      </c>
      <c r="F10" s="15">
        <f t="shared" si="0"/>
        <v>8</v>
      </c>
      <c r="G10" s="205" t="s">
        <v>86</v>
      </c>
      <c r="H10" s="261" t="s">
        <v>613</v>
      </c>
    </row>
    <row r="11" spans="1:9" ht="28.8" x14ac:dyDescent="0.3">
      <c r="A11" s="15">
        <v>9</v>
      </c>
      <c r="B11" s="293" t="s">
        <v>811</v>
      </c>
      <c r="C11" s="15" t="s">
        <v>1476</v>
      </c>
      <c r="D11" s="299" t="s">
        <v>1519</v>
      </c>
      <c r="E11" s="262">
        <v>1</v>
      </c>
      <c r="F11" s="15">
        <f t="shared" si="0"/>
        <v>9</v>
      </c>
      <c r="G11" s="207" t="s">
        <v>88</v>
      </c>
      <c r="H11" s="261" t="s">
        <v>809</v>
      </c>
      <c r="I11" s="15">
        <v>0</v>
      </c>
    </row>
    <row r="12" spans="1:9" x14ac:dyDescent="0.3">
      <c r="A12" s="15">
        <v>10</v>
      </c>
      <c r="B12" s="293" t="s">
        <v>89</v>
      </c>
      <c r="C12" s="15" t="s">
        <v>1476</v>
      </c>
      <c r="D12" s="15" t="s">
        <v>1476</v>
      </c>
      <c r="E12" s="262">
        <v>1</v>
      </c>
      <c r="F12" s="15">
        <f t="shared" si="0"/>
        <v>10</v>
      </c>
      <c r="G12" s="204" t="s">
        <v>90</v>
      </c>
      <c r="H12" s="261" t="s">
        <v>647</v>
      </c>
      <c r="I12" s="15">
        <v>0</v>
      </c>
    </row>
    <row r="13" spans="1:9" x14ac:dyDescent="0.3">
      <c r="A13" s="15">
        <v>11</v>
      </c>
      <c r="B13" s="293" t="s">
        <v>92</v>
      </c>
      <c r="C13" s="15" t="s">
        <v>1476</v>
      </c>
      <c r="D13" s="15" t="s">
        <v>1476</v>
      </c>
      <c r="E13" s="262">
        <v>1</v>
      </c>
      <c r="F13" s="15">
        <f t="shared" si="0"/>
        <v>11</v>
      </c>
      <c r="G13" s="204" t="s">
        <v>93</v>
      </c>
      <c r="H13" s="261" t="s">
        <v>91</v>
      </c>
      <c r="I13" s="15">
        <v>0</v>
      </c>
    </row>
    <row r="14" spans="1:9" x14ac:dyDescent="0.3">
      <c r="A14" s="15">
        <v>12</v>
      </c>
      <c r="B14" s="293" t="s">
        <v>94</v>
      </c>
      <c r="C14" s="15" t="s">
        <v>1476</v>
      </c>
      <c r="D14" s="15" t="s">
        <v>1476</v>
      </c>
      <c r="E14" s="262">
        <v>1</v>
      </c>
      <c r="F14" s="15">
        <f t="shared" si="0"/>
        <v>12</v>
      </c>
      <c r="G14" s="204" t="s">
        <v>95</v>
      </c>
      <c r="H14" s="261" t="s">
        <v>649</v>
      </c>
      <c r="I14" s="15">
        <v>0</v>
      </c>
    </row>
    <row r="15" spans="1:9" x14ac:dyDescent="0.3">
      <c r="A15" s="15">
        <v>13</v>
      </c>
      <c r="B15" s="293" t="s">
        <v>96</v>
      </c>
      <c r="C15" s="15" t="s">
        <v>1476</v>
      </c>
      <c r="D15" s="15" t="s">
        <v>1476</v>
      </c>
      <c r="E15" s="262">
        <v>1</v>
      </c>
      <c r="F15" s="15">
        <f t="shared" si="0"/>
        <v>13</v>
      </c>
      <c r="G15" s="204" t="s">
        <v>97</v>
      </c>
      <c r="H15" s="261" t="s">
        <v>172</v>
      </c>
      <c r="I15" s="15">
        <v>0</v>
      </c>
    </row>
    <row r="16" spans="1:9" x14ac:dyDescent="0.3">
      <c r="A16" s="15">
        <v>14</v>
      </c>
      <c r="B16" s="293" t="s">
        <v>98</v>
      </c>
      <c r="C16" s="15" t="s">
        <v>1475</v>
      </c>
      <c r="D16" s="15" t="s">
        <v>1475</v>
      </c>
      <c r="E16" s="262">
        <v>1</v>
      </c>
      <c r="F16" s="15">
        <f t="shared" si="0"/>
        <v>14</v>
      </c>
      <c r="G16" s="205" t="s">
        <v>99</v>
      </c>
      <c r="H16" s="261" t="s">
        <v>613</v>
      </c>
    </row>
    <row r="17" spans="1:9" x14ac:dyDescent="0.3">
      <c r="A17" s="15">
        <v>15</v>
      </c>
      <c r="B17" s="293" t="s">
        <v>101</v>
      </c>
      <c r="C17" s="15" t="s">
        <v>1476</v>
      </c>
      <c r="D17" s="15" t="s">
        <v>1476</v>
      </c>
      <c r="E17" s="262">
        <v>1</v>
      </c>
      <c r="F17" s="15">
        <f t="shared" si="0"/>
        <v>15</v>
      </c>
      <c r="G17" s="204" t="s">
        <v>102</v>
      </c>
      <c r="H17" s="261" t="s">
        <v>100</v>
      </c>
      <c r="I17" s="15">
        <v>0</v>
      </c>
    </row>
    <row r="18" spans="1:9" x14ac:dyDescent="0.3">
      <c r="A18" s="15">
        <v>16</v>
      </c>
      <c r="B18" s="293" t="s">
        <v>103</v>
      </c>
      <c r="C18" s="15" t="s">
        <v>1475</v>
      </c>
      <c r="D18" s="15" t="s">
        <v>1475</v>
      </c>
      <c r="E18" s="262">
        <v>1</v>
      </c>
      <c r="F18" s="15">
        <f t="shared" si="0"/>
        <v>16</v>
      </c>
      <c r="G18" s="205" t="s">
        <v>104</v>
      </c>
      <c r="H18" s="261" t="s">
        <v>613</v>
      </c>
    </row>
    <row r="19" spans="1:9" x14ac:dyDescent="0.3">
      <c r="A19" s="15">
        <v>17</v>
      </c>
      <c r="B19" s="293" t="s">
        <v>105</v>
      </c>
      <c r="C19" s="15" t="s">
        <v>1475</v>
      </c>
      <c r="D19" s="15" t="s">
        <v>1475</v>
      </c>
      <c r="E19" s="262">
        <v>1</v>
      </c>
      <c r="F19" s="15">
        <f t="shared" si="0"/>
        <v>17</v>
      </c>
      <c r="G19" s="205" t="s">
        <v>106</v>
      </c>
      <c r="H19" s="261" t="s">
        <v>613</v>
      </c>
    </row>
    <row r="20" spans="1:9" x14ac:dyDescent="0.3">
      <c r="A20" s="15">
        <v>18</v>
      </c>
      <c r="B20" s="293" t="s">
        <v>107</v>
      </c>
      <c r="C20" s="15" t="s">
        <v>1476</v>
      </c>
      <c r="D20" s="15" t="s">
        <v>1476</v>
      </c>
      <c r="E20" s="262">
        <v>5</v>
      </c>
      <c r="F20" s="15">
        <f t="shared" si="0"/>
        <v>18</v>
      </c>
      <c r="G20" s="204" t="s">
        <v>1123</v>
      </c>
      <c r="H20" s="261" t="s">
        <v>100</v>
      </c>
      <c r="I20" s="15">
        <v>0</v>
      </c>
    </row>
    <row r="21" spans="1:9" ht="28.8" x14ac:dyDescent="0.3">
      <c r="A21" s="15">
        <v>19</v>
      </c>
      <c r="B21" s="294" t="s">
        <v>109</v>
      </c>
      <c r="C21" s="15" t="s">
        <v>1476</v>
      </c>
      <c r="D21" s="15" t="s">
        <v>1476</v>
      </c>
      <c r="E21" s="264">
        <v>1</v>
      </c>
      <c r="F21" s="15">
        <f t="shared" si="0"/>
        <v>23</v>
      </c>
      <c r="G21" s="204" t="s">
        <v>110</v>
      </c>
      <c r="H21" s="263" t="s">
        <v>108</v>
      </c>
      <c r="I21" s="15">
        <v>0</v>
      </c>
    </row>
    <row r="22" spans="1:9" ht="28.8" x14ac:dyDescent="0.3">
      <c r="A22" s="15">
        <v>20</v>
      </c>
      <c r="B22" s="294" t="s">
        <v>111</v>
      </c>
      <c r="C22" s="15" t="s">
        <v>1476</v>
      </c>
      <c r="D22" s="15" t="s">
        <v>1476</v>
      </c>
      <c r="E22" s="264">
        <v>1</v>
      </c>
      <c r="F22" s="15">
        <f t="shared" si="0"/>
        <v>24</v>
      </c>
      <c r="G22" s="204" t="s">
        <v>112</v>
      </c>
      <c r="H22" s="263" t="s">
        <v>108</v>
      </c>
      <c r="I22" s="15">
        <v>0</v>
      </c>
    </row>
    <row r="23" spans="1:9" ht="28.8" x14ac:dyDescent="0.3">
      <c r="A23" s="15">
        <v>21</v>
      </c>
      <c r="B23" s="294" t="s">
        <v>113</v>
      </c>
      <c r="C23" s="15" t="s">
        <v>1476</v>
      </c>
      <c r="D23" s="15" t="s">
        <v>1476</v>
      </c>
      <c r="E23" s="264">
        <v>1</v>
      </c>
      <c r="F23" s="15">
        <f t="shared" si="0"/>
        <v>25</v>
      </c>
      <c r="G23" s="204" t="s">
        <v>114</v>
      </c>
      <c r="H23" s="263" t="s">
        <v>108</v>
      </c>
      <c r="I23" s="15">
        <v>0</v>
      </c>
    </row>
    <row r="24" spans="1:9" ht="28.8" x14ac:dyDescent="0.3">
      <c r="A24" s="15">
        <v>22</v>
      </c>
      <c r="B24" s="294" t="s">
        <v>115</v>
      </c>
      <c r="C24" s="15" t="s">
        <v>1476</v>
      </c>
      <c r="D24" s="15" t="s">
        <v>1476</v>
      </c>
      <c r="E24" s="264">
        <v>1</v>
      </c>
      <c r="F24" s="15">
        <f t="shared" si="0"/>
        <v>26</v>
      </c>
      <c r="G24" s="204" t="s">
        <v>116</v>
      </c>
      <c r="H24" s="263" t="s">
        <v>108</v>
      </c>
      <c r="I24" s="15">
        <v>0</v>
      </c>
    </row>
    <row r="25" spans="1:9" ht="28.8" x14ac:dyDescent="0.3">
      <c r="A25" s="15">
        <v>23</v>
      </c>
      <c r="B25" s="294" t="s">
        <v>117</v>
      </c>
      <c r="C25" s="15" t="s">
        <v>1476</v>
      </c>
      <c r="D25" s="15" t="s">
        <v>1476</v>
      </c>
      <c r="E25" s="264">
        <v>1</v>
      </c>
      <c r="F25" s="15">
        <f t="shared" si="0"/>
        <v>27</v>
      </c>
      <c r="G25" s="204" t="s">
        <v>118</v>
      </c>
      <c r="H25" s="263" t="s">
        <v>108</v>
      </c>
      <c r="I25" s="15">
        <v>0</v>
      </c>
    </row>
    <row r="26" spans="1:9" x14ac:dyDescent="0.3">
      <c r="A26" s="15">
        <v>24</v>
      </c>
      <c r="B26" s="293" t="s">
        <v>120</v>
      </c>
      <c r="C26" s="15" t="s">
        <v>1476</v>
      </c>
      <c r="D26" s="15" t="s">
        <v>1476</v>
      </c>
      <c r="E26" s="262">
        <v>1</v>
      </c>
      <c r="F26" s="15">
        <f t="shared" si="0"/>
        <v>28</v>
      </c>
      <c r="G26" s="204" t="s">
        <v>121</v>
      </c>
      <c r="H26" s="261" t="s">
        <v>119</v>
      </c>
      <c r="I26" s="15">
        <v>0</v>
      </c>
    </row>
    <row r="27" spans="1:9" x14ac:dyDescent="0.3">
      <c r="A27" s="15">
        <v>25</v>
      </c>
      <c r="B27" s="293" t="s">
        <v>123</v>
      </c>
      <c r="C27" s="15" t="s">
        <v>1476</v>
      </c>
      <c r="D27" s="15" t="s">
        <v>1476</v>
      </c>
      <c r="E27" s="262">
        <v>1</v>
      </c>
      <c r="F27" s="15">
        <f t="shared" si="0"/>
        <v>29</v>
      </c>
      <c r="G27" s="204" t="s">
        <v>124</v>
      </c>
      <c r="H27" s="261" t="s">
        <v>122</v>
      </c>
      <c r="I27" s="15">
        <v>0</v>
      </c>
    </row>
    <row r="28" spans="1:9" x14ac:dyDescent="0.3">
      <c r="A28" s="15">
        <v>26</v>
      </c>
      <c r="B28" s="293" t="s">
        <v>126</v>
      </c>
      <c r="C28" s="15" t="s">
        <v>1476</v>
      </c>
      <c r="D28" s="15" t="s">
        <v>1476</v>
      </c>
      <c r="E28" s="262">
        <v>1</v>
      </c>
      <c r="F28" s="15">
        <f t="shared" si="0"/>
        <v>30</v>
      </c>
      <c r="G28" s="204" t="s">
        <v>127</v>
      </c>
      <c r="H28" s="261" t="s">
        <v>125</v>
      </c>
      <c r="I28" s="15">
        <v>0</v>
      </c>
    </row>
    <row r="29" spans="1:9" x14ac:dyDescent="0.3">
      <c r="A29" s="15">
        <v>27</v>
      </c>
      <c r="B29" s="293" t="s">
        <v>129</v>
      </c>
      <c r="C29" s="15" t="s">
        <v>1476</v>
      </c>
      <c r="D29" s="15" t="s">
        <v>1476</v>
      </c>
      <c r="E29" s="262">
        <v>3</v>
      </c>
      <c r="F29" s="15">
        <f t="shared" si="0"/>
        <v>31</v>
      </c>
      <c r="G29" s="204" t="s">
        <v>130</v>
      </c>
      <c r="H29" s="261" t="s">
        <v>100</v>
      </c>
      <c r="I29" s="15">
        <v>0</v>
      </c>
    </row>
    <row r="30" spans="1:9" ht="28.8" x14ac:dyDescent="0.3">
      <c r="A30" s="15">
        <v>28</v>
      </c>
      <c r="B30" s="294" t="s">
        <v>131</v>
      </c>
      <c r="C30" s="15" t="s">
        <v>1476</v>
      </c>
      <c r="D30" s="15" t="s">
        <v>1476</v>
      </c>
      <c r="E30" s="264">
        <v>1</v>
      </c>
      <c r="F30" s="15">
        <f t="shared" si="0"/>
        <v>34</v>
      </c>
      <c r="G30" s="204" t="s">
        <v>132</v>
      </c>
      <c r="H30" s="263" t="s">
        <v>108</v>
      </c>
      <c r="I30" s="15">
        <v>0</v>
      </c>
    </row>
    <row r="31" spans="1:9" x14ac:dyDescent="0.3">
      <c r="A31" s="15">
        <v>29</v>
      </c>
      <c r="B31" s="294" t="s">
        <v>1265</v>
      </c>
      <c r="C31" s="15" t="s">
        <v>1476</v>
      </c>
      <c r="D31" s="15" t="s">
        <v>1476</v>
      </c>
      <c r="E31" s="264">
        <v>1</v>
      </c>
      <c r="F31" s="15">
        <f t="shared" si="0"/>
        <v>35</v>
      </c>
      <c r="G31" s="204" t="s">
        <v>374</v>
      </c>
      <c r="H31" s="263" t="s">
        <v>48</v>
      </c>
      <c r="I31" s="15">
        <v>0</v>
      </c>
    </row>
    <row r="32" spans="1:9" ht="28.8" x14ac:dyDescent="0.3">
      <c r="A32" s="15">
        <v>30</v>
      </c>
      <c r="B32" s="294" t="s">
        <v>376</v>
      </c>
      <c r="C32" s="15" t="s">
        <v>1476</v>
      </c>
      <c r="D32" s="15" t="s">
        <v>1476</v>
      </c>
      <c r="E32" s="264">
        <v>1</v>
      </c>
      <c r="F32" s="15">
        <f t="shared" si="0"/>
        <v>36</v>
      </c>
      <c r="G32" s="204" t="s">
        <v>375</v>
      </c>
      <c r="H32" s="263" t="s">
        <v>1148</v>
      </c>
      <c r="I32" s="15">
        <v>0</v>
      </c>
    </row>
    <row r="33" spans="1:9" x14ac:dyDescent="0.3">
      <c r="A33" s="15">
        <v>31</v>
      </c>
      <c r="B33" s="295" t="s">
        <v>134</v>
      </c>
      <c r="C33" s="15" t="s">
        <v>1476</v>
      </c>
      <c r="D33" s="15" t="s">
        <v>1476</v>
      </c>
      <c r="E33" s="262">
        <v>1</v>
      </c>
      <c r="F33" s="15">
        <f t="shared" si="0"/>
        <v>37</v>
      </c>
      <c r="G33" s="204" t="s">
        <v>135</v>
      </c>
      <c r="H33" s="261" t="s">
        <v>133</v>
      </c>
      <c r="I33" s="15">
        <v>0</v>
      </c>
    </row>
    <row r="34" spans="1:9" x14ac:dyDescent="0.3">
      <c r="A34" s="15">
        <v>32</v>
      </c>
      <c r="B34" s="293" t="s">
        <v>136</v>
      </c>
      <c r="C34" s="15" t="s">
        <v>1476</v>
      </c>
      <c r="D34" s="15" t="s">
        <v>1476</v>
      </c>
      <c r="E34" s="262">
        <v>1</v>
      </c>
      <c r="F34" s="15">
        <f t="shared" si="0"/>
        <v>38</v>
      </c>
      <c r="G34" s="204" t="s">
        <v>137</v>
      </c>
      <c r="H34" s="261" t="s">
        <v>125</v>
      </c>
      <c r="I34" s="15">
        <v>0</v>
      </c>
    </row>
    <row r="35" spans="1:9" x14ac:dyDescent="0.3">
      <c r="A35" s="15">
        <v>33</v>
      </c>
      <c r="B35" s="293" t="s">
        <v>138</v>
      </c>
      <c r="C35" s="15" t="s">
        <v>1475</v>
      </c>
      <c r="D35" s="15" t="s">
        <v>1475</v>
      </c>
      <c r="E35" s="262">
        <v>1</v>
      </c>
      <c r="F35" s="15">
        <f t="shared" ref="F35:F66" si="1">E34+F34</f>
        <v>39</v>
      </c>
      <c r="G35" s="205" t="s">
        <v>139</v>
      </c>
      <c r="H35" s="261" t="s">
        <v>613</v>
      </c>
    </row>
    <row r="36" spans="1:9" x14ac:dyDescent="0.3">
      <c r="A36" s="15">
        <v>34</v>
      </c>
      <c r="B36" s="293" t="s">
        <v>142</v>
      </c>
      <c r="C36" s="15" t="s">
        <v>1476</v>
      </c>
      <c r="D36" s="15" t="s">
        <v>1476</v>
      </c>
      <c r="E36" s="262">
        <v>1</v>
      </c>
      <c r="F36" s="15">
        <f t="shared" si="1"/>
        <v>40</v>
      </c>
      <c r="G36" s="204" t="s">
        <v>143</v>
      </c>
      <c r="H36" s="261" t="s">
        <v>640</v>
      </c>
      <c r="I36" s="15">
        <v>0</v>
      </c>
    </row>
    <row r="37" spans="1:9" x14ac:dyDescent="0.3">
      <c r="A37" s="15">
        <v>35</v>
      </c>
      <c r="B37" s="293" t="s">
        <v>145</v>
      </c>
      <c r="C37" s="15" t="s">
        <v>1476</v>
      </c>
      <c r="D37" s="15" t="s">
        <v>1476</v>
      </c>
      <c r="E37" s="262">
        <v>1</v>
      </c>
      <c r="F37" s="15">
        <f t="shared" si="1"/>
        <v>41</v>
      </c>
      <c r="G37" s="204" t="s">
        <v>146</v>
      </c>
      <c r="H37" s="261" t="s">
        <v>144</v>
      </c>
      <c r="I37" s="15">
        <v>0</v>
      </c>
    </row>
    <row r="38" spans="1:9" x14ac:dyDescent="0.3">
      <c r="A38" s="15">
        <v>36</v>
      </c>
      <c r="B38" s="293" t="s">
        <v>148</v>
      </c>
      <c r="C38" s="15" t="s">
        <v>1476</v>
      </c>
      <c r="D38" s="15" t="s">
        <v>1476</v>
      </c>
      <c r="E38" s="262">
        <v>1</v>
      </c>
      <c r="F38" s="15">
        <f t="shared" si="1"/>
        <v>42</v>
      </c>
      <c r="G38" s="204" t="s">
        <v>149</v>
      </c>
      <c r="H38" s="261" t="s">
        <v>147</v>
      </c>
      <c r="I38" s="15">
        <v>0</v>
      </c>
    </row>
    <row r="39" spans="1:9" x14ac:dyDescent="0.3">
      <c r="A39" s="15">
        <v>37</v>
      </c>
      <c r="B39" s="293" t="s">
        <v>150</v>
      </c>
      <c r="C39" s="15" t="s">
        <v>1475</v>
      </c>
      <c r="D39" s="15" t="s">
        <v>1475</v>
      </c>
      <c r="E39" s="262">
        <v>1</v>
      </c>
      <c r="F39" s="15">
        <f t="shared" si="1"/>
        <v>43</v>
      </c>
      <c r="G39" s="205" t="s">
        <v>151</v>
      </c>
      <c r="H39" s="260" t="s">
        <v>1180</v>
      </c>
      <c r="I39" s="15">
        <v>1</v>
      </c>
    </row>
    <row r="40" spans="1:9" x14ac:dyDescent="0.3">
      <c r="A40" s="15">
        <v>38</v>
      </c>
      <c r="B40" s="293" t="s">
        <v>153</v>
      </c>
      <c r="C40" s="15" t="s">
        <v>1476</v>
      </c>
      <c r="D40" s="15" t="s">
        <v>1476</v>
      </c>
      <c r="E40" s="262">
        <v>1</v>
      </c>
      <c r="F40" s="15">
        <f t="shared" si="1"/>
        <v>44</v>
      </c>
      <c r="G40" s="204" t="s">
        <v>154</v>
      </c>
      <c r="H40" s="261" t="s">
        <v>643</v>
      </c>
      <c r="I40" s="15">
        <v>0</v>
      </c>
    </row>
    <row r="41" spans="1:9" x14ac:dyDescent="0.3">
      <c r="A41" s="15">
        <v>39</v>
      </c>
      <c r="B41" s="293" t="s">
        <v>155</v>
      </c>
      <c r="C41" s="15" t="s">
        <v>1476</v>
      </c>
      <c r="D41" s="15" t="s">
        <v>1476</v>
      </c>
      <c r="E41" s="262">
        <v>1</v>
      </c>
      <c r="F41" s="15">
        <f t="shared" si="1"/>
        <v>45</v>
      </c>
      <c r="G41" s="204" t="s">
        <v>156</v>
      </c>
      <c r="H41" s="261" t="s">
        <v>636</v>
      </c>
      <c r="I41" s="15">
        <v>0</v>
      </c>
    </row>
    <row r="42" spans="1:9" x14ac:dyDescent="0.3">
      <c r="A42" s="15">
        <v>40</v>
      </c>
      <c r="B42" s="293" t="s">
        <v>157</v>
      </c>
      <c r="C42" s="15" t="s">
        <v>1475</v>
      </c>
      <c r="D42" s="15" t="s">
        <v>1475</v>
      </c>
      <c r="E42" s="262">
        <v>1</v>
      </c>
      <c r="F42" s="15">
        <f t="shared" si="1"/>
        <v>46</v>
      </c>
      <c r="G42" s="205" t="s">
        <v>158</v>
      </c>
      <c r="H42" s="258" t="s">
        <v>157</v>
      </c>
      <c r="I42" s="15">
        <v>1</v>
      </c>
    </row>
    <row r="43" spans="1:9" x14ac:dyDescent="0.3">
      <c r="A43" s="15">
        <v>41</v>
      </c>
      <c r="B43" s="293" t="s">
        <v>159</v>
      </c>
      <c r="C43" s="15" t="s">
        <v>1475</v>
      </c>
      <c r="D43" s="15" t="s">
        <v>1475</v>
      </c>
      <c r="E43" s="262">
        <v>1</v>
      </c>
      <c r="F43" s="15">
        <f t="shared" si="1"/>
        <v>47</v>
      </c>
      <c r="G43" s="204" t="s">
        <v>160</v>
      </c>
      <c r="H43" s="261" t="s">
        <v>645</v>
      </c>
      <c r="I43" s="15">
        <v>1</v>
      </c>
    </row>
    <row r="44" spans="1:9" x14ac:dyDescent="0.3">
      <c r="A44" s="15">
        <v>42</v>
      </c>
      <c r="B44" s="293" t="s">
        <v>161</v>
      </c>
      <c r="C44" s="15" t="s">
        <v>1476</v>
      </c>
      <c r="D44" s="15" t="s">
        <v>1476</v>
      </c>
      <c r="E44" s="262">
        <v>1</v>
      </c>
      <c r="F44" s="15">
        <f t="shared" si="1"/>
        <v>48</v>
      </c>
      <c r="G44" s="204" t="s">
        <v>162</v>
      </c>
      <c r="H44" s="261" t="s">
        <v>641</v>
      </c>
      <c r="I44" s="15">
        <v>0</v>
      </c>
    </row>
    <row r="45" spans="1:9" ht="28.8" x14ac:dyDescent="0.3">
      <c r="A45" s="15">
        <v>43</v>
      </c>
      <c r="B45" s="293" t="s">
        <v>163</v>
      </c>
      <c r="C45" s="15" t="s">
        <v>1475</v>
      </c>
      <c r="D45" s="15" t="s">
        <v>1475</v>
      </c>
      <c r="E45" s="262">
        <v>3</v>
      </c>
      <c r="F45" s="15">
        <f t="shared" si="1"/>
        <v>49</v>
      </c>
      <c r="G45" s="205" t="s">
        <v>164</v>
      </c>
      <c r="H45" s="258" t="s">
        <v>163</v>
      </c>
      <c r="I45" s="15">
        <v>1</v>
      </c>
    </row>
    <row r="46" spans="1:9" x14ac:dyDescent="0.3">
      <c r="A46" s="15">
        <v>44</v>
      </c>
      <c r="B46" s="293" t="s">
        <v>165</v>
      </c>
      <c r="C46" s="15" t="s">
        <v>1476</v>
      </c>
      <c r="D46" s="15" t="s">
        <v>1476</v>
      </c>
      <c r="E46" s="262">
        <v>1</v>
      </c>
      <c r="F46" s="15">
        <f t="shared" si="1"/>
        <v>52</v>
      </c>
      <c r="G46" s="204" t="s">
        <v>166</v>
      </c>
      <c r="H46" s="261" t="s">
        <v>642</v>
      </c>
      <c r="I46" s="15">
        <v>0</v>
      </c>
    </row>
    <row r="47" spans="1:9" x14ac:dyDescent="0.3">
      <c r="A47" s="15">
        <v>45</v>
      </c>
      <c r="B47" s="293" t="s">
        <v>167</v>
      </c>
      <c r="C47" s="15" t="s">
        <v>1475</v>
      </c>
      <c r="D47" s="15" t="s">
        <v>1475</v>
      </c>
      <c r="E47" s="262">
        <v>1</v>
      </c>
      <c r="F47" s="15">
        <f t="shared" si="1"/>
        <v>53</v>
      </c>
      <c r="G47" s="204" t="s">
        <v>168</v>
      </c>
      <c r="H47" s="261" t="s">
        <v>651</v>
      </c>
      <c r="I47" s="15">
        <v>1</v>
      </c>
    </row>
    <row r="48" spans="1:9" x14ac:dyDescent="0.3">
      <c r="A48" s="15">
        <v>46</v>
      </c>
      <c r="B48" s="293" t="s">
        <v>169</v>
      </c>
      <c r="C48" s="15" t="s">
        <v>1476</v>
      </c>
      <c r="D48" s="15" t="s">
        <v>1476</v>
      </c>
      <c r="E48" s="262">
        <v>1</v>
      </c>
      <c r="F48" s="15">
        <f t="shared" si="1"/>
        <v>54</v>
      </c>
      <c r="G48" s="204" t="s">
        <v>170</v>
      </c>
      <c r="H48" s="261" t="s">
        <v>639</v>
      </c>
      <c r="I48" s="15">
        <v>0</v>
      </c>
    </row>
    <row r="49" spans="1:9" x14ac:dyDescent="0.3">
      <c r="A49" s="15">
        <v>47</v>
      </c>
      <c r="B49" s="293" t="s">
        <v>673</v>
      </c>
      <c r="C49" s="15" t="s">
        <v>1475</v>
      </c>
      <c r="D49" s="15" t="s">
        <v>1475</v>
      </c>
      <c r="E49" s="262">
        <v>1</v>
      </c>
      <c r="F49" s="15">
        <f t="shared" si="1"/>
        <v>55</v>
      </c>
      <c r="G49" s="204" t="s">
        <v>171</v>
      </c>
      <c r="H49" s="261" t="s">
        <v>637</v>
      </c>
      <c r="I49" s="15">
        <v>1</v>
      </c>
    </row>
    <row r="50" spans="1:9" x14ac:dyDescent="0.3">
      <c r="A50" s="15">
        <v>48</v>
      </c>
      <c r="B50" s="293" t="s">
        <v>173</v>
      </c>
      <c r="C50" s="15" t="s">
        <v>1476</v>
      </c>
      <c r="D50" s="15" t="s">
        <v>1476</v>
      </c>
      <c r="E50" s="262">
        <v>1</v>
      </c>
      <c r="F50" s="15">
        <f t="shared" si="1"/>
        <v>56</v>
      </c>
      <c r="G50" s="204" t="s">
        <v>174</v>
      </c>
      <c r="H50" s="261" t="s">
        <v>172</v>
      </c>
      <c r="I50" s="15">
        <v>0</v>
      </c>
    </row>
    <row r="51" spans="1:9" x14ac:dyDescent="0.3">
      <c r="A51" s="15">
        <v>49</v>
      </c>
      <c r="B51" s="293" t="s">
        <v>176</v>
      </c>
      <c r="C51" s="15" t="s">
        <v>1476</v>
      </c>
      <c r="D51" s="15" t="s">
        <v>1476</v>
      </c>
      <c r="E51" s="262">
        <v>1</v>
      </c>
      <c r="F51" s="15">
        <f t="shared" si="1"/>
        <v>57</v>
      </c>
      <c r="G51" s="204" t="s">
        <v>177</v>
      </c>
      <c r="H51" s="261" t="s">
        <v>172</v>
      </c>
      <c r="I51" s="15">
        <v>0</v>
      </c>
    </row>
    <row r="52" spans="1:9" x14ac:dyDescent="0.3">
      <c r="A52" s="15">
        <v>50</v>
      </c>
      <c r="B52" s="293" t="s">
        <v>178</v>
      </c>
      <c r="C52" s="15" t="s">
        <v>1476</v>
      </c>
      <c r="D52" s="15" t="s">
        <v>1476</v>
      </c>
      <c r="E52" s="262">
        <v>1</v>
      </c>
      <c r="F52" s="15">
        <f t="shared" si="1"/>
        <v>58</v>
      </c>
      <c r="G52" s="204" t="s">
        <v>179</v>
      </c>
      <c r="H52" s="261" t="s">
        <v>172</v>
      </c>
      <c r="I52" s="15">
        <v>0</v>
      </c>
    </row>
    <row r="53" spans="1:9" x14ac:dyDescent="0.3">
      <c r="A53" s="15">
        <v>51</v>
      </c>
      <c r="B53" s="293" t="s">
        <v>180</v>
      </c>
      <c r="C53" s="15" t="s">
        <v>1476</v>
      </c>
      <c r="D53" s="15" t="s">
        <v>1476</v>
      </c>
      <c r="E53" s="262">
        <v>1</v>
      </c>
      <c r="F53" s="15">
        <f t="shared" si="1"/>
        <v>59</v>
      </c>
      <c r="G53" s="204" t="s">
        <v>181</v>
      </c>
      <c r="H53" s="261" t="s">
        <v>638</v>
      </c>
      <c r="I53" s="15">
        <v>0</v>
      </c>
    </row>
    <row r="54" spans="1:9" x14ac:dyDescent="0.3">
      <c r="A54" s="15">
        <v>52</v>
      </c>
      <c r="B54" s="293" t="s">
        <v>182</v>
      </c>
      <c r="C54" s="15" t="s">
        <v>1476</v>
      </c>
      <c r="D54" s="15" t="s">
        <v>1476</v>
      </c>
      <c r="E54" s="262">
        <v>1</v>
      </c>
      <c r="F54" s="15">
        <f t="shared" si="1"/>
        <v>60</v>
      </c>
      <c r="G54" s="204" t="s">
        <v>183</v>
      </c>
      <c r="H54" s="261" t="s">
        <v>635</v>
      </c>
      <c r="I54" s="15">
        <v>0</v>
      </c>
    </row>
    <row r="55" spans="1:9" x14ac:dyDescent="0.3">
      <c r="A55" s="15">
        <v>53</v>
      </c>
      <c r="B55" s="293" t="s">
        <v>184</v>
      </c>
      <c r="C55" s="15" t="s">
        <v>1476</v>
      </c>
      <c r="D55" s="15" t="s">
        <v>1476</v>
      </c>
      <c r="E55" s="262">
        <v>1</v>
      </c>
      <c r="F55" s="15">
        <f t="shared" si="1"/>
        <v>61</v>
      </c>
      <c r="G55" s="204" t="s">
        <v>185</v>
      </c>
      <c r="H55" s="261" t="s">
        <v>644</v>
      </c>
      <c r="I55" s="15">
        <v>0</v>
      </c>
    </row>
    <row r="56" spans="1:9" x14ac:dyDescent="0.3">
      <c r="A56" s="15">
        <v>54</v>
      </c>
      <c r="B56" s="293" t="s">
        <v>187</v>
      </c>
      <c r="C56" s="15" t="s">
        <v>1476</v>
      </c>
      <c r="D56" s="15" t="s">
        <v>1476</v>
      </c>
      <c r="E56" s="262">
        <v>2</v>
      </c>
      <c r="F56" s="15">
        <f t="shared" si="1"/>
        <v>62</v>
      </c>
      <c r="G56" s="204" t="s">
        <v>188</v>
      </c>
      <c r="H56" s="261" t="s">
        <v>186</v>
      </c>
      <c r="I56" s="15">
        <v>0</v>
      </c>
    </row>
    <row r="57" spans="1:9" x14ac:dyDescent="0.3">
      <c r="A57" s="15">
        <v>55</v>
      </c>
      <c r="B57" s="293" t="s">
        <v>189</v>
      </c>
      <c r="C57" s="15" t="s">
        <v>1475</v>
      </c>
      <c r="D57" s="15" t="s">
        <v>1475</v>
      </c>
      <c r="E57" s="262">
        <v>8</v>
      </c>
      <c r="F57" s="15">
        <f t="shared" si="1"/>
        <v>64</v>
      </c>
      <c r="G57" s="205" t="s">
        <v>190</v>
      </c>
      <c r="H57" s="261" t="s">
        <v>613</v>
      </c>
    </row>
    <row r="58" spans="1:9" x14ac:dyDescent="0.3">
      <c r="A58" s="15">
        <v>56</v>
      </c>
      <c r="B58" s="293" t="s">
        <v>192</v>
      </c>
      <c r="C58" s="15" t="s">
        <v>1475</v>
      </c>
      <c r="D58" s="15" t="s">
        <v>1475</v>
      </c>
      <c r="E58" s="262">
        <v>15</v>
      </c>
      <c r="F58" s="15">
        <f t="shared" si="1"/>
        <v>72</v>
      </c>
      <c r="G58" s="205" t="s">
        <v>193</v>
      </c>
      <c r="H58" s="261" t="s">
        <v>394</v>
      </c>
    </row>
    <row r="59" spans="1:9" x14ac:dyDescent="0.3">
      <c r="A59" s="15">
        <v>57</v>
      </c>
      <c r="B59" s="293" t="s">
        <v>194</v>
      </c>
      <c r="C59" s="15" t="s">
        <v>1476</v>
      </c>
      <c r="D59" s="15" t="s">
        <v>1476</v>
      </c>
      <c r="E59" s="262">
        <v>1</v>
      </c>
      <c r="F59" s="15">
        <f t="shared" si="1"/>
        <v>87</v>
      </c>
      <c r="G59" s="204" t="s">
        <v>195</v>
      </c>
      <c r="H59" s="261" t="s">
        <v>646</v>
      </c>
      <c r="I59" s="15">
        <v>0</v>
      </c>
    </row>
    <row r="60" spans="1:9" x14ac:dyDescent="0.3">
      <c r="A60" s="15">
        <v>58</v>
      </c>
      <c r="B60" s="293" t="s">
        <v>196</v>
      </c>
      <c r="C60" s="15" t="s">
        <v>1476</v>
      </c>
      <c r="D60" s="15" t="s">
        <v>1476</v>
      </c>
      <c r="E60" s="262">
        <v>1</v>
      </c>
      <c r="F60" s="15">
        <f t="shared" si="1"/>
        <v>88</v>
      </c>
      <c r="G60" s="204" t="s">
        <v>197</v>
      </c>
      <c r="H60" s="261" t="s">
        <v>650</v>
      </c>
      <c r="I60" s="15">
        <v>0</v>
      </c>
    </row>
    <row r="61" spans="1:9" x14ac:dyDescent="0.3">
      <c r="A61" s="15">
        <v>59</v>
      </c>
      <c r="B61" s="293" t="s">
        <v>237</v>
      </c>
      <c r="C61" s="15" t="s">
        <v>1475</v>
      </c>
      <c r="D61" s="15" t="s">
        <v>1475</v>
      </c>
      <c r="E61" s="262">
        <v>1</v>
      </c>
      <c r="F61" s="15">
        <f t="shared" si="1"/>
        <v>89</v>
      </c>
      <c r="G61" s="204" t="s">
        <v>198</v>
      </c>
      <c r="H61" s="261" t="s">
        <v>536</v>
      </c>
      <c r="I61" s="15">
        <v>1</v>
      </c>
    </row>
    <row r="62" spans="1:9" x14ac:dyDescent="0.3">
      <c r="A62" s="15">
        <v>60</v>
      </c>
      <c r="B62" s="293" t="s">
        <v>199</v>
      </c>
      <c r="C62" s="15" t="s">
        <v>1475</v>
      </c>
      <c r="D62" s="15" t="s">
        <v>1475</v>
      </c>
      <c r="E62" s="262">
        <v>3</v>
      </c>
      <c r="F62" s="15">
        <f t="shared" si="1"/>
        <v>90</v>
      </c>
      <c r="G62" s="205" t="s">
        <v>200</v>
      </c>
      <c r="H62" s="258" t="s">
        <v>199</v>
      </c>
      <c r="I62" s="15">
        <v>1</v>
      </c>
    </row>
    <row r="63" spans="1:9" x14ac:dyDescent="0.3">
      <c r="A63" s="15">
        <v>61</v>
      </c>
      <c r="B63" s="293" t="s">
        <v>1265</v>
      </c>
      <c r="C63" s="15" t="s">
        <v>1477</v>
      </c>
      <c r="D63" s="15" t="s">
        <v>1477</v>
      </c>
      <c r="E63" s="262">
        <v>1</v>
      </c>
      <c r="F63" s="15">
        <f t="shared" si="1"/>
        <v>93</v>
      </c>
      <c r="G63" s="204" t="s">
        <v>1133</v>
      </c>
      <c r="H63" s="261" t="s">
        <v>48</v>
      </c>
      <c r="I63" s="15">
        <v>0</v>
      </c>
    </row>
    <row r="64" spans="1:9" x14ac:dyDescent="0.3">
      <c r="A64" s="15">
        <v>62</v>
      </c>
      <c r="B64" s="293" t="s">
        <v>1265</v>
      </c>
      <c r="E64" s="262">
        <v>1</v>
      </c>
      <c r="F64" s="15">
        <f t="shared" si="1"/>
        <v>94</v>
      </c>
      <c r="G64" s="204" t="s">
        <v>1137</v>
      </c>
      <c r="H64" s="261" t="s">
        <v>48</v>
      </c>
      <c r="I64" s="15">
        <v>0</v>
      </c>
    </row>
    <row r="65" spans="1:9" x14ac:dyDescent="0.3">
      <c r="A65" s="15">
        <v>63</v>
      </c>
      <c r="B65" s="293" t="s">
        <v>1265</v>
      </c>
      <c r="E65" s="262">
        <v>1</v>
      </c>
      <c r="F65" s="15">
        <f t="shared" si="1"/>
        <v>95</v>
      </c>
      <c r="G65" s="204" t="s">
        <v>1138</v>
      </c>
      <c r="H65" s="261" t="s">
        <v>48</v>
      </c>
      <c r="I65" s="15">
        <v>0</v>
      </c>
    </row>
    <row r="66" spans="1:9" x14ac:dyDescent="0.3">
      <c r="A66" s="15">
        <v>64</v>
      </c>
      <c r="B66" s="293" t="s">
        <v>201</v>
      </c>
      <c r="C66" s="15" t="s">
        <v>1475</v>
      </c>
      <c r="D66" s="15" t="s">
        <v>1475</v>
      </c>
      <c r="E66" s="262">
        <v>4</v>
      </c>
      <c r="F66" s="15">
        <f t="shared" si="1"/>
        <v>96</v>
      </c>
      <c r="G66" s="205" t="s">
        <v>202</v>
      </c>
      <c r="H66" s="258" t="s">
        <v>201</v>
      </c>
      <c r="I66" s="15">
        <v>1</v>
      </c>
    </row>
    <row r="67" spans="1:9" x14ac:dyDescent="0.3">
      <c r="A67" s="15">
        <v>65</v>
      </c>
      <c r="B67" s="293" t="s">
        <v>203</v>
      </c>
      <c r="C67" s="15" t="s">
        <v>1475</v>
      </c>
      <c r="D67" s="15" t="s">
        <v>1475</v>
      </c>
      <c r="E67" s="262">
        <v>4</v>
      </c>
      <c r="F67" s="15">
        <f t="shared" ref="F67:F89" si="2">E66+F66</f>
        <v>100</v>
      </c>
      <c r="G67" s="205" t="s">
        <v>204</v>
      </c>
      <c r="H67" s="258" t="s">
        <v>203</v>
      </c>
      <c r="I67" s="15">
        <v>1</v>
      </c>
    </row>
    <row r="68" spans="1:9" x14ac:dyDescent="0.3">
      <c r="A68" s="15">
        <v>66</v>
      </c>
      <c r="B68" s="296" t="s">
        <v>1130</v>
      </c>
      <c r="C68" s="15" t="s">
        <v>1476</v>
      </c>
      <c r="D68" s="15" t="s">
        <v>1476</v>
      </c>
      <c r="E68" s="262">
        <v>1</v>
      </c>
      <c r="F68" s="15">
        <f t="shared" si="2"/>
        <v>104</v>
      </c>
      <c r="G68" s="204" t="s">
        <v>206</v>
      </c>
      <c r="H68" s="261" t="s">
        <v>613</v>
      </c>
    </row>
    <row r="69" spans="1:9" x14ac:dyDescent="0.3">
      <c r="A69" s="15">
        <v>67</v>
      </c>
      <c r="B69" s="296" t="s">
        <v>1131</v>
      </c>
      <c r="C69" s="15" t="s">
        <v>1476</v>
      </c>
      <c r="D69" s="15" t="s">
        <v>1476</v>
      </c>
      <c r="E69" s="262">
        <v>1</v>
      </c>
      <c r="F69" s="15">
        <f t="shared" si="2"/>
        <v>105</v>
      </c>
      <c r="G69" s="204" t="s">
        <v>207</v>
      </c>
      <c r="H69" s="261" t="s">
        <v>613</v>
      </c>
    </row>
    <row r="70" spans="1:9" x14ac:dyDescent="0.3">
      <c r="A70" s="15">
        <v>68</v>
      </c>
      <c r="B70" s="296" t="s">
        <v>1132</v>
      </c>
      <c r="C70" s="15" t="s">
        <v>1476</v>
      </c>
      <c r="D70" s="15" t="s">
        <v>1476</v>
      </c>
      <c r="E70" s="262">
        <v>1</v>
      </c>
      <c r="F70" s="15">
        <f t="shared" si="2"/>
        <v>106</v>
      </c>
      <c r="G70" s="204" t="s">
        <v>208</v>
      </c>
      <c r="H70" s="261" t="s">
        <v>613</v>
      </c>
    </row>
    <row r="71" spans="1:9" x14ac:dyDescent="0.3">
      <c r="A71" s="15">
        <v>69</v>
      </c>
      <c r="B71" s="293" t="s">
        <v>209</v>
      </c>
      <c r="C71" s="15" t="s">
        <v>1475</v>
      </c>
      <c r="D71" s="15" t="s">
        <v>1475</v>
      </c>
      <c r="E71" s="262">
        <v>1</v>
      </c>
      <c r="F71" s="15">
        <f t="shared" si="2"/>
        <v>107</v>
      </c>
      <c r="G71" s="205" t="s">
        <v>210</v>
      </c>
      <c r="H71" s="261" t="s">
        <v>613</v>
      </c>
    </row>
    <row r="72" spans="1:9" x14ac:dyDescent="0.3">
      <c r="A72" s="15">
        <v>70</v>
      </c>
      <c r="B72" s="293" t="s">
        <v>211</v>
      </c>
      <c r="C72" s="15" t="s">
        <v>1475</v>
      </c>
      <c r="D72" s="15" t="s">
        <v>1475</v>
      </c>
      <c r="E72" s="262">
        <v>1</v>
      </c>
      <c r="F72" s="15">
        <f t="shared" si="2"/>
        <v>108</v>
      </c>
      <c r="G72" s="205" t="s">
        <v>212</v>
      </c>
      <c r="H72" s="261" t="s">
        <v>613</v>
      </c>
    </row>
    <row r="73" spans="1:9" x14ac:dyDescent="0.3">
      <c r="A73" s="15">
        <v>71</v>
      </c>
      <c r="B73" s="293" t="s">
        <v>1265</v>
      </c>
      <c r="C73" s="15" t="s">
        <v>1477</v>
      </c>
      <c r="D73" s="299" t="s">
        <v>1515</v>
      </c>
      <c r="E73" s="262">
        <v>1</v>
      </c>
      <c r="F73" s="15">
        <f t="shared" si="2"/>
        <v>109</v>
      </c>
      <c r="G73" s="204" t="s">
        <v>213</v>
      </c>
      <c r="H73" s="261" t="s">
        <v>48</v>
      </c>
      <c r="I73" s="15">
        <v>0</v>
      </c>
    </row>
    <row r="74" spans="1:9" x14ac:dyDescent="0.3">
      <c r="A74" s="15">
        <v>72</v>
      </c>
      <c r="B74" s="293" t="s">
        <v>215</v>
      </c>
      <c r="C74" s="15" t="s">
        <v>1476</v>
      </c>
      <c r="D74" s="15" t="s">
        <v>1476</v>
      </c>
      <c r="E74" s="262">
        <v>1</v>
      </c>
      <c r="F74" s="15">
        <f t="shared" si="2"/>
        <v>110</v>
      </c>
      <c r="G74" s="204" t="s">
        <v>216</v>
      </c>
      <c r="H74" s="261" t="s">
        <v>214</v>
      </c>
      <c r="I74" s="15">
        <v>0</v>
      </c>
    </row>
    <row r="75" spans="1:9" x14ac:dyDescent="0.3">
      <c r="A75" s="15">
        <v>73</v>
      </c>
      <c r="B75" s="293" t="s">
        <v>217</v>
      </c>
      <c r="C75" s="15" t="s">
        <v>1476</v>
      </c>
      <c r="D75" s="15" t="s">
        <v>1476</v>
      </c>
      <c r="E75" s="262">
        <v>1</v>
      </c>
      <c r="F75" s="15">
        <f t="shared" si="2"/>
        <v>111</v>
      </c>
      <c r="G75" s="204" t="s">
        <v>218</v>
      </c>
      <c r="H75" s="261" t="s">
        <v>214</v>
      </c>
      <c r="I75" s="15">
        <v>0</v>
      </c>
    </row>
    <row r="76" spans="1:9" x14ac:dyDescent="0.3">
      <c r="A76" s="15">
        <v>74</v>
      </c>
      <c r="B76" s="293" t="s">
        <v>219</v>
      </c>
      <c r="C76" s="15" t="s">
        <v>1475</v>
      </c>
      <c r="D76" s="15" t="s">
        <v>1475</v>
      </c>
      <c r="E76" s="262">
        <v>1</v>
      </c>
      <c r="F76" s="15">
        <f t="shared" si="2"/>
        <v>112</v>
      </c>
      <c r="G76" s="205" t="s">
        <v>220</v>
      </c>
      <c r="H76" s="261" t="s">
        <v>613</v>
      </c>
    </row>
    <row r="77" spans="1:9" x14ac:dyDescent="0.3">
      <c r="A77" s="15">
        <v>75</v>
      </c>
      <c r="B77" s="293" t="s">
        <v>222</v>
      </c>
      <c r="C77" s="15" t="s">
        <v>1476</v>
      </c>
      <c r="D77" s="15" t="s">
        <v>1476</v>
      </c>
      <c r="E77" s="262">
        <v>7</v>
      </c>
      <c r="F77" s="15">
        <f t="shared" si="2"/>
        <v>113</v>
      </c>
      <c r="G77" s="204" t="s">
        <v>223</v>
      </c>
      <c r="H77" s="261" t="s">
        <v>221</v>
      </c>
      <c r="I77" s="15">
        <v>0</v>
      </c>
    </row>
    <row r="78" spans="1:9" ht="28.8" x14ac:dyDescent="0.3">
      <c r="A78" s="15">
        <v>76</v>
      </c>
      <c r="B78" s="293" t="s">
        <v>225</v>
      </c>
      <c r="C78" s="15" t="s">
        <v>1476</v>
      </c>
      <c r="D78" s="15" t="s">
        <v>1476</v>
      </c>
      <c r="E78" s="262">
        <v>1</v>
      </c>
      <c r="F78" s="15">
        <f t="shared" si="2"/>
        <v>120</v>
      </c>
      <c r="G78" s="204" t="s">
        <v>226</v>
      </c>
      <c r="H78" s="261" t="s">
        <v>224</v>
      </c>
      <c r="I78" s="15">
        <v>0</v>
      </c>
    </row>
    <row r="79" spans="1:9" x14ac:dyDescent="0.3">
      <c r="A79" s="15">
        <v>77</v>
      </c>
      <c r="B79" s="293" t="s">
        <v>674</v>
      </c>
      <c r="C79" s="15" t="s">
        <v>1475</v>
      </c>
      <c r="D79" s="15" t="s">
        <v>1475</v>
      </c>
      <c r="E79" s="262">
        <v>1</v>
      </c>
      <c r="F79" s="15">
        <f t="shared" si="2"/>
        <v>121</v>
      </c>
      <c r="G79" s="205" t="s">
        <v>227</v>
      </c>
      <c r="H79" s="261" t="s">
        <v>613</v>
      </c>
    </row>
    <row r="80" spans="1:9" x14ac:dyDescent="0.3">
      <c r="A80" s="15">
        <v>78</v>
      </c>
      <c r="B80" s="293" t="s">
        <v>228</v>
      </c>
      <c r="C80" s="15" t="s">
        <v>1476</v>
      </c>
      <c r="D80" s="15" t="s">
        <v>1476</v>
      </c>
      <c r="E80" s="262">
        <v>1</v>
      </c>
      <c r="F80" s="15">
        <f t="shared" si="2"/>
        <v>122</v>
      </c>
      <c r="G80" s="204" t="s">
        <v>229</v>
      </c>
      <c r="H80" s="261" t="s">
        <v>100</v>
      </c>
      <c r="I80" s="15">
        <v>0</v>
      </c>
    </row>
    <row r="81" spans="1:9" x14ac:dyDescent="0.3">
      <c r="A81" s="15">
        <v>79</v>
      </c>
      <c r="B81" s="293" t="s">
        <v>230</v>
      </c>
      <c r="C81" s="15" t="s">
        <v>1476</v>
      </c>
      <c r="D81" s="15" t="s">
        <v>1476</v>
      </c>
      <c r="E81" s="262">
        <v>1</v>
      </c>
      <c r="F81" s="15">
        <f t="shared" si="2"/>
        <v>123</v>
      </c>
      <c r="G81" s="204" t="s">
        <v>231</v>
      </c>
      <c r="H81" s="261" t="s">
        <v>100</v>
      </c>
      <c r="I81" s="15">
        <v>0</v>
      </c>
    </row>
    <row r="82" spans="1:9" x14ac:dyDescent="0.3">
      <c r="A82" s="15">
        <v>80</v>
      </c>
      <c r="B82" s="293" t="s">
        <v>232</v>
      </c>
      <c r="C82" s="15" t="s">
        <v>1476</v>
      </c>
      <c r="D82" s="15" t="s">
        <v>1476</v>
      </c>
      <c r="E82" s="262">
        <v>1</v>
      </c>
      <c r="F82" s="15">
        <f t="shared" si="2"/>
        <v>124</v>
      </c>
      <c r="G82" s="204" t="s">
        <v>233</v>
      </c>
      <c r="H82" s="261" t="s">
        <v>100</v>
      </c>
      <c r="I82" s="15">
        <v>0</v>
      </c>
    </row>
    <row r="83" spans="1:9" x14ac:dyDescent="0.3">
      <c r="A83" s="15">
        <v>81</v>
      </c>
      <c r="B83" s="293" t="s">
        <v>235</v>
      </c>
      <c r="C83" s="15" t="s">
        <v>1476</v>
      </c>
      <c r="D83" s="15" t="s">
        <v>1476</v>
      </c>
      <c r="E83" s="262">
        <v>1</v>
      </c>
      <c r="F83" s="15">
        <f t="shared" si="2"/>
        <v>125</v>
      </c>
      <c r="G83" s="207" t="s">
        <v>236</v>
      </c>
      <c r="H83" s="261" t="s">
        <v>234</v>
      </c>
      <c r="I83" s="15">
        <v>0</v>
      </c>
    </row>
    <row r="84" spans="1:9" x14ac:dyDescent="0.3">
      <c r="A84" s="15">
        <v>82</v>
      </c>
      <c r="B84" s="296" t="s">
        <v>1107</v>
      </c>
      <c r="C84" s="15" t="s">
        <v>1476</v>
      </c>
      <c r="D84" s="15" t="s">
        <v>1475</v>
      </c>
      <c r="E84" s="262">
        <v>1</v>
      </c>
      <c r="F84" s="15">
        <f t="shared" si="2"/>
        <v>126</v>
      </c>
      <c r="G84" s="207" t="s">
        <v>888</v>
      </c>
      <c r="H84" s="261" t="s">
        <v>48</v>
      </c>
      <c r="I84" s="15">
        <v>0</v>
      </c>
    </row>
    <row r="85" spans="1:9" x14ac:dyDescent="0.3">
      <c r="A85" s="15">
        <v>83</v>
      </c>
      <c r="B85" s="293" t="s">
        <v>1265</v>
      </c>
      <c r="D85" s="299" t="s">
        <v>1516</v>
      </c>
      <c r="E85" s="262">
        <v>1</v>
      </c>
      <c r="F85" s="15">
        <f t="shared" si="2"/>
        <v>127</v>
      </c>
      <c r="G85" s="207" t="s">
        <v>889</v>
      </c>
      <c r="H85" s="261" t="s">
        <v>48</v>
      </c>
      <c r="I85" s="15">
        <v>0</v>
      </c>
    </row>
    <row r="86" spans="1:9" x14ac:dyDescent="0.3">
      <c r="A86" s="15">
        <v>84</v>
      </c>
      <c r="B86" s="296" t="s">
        <v>238</v>
      </c>
      <c r="C86" s="15" t="s">
        <v>1475</v>
      </c>
      <c r="D86" s="15" t="s">
        <v>1475</v>
      </c>
      <c r="E86" s="262">
        <v>1</v>
      </c>
      <c r="F86" s="15">
        <f t="shared" si="2"/>
        <v>128</v>
      </c>
      <c r="G86" s="205" t="s">
        <v>239</v>
      </c>
      <c r="H86" s="258" t="s">
        <v>613</v>
      </c>
    </row>
    <row r="87" spans="1:9" ht="28.8" x14ac:dyDescent="0.3">
      <c r="A87" s="15">
        <v>85</v>
      </c>
      <c r="B87" s="296" t="s">
        <v>1469</v>
      </c>
      <c r="C87" s="15" t="s">
        <v>1478</v>
      </c>
      <c r="D87" s="299" t="s">
        <v>1482</v>
      </c>
      <c r="E87" s="262">
        <v>1</v>
      </c>
      <c r="F87" s="15">
        <f t="shared" si="2"/>
        <v>129</v>
      </c>
      <c r="G87" s="205" t="s">
        <v>240</v>
      </c>
      <c r="H87" s="261" t="s">
        <v>613</v>
      </c>
    </row>
    <row r="88" spans="1:9" x14ac:dyDescent="0.3">
      <c r="A88" s="15">
        <v>86</v>
      </c>
      <c r="B88" s="293" t="s">
        <v>242</v>
      </c>
      <c r="C88" s="15" t="s">
        <v>1476</v>
      </c>
      <c r="D88" s="15" t="s">
        <v>1476</v>
      </c>
      <c r="E88" s="262">
        <v>5</v>
      </c>
      <c r="F88" s="15">
        <f t="shared" si="2"/>
        <v>130</v>
      </c>
      <c r="G88" s="204" t="s">
        <v>243</v>
      </c>
      <c r="H88" s="261" t="s">
        <v>241</v>
      </c>
      <c r="I88" s="15">
        <v>0</v>
      </c>
    </row>
    <row r="89" spans="1:9" x14ac:dyDescent="0.3">
      <c r="A89" s="15">
        <v>87</v>
      </c>
      <c r="B89" s="296" t="s">
        <v>244</v>
      </c>
      <c r="C89" s="15" t="s">
        <v>1479</v>
      </c>
      <c r="D89" s="299" t="s">
        <v>1476</v>
      </c>
      <c r="E89" s="262">
        <v>1</v>
      </c>
      <c r="F89" s="15">
        <f t="shared" si="2"/>
        <v>135</v>
      </c>
      <c r="G89" s="205" t="s">
        <v>245</v>
      </c>
      <c r="H89" s="258" t="s">
        <v>613</v>
      </c>
    </row>
    <row r="93" spans="1:9" x14ac:dyDescent="0.3">
      <c r="B93" s="15" t="s">
        <v>1518</v>
      </c>
    </row>
    <row r="94" spans="1:9" x14ac:dyDescent="0.3">
      <c r="B94" s="299"/>
      <c r="C94" s="15" t="s">
        <v>1517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2022-01-25T21:30:28Z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