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elecharo\NoBackupDocuments\Perforce\projects\coe\CSME\ArchSpecs\Working\"/>
    </mc:Choice>
  </mc:AlternateContent>
  <xr:revisionPtr revIDLastSave="0" documentId="13_ncr:1_{58506734-1019-45CE-8265-E775BAD9C0F8}" xr6:coauthVersionLast="46" xr6:coauthVersionMax="47" xr10:uidLastSave="{00000000-0000-0000-0000-000000000000}"/>
  <bookViews>
    <workbookView xWindow="-108" yWindow="-108" windowWidth="30936" windowHeight="170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16" i="39" l="1"/>
  <c r="AB129" i="39"/>
  <c r="AB128" i="39"/>
  <c r="AB127" i="39"/>
  <c r="AB126" i="39"/>
  <c r="AB182" i="39" l="1"/>
  <c r="AB181" i="39"/>
  <c r="AD180" i="39" l="1"/>
  <c r="AF60" i="39" l="1"/>
  <c r="AD60" i="39"/>
  <c r="AB60" i="39"/>
  <c r="AF59" i="39"/>
  <c r="AD59" i="39"/>
  <c r="AB59" i="39"/>
  <c r="AF58" i="39"/>
  <c r="AD58" i="39"/>
  <c r="AB58" i="39"/>
  <c r="AF31" i="39"/>
  <c r="AD31" i="39"/>
  <c r="AB31"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s="1"/>
  <c r="T99" i="31"/>
  <c r="T105" i="31" s="1"/>
  <c r="H99" i="31"/>
  <c r="H105" i="31" s="1"/>
  <c r="F99" i="31"/>
  <c r="F105" i="31" s="1"/>
  <c r="G99" i="31"/>
  <c r="I99" i="31"/>
  <c r="I105" i="31" s="1"/>
  <c r="J99" i="31"/>
  <c r="K99" i="31"/>
  <c r="L99" i="31"/>
  <c r="M99" i="31"/>
  <c r="M105" i="31" s="1"/>
  <c r="N99" i="31"/>
  <c r="N105" i="31" s="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J105" i="31" l="1"/>
  <c r="AB3" i="39" a="1"/>
  <c r="AB3" i="39" s="1"/>
  <c r="G105" i="31"/>
  <c r="L105" i="31"/>
  <c r="AD3" i="39" a="1"/>
  <c r="AD3" i="39" s="1"/>
  <c r="AF3" i="39" a="1"/>
  <c r="AF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Q59" i="30"/>
  <c r="L20" i="28"/>
  <c r="G3" i="15"/>
  <c r="O77" i="7"/>
  <c r="Q125" i="30"/>
  <c r="G3" i="27"/>
  <c r="O90" i="7"/>
  <c r="L42" i="27"/>
  <c r="L3" i="24"/>
  <c r="P17" i="30"/>
  <c r="P14" i="30"/>
  <c r="Q48" i="7"/>
  <c r="O37" i="7"/>
  <c r="O124" i="7"/>
  <c r="P58" i="30"/>
  <c r="L37" i="8"/>
  <c r="Q97" i="7"/>
  <c r="L15" i="28"/>
  <c r="R38" i="30"/>
  <c r="Q108" i="7"/>
  <c r="L29" i="24"/>
  <c r="G19" i="27"/>
  <c r="G6" i="28"/>
  <c r="N33" i="8"/>
  <c r="L12" i="28"/>
  <c r="N58" i="8"/>
  <c r="P44" i="7"/>
  <c r="L8" i="24"/>
  <c r="P25" i="7"/>
  <c r="G4" i="15"/>
  <c r="G28" i="27"/>
  <c r="P56" i="7"/>
  <c r="P100" i="30"/>
  <c r="L19" i="24"/>
  <c r="P30" i="7"/>
  <c r="Q21" i="7"/>
  <c r="Q99" i="7"/>
  <c r="P59" i="7"/>
  <c r="L5" i="27"/>
  <c r="G28" i="24"/>
  <c r="P58" i="7"/>
  <c r="G21" i="28"/>
  <c r="Q82" i="7"/>
  <c r="Q110" i="7"/>
  <c r="P32" i="7"/>
  <c r="N35" i="8"/>
  <c r="P77" i="7"/>
  <c r="N13" i="8"/>
  <c r="L17" i="27"/>
  <c r="L50" i="8"/>
  <c r="K17" i="21"/>
  <c r="Q88" i="7"/>
  <c r="G41" i="27"/>
  <c r="Q15" i="7"/>
  <c r="P99" i="7"/>
  <c r="P20" i="7"/>
  <c r="O28" i="7"/>
  <c r="L42" i="8"/>
  <c r="R100" i="30"/>
  <c r="L23" i="28"/>
  <c r="L29" i="27"/>
  <c r="Q109" i="30"/>
  <c r="G41" i="28"/>
  <c r="O110" i="7"/>
  <c r="G10" i="15"/>
  <c r="L18" i="27"/>
  <c r="R33" i="30"/>
  <c r="P120" i="7"/>
  <c r="O34" i="7"/>
  <c r="P96" i="7"/>
  <c r="O14" i="7"/>
  <c r="L7" i="24"/>
  <c r="M32" i="8"/>
  <c r="L36" i="8"/>
  <c r="G25" i="28"/>
  <c r="Q101" i="30"/>
  <c r="R27" i="30"/>
  <c r="Q22" i="30"/>
  <c r="L14" i="27"/>
  <c r="O52" i="7"/>
  <c r="R46" i="30"/>
  <c r="L40" i="28"/>
  <c r="P113" i="30"/>
  <c r="O15" i="7"/>
  <c r="L3" i="8"/>
  <c r="L19" i="8"/>
  <c r="L4" i="27"/>
  <c r="G35" i="28"/>
  <c r="G26" i="27"/>
  <c r="G38" i="27"/>
  <c r="G31" i="27"/>
  <c r="R40" i="30"/>
  <c r="L20" i="24"/>
  <c r="P88" i="30"/>
  <c r="G36" i="29"/>
  <c r="G5" i="15"/>
  <c r="P49" i="30"/>
  <c r="L31" i="27"/>
  <c r="G13" i="29"/>
  <c r="O11" i="7"/>
  <c r="Q121" i="30"/>
  <c r="Q123" i="7"/>
  <c r="P75" i="30"/>
  <c r="P46" i="7"/>
  <c r="L13" i="28"/>
  <c r="O116" i="7"/>
  <c r="Q13" i="7"/>
  <c r="G11" i="29"/>
  <c r="P111" i="7"/>
  <c r="K6" i="21"/>
  <c r="N42" i="8"/>
  <c r="G22" i="24"/>
  <c r="L7" i="27"/>
  <c r="R58" i="30"/>
  <c r="Q120" i="30"/>
  <c r="Q114" i="30"/>
  <c r="F4" i="21"/>
  <c r="L36" i="24"/>
  <c r="R116" i="30"/>
  <c r="L6" i="28"/>
  <c r="O56" i="7"/>
  <c r="P24" i="7"/>
  <c r="R88" i="30"/>
  <c r="Q11" i="7"/>
  <c r="G34" i="24"/>
  <c r="Q29" i="30"/>
  <c r="G31" i="28"/>
  <c r="P55" i="30"/>
  <c r="O102" i="7"/>
  <c r="P95" i="7"/>
  <c r="L11" i="24"/>
  <c r="R56" i="30"/>
  <c r="L30" i="24"/>
  <c r="P41" i="7"/>
  <c r="K7" i="21"/>
  <c r="R93" i="30"/>
  <c r="R94" i="30"/>
  <c r="R15" i="30"/>
  <c r="Q24" i="30"/>
  <c r="P117" i="30"/>
  <c r="O122" i="7"/>
  <c r="Q54" i="7"/>
  <c r="L12" i="27"/>
  <c r="G29" i="28"/>
  <c r="P114" i="7"/>
  <c r="P82" i="7"/>
  <c r="M62" i="8"/>
  <c r="L35" i="27"/>
  <c r="Q98" i="30"/>
  <c r="L36" i="27"/>
  <c r="L32" i="8"/>
  <c r="O32" i="7"/>
  <c r="Q20" i="30"/>
  <c r="G6" i="15"/>
  <c r="P6" i="30"/>
  <c r="R51" i="30"/>
  <c r="R59" i="30"/>
  <c r="L18" i="28"/>
  <c r="O36" i="7"/>
  <c r="O119" i="7"/>
  <c r="Q21" i="30"/>
  <c r="L9" i="24"/>
  <c r="Q102" i="30"/>
  <c r="P7" i="30"/>
  <c r="R75" i="30"/>
  <c r="Q108" i="30"/>
  <c r="P124" i="7"/>
  <c r="N8" i="8"/>
  <c r="L63" i="8"/>
  <c r="G33" i="27"/>
  <c r="O43" i="7"/>
  <c r="Q28" i="30"/>
  <c r="P52" i="30"/>
  <c r="R55" i="30"/>
  <c r="F15" i="21"/>
  <c r="R50" i="30"/>
  <c r="R120" i="30"/>
  <c r="M41" i="8"/>
  <c r="F6" i="21"/>
  <c r="Q93" i="7"/>
  <c r="Q22" i="7"/>
  <c r="G19" i="24"/>
  <c r="O17" i="7"/>
  <c r="R115" i="30"/>
  <c r="M34" i="8"/>
  <c r="L7" i="8"/>
  <c r="L19" i="28"/>
  <c r="P116" i="7"/>
  <c r="Q111" i="7"/>
  <c r="G8" i="27"/>
  <c r="M13" i="8"/>
  <c r="Q112" i="30"/>
  <c r="R7" i="30"/>
  <c r="L14" i="28"/>
  <c r="Q30" i="30"/>
  <c r="Q77" i="30"/>
  <c r="Q93" i="30"/>
  <c r="O125" i="7"/>
  <c r="F5" i="21"/>
  <c r="P40" i="30"/>
  <c r="L57" i="8"/>
  <c r="G5" i="24"/>
  <c r="G10" i="29"/>
  <c r="O113" i="7"/>
  <c r="L41" i="28"/>
  <c r="N64" i="8"/>
  <c r="P101" i="30"/>
  <c r="G20" i="29"/>
  <c r="Q121" i="7"/>
  <c r="O93" i="7"/>
  <c r="G39" i="24"/>
  <c r="O47" i="7"/>
  <c r="P121" i="7"/>
  <c r="M12" i="8"/>
  <c r="R78" i="30"/>
  <c r="G37" i="24"/>
  <c r="F8" i="21"/>
  <c r="O60" i="7"/>
  <c r="P54" i="7"/>
  <c r="P108" i="7"/>
  <c r="O22" i="7"/>
  <c r="Q15" i="30"/>
  <c r="G28" i="28"/>
  <c r="P41" i="30"/>
  <c r="Q49" i="30"/>
  <c r="R122" i="30"/>
  <c r="R83" i="30"/>
  <c r="P30" i="30"/>
  <c r="M57" i="8"/>
  <c r="G33" i="29"/>
  <c r="P111" i="30"/>
  <c r="G31" i="24"/>
  <c r="N65" i="8"/>
  <c r="P123" i="30"/>
  <c r="Q75" i="7"/>
  <c r="M4" i="8"/>
  <c r="Q95" i="30"/>
  <c r="G6" i="27"/>
  <c r="L22" i="8"/>
  <c r="N3" i="8"/>
  <c r="P81" i="30"/>
  <c r="Q81" i="30"/>
  <c r="R44" i="30"/>
  <c r="G9" i="15"/>
  <c r="M22" i="8"/>
  <c r="P60" i="30"/>
  <c r="G22" i="27"/>
  <c r="O58" i="7"/>
  <c r="P34" i="30"/>
  <c r="R77" i="30"/>
  <c r="O50" i="7"/>
  <c r="P34" i="7"/>
  <c r="N38" i="8"/>
  <c r="F7" i="21"/>
  <c r="P22" i="30"/>
  <c r="P36" i="7"/>
  <c r="G42" i="24"/>
  <c r="R117" i="30"/>
  <c r="O92" i="7"/>
  <c r="R12" i="30"/>
  <c r="R112" i="30"/>
  <c r="N60" i="8"/>
  <c r="Q6" i="7"/>
  <c r="R13" i="30"/>
  <c r="L58" i="8"/>
  <c r="Q113" i="30"/>
  <c r="G7" i="15"/>
  <c r="M8" i="8"/>
  <c r="Q103" i="7"/>
  <c r="G34" i="28"/>
  <c r="P113" i="7"/>
  <c r="O78" i="7"/>
  <c r="G20" i="27"/>
  <c r="R26" i="30"/>
  <c r="Q47" i="7"/>
  <c r="Q81" i="7"/>
  <c r="M19" i="8"/>
  <c r="Q109" i="7"/>
  <c r="Q61" i="7"/>
  <c r="Q116" i="30"/>
  <c r="P118" i="30"/>
  <c r="R29" i="30"/>
  <c r="P92" i="30"/>
  <c r="O29" i="7"/>
  <c r="Q34" i="30"/>
  <c r="M58" i="8"/>
  <c r="G32" i="24"/>
  <c r="O99" i="7"/>
  <c r="Q122" i="7"/>
  <c r="Q27" i="30"/>
  <c r="G40" i="29"/>
  <c r="G40" i="28"/>
  <c r="L39" i="28"/>
  <c r="R49" i="30"/>
  <c r="L21" i="28"/>
  <c r="L9" i="8"/>
  <c r="G40" i="24"/>
  <c r="G9" i="28"/>
  <c r="G26" i="24"/>
  <c r="L7" i="28"/>
  <c r="Q125" i="7"/>
  <c r="G42" i="29"/>
  <c r="L42" i="29" s="1"/>
  <c r="L16" i="29"/>
  <c r="Q29" i="7"/>
  <c r="O48" i="7"/>
  <c r="Q41" i="30"/>
  <c r="Q12" i="7"/>
  <c r="R110" i="30"/>
  <c r="M9" i="8"/>
  <c r="G32" i="28"/>
  <c r="P112" i="7"/>
  <c r="O40" i="7"/>
  <c r="L40" i="27"/>
  <c r="Q94" i="30"/>
  <c r="Q117" i="30"/>
  <c r="P37" i="30"/>
  <c r="P47" i="7"/>
  <c r="R32" i="30"/>
  <c r="G22" i="28"/>
  <c r="Q92" i="30"/>
  <c r="Q60" i="7"/>
  <c r="L6" i="24"/>
  <c r="P90" i="30"/>
  <c r="G19" i="28"/>
  <c r="P27" i="30"/>
  <c r="P98" i="30"/>
  <c r="G11" i="15"/>
  <c r="P80" i="30"/>
  <c r="O13" i="7"/>
  <c r="Q102" i="7"/>
  <c r="G40" i="27"/>
  <c r="Q101" i="7"/>
  <c r="L42" i="28"/>
  <c r="L4" i="8"/>
  <c r="G5" i="28"/>
  <c r="Q95" i="7"/>
  <c r="L37" i="24"/>
  <c r="P51" i="7"/>
  <c r="Q120" i="7"/>
  <c r="Q17" i="30"/>
  <c r="G13" i="27"/>
  <c r="Q100" i="30"/>
  <c r="O98" i="7"/>
  <c r="Q47" i="30"/>
  <c r="G35" i="24"/>
  <c r="G41" i="24"/>
  <c r="G35" i="29"/>
  <c r="P53" i="30"/>
  <c r="Q23" i="7"/>
  <c r="O21" i="7"/>
  <c r="M38" i="8"/>
  <c r="P78" i="30"/>
  <c r="R81" i="30"/>
  <c r="R20" i="30"/>
  <c r="R97" i="30"/>
  <c r="G18" i="27"/>
  <c r="O96" i="7"/>
  <c r="P33" i="7"/>
  <c r="L16" i="24"/>
  <c r="P21" i="7"/>
  <c r="P25" i="30"/>
  <c r="P61" i="30"/>
  <c r="G8" i="29"/>
  <c r="M39" i="8"/>
  <c r="G29" i="27"/>
  <c r="O30" i="7"/>
  <c r="L13" i="24"/>
  <c r="P48" i="30"/>
  <c r="Q48" i="30"/>
  <c r="P21" i="30"/>
  <c r="R109" i="30"/>
  <c r="L60" i="8"/>
  <c r="M31" i="8"/>
  <c r="G23" i="28"/>
  <c r="Q83" i="30"/>
  <c r="K5" i="21"/>
  <c r="L8" i="28"/>
  <c r="M43" i="8"/>
  <c r="Q53" i="7"/>
  <c r="P96" i="30"/>
  <c r="O38" i="7"/>
  <c r="R25" i="30"/>
  <c r="Q98" i="7"/>
  <c r="G38" i="28"/>
  <c r="R98" i="30"/>
  <c r="N53" i="8"/>
  <c r="P83" i="30"/>
  <c r="P11" i="7"/>
  <c r="N31" i="8"/>
  <c r="G6" i="24"/>
  <c r="P74" i="30"/>
  <c r="R92" i="30"/>
  <c r="N36" i="8"/>
  <c r="O108" i="7"/>
  <c r="P43" i="30"/>
  <c r="Q25" i="7"/>
  <c r="G25" i="24"/>
  <c r="R114" i="30"/>
  <c r="L39" i="8"/>
  <c r="N40" i="8"/>
  <c r="Q78" i="30"/>
  <c r="R125" i="30"/>
  <c r="L41" i="27"/>
  <c r="Q13" i="30"/>
  <c r="L20" i="29"/>
  <c r="Q50" i="30"/>
  <c r="P75" i="7"/>
  <c r="P78" i="7"/>
  <c r="P50" i="30"/>
  <c r="L35" i="28"/>
  <c r="N11" i="8"/>
  <c r="Q83" i="7"/>
  <c r="L10" i="28"/>
  <c r="G7" i="29"/>
  <c r="G4" i="24"/>
  <c r="O20" i="7"/>
  <c r="G9" i="24"/>
  <c r="P54" i="30"/>
  <c r="G37" i="29"/>
  <c r="Q61" i="30"/>
  <c r="P114" i="30"/>
  <c r="G35" i="27"/>
  <c r="P20" i="30"/>
  <c r="O53" i="7"/>
  <c r="G23" i="24"/>
  <c r="Q58" i="7"/>
  <c r="O91" i="7"/>
  <c r="O123" i="7"/>
  <c r="O121" i="7"/>
  <c r="L14" i="29"/>
  <c r="G38" i="24"/>
  <c r="R14" i="30"/>
  <c r="P29" i="7"/>
  <c r="L17" i="28"/>
  <c r="O33" i="7"/>
  <c r="G30" i="24"/>
  <c r="L31" i="28"/>
  <c r="L6" i="8"/>
  <c r="Q26" i="7"/>
  <c r="L53" i="8"/>
  <c r="O49" i="7"/>
  <c r="L10" i="24"/>
  <c r="Q103" i="30"/>
  <c r="G38" i="29"/>
  <c r="M2" i="8"/>
  <c r="N59" i="8"/>
  <c r="Q23" i="30"/>
  <c r="G12" i="27"/>
  <c r="P110" i="7"/>
  <c r="L3" i="28"/>
  <c r="G30" i="28"/>
  <c r="L2" i="8"/>
  <c r="R101" i="30"/>
  <c r="F3" i="21"/>
  <c r="O80" i="7"/>
  <c r="P100" i="7"/>
  <c r="L24" i="28"/>
  <c r="P59" i="30"/>
  <c r="L14" i="24"/>
  <c r="G4" i="29"/>
  <c r="P15" i="30"/>
  <c r="L59" i="8"/>
  <c r="P102" i="7"/>
  <c r="Q119" i="30"/>
  <c r="P103" i="30"/>
  <c r="Q4" i="7"/>
  <c r="R48" i="30"/>
  <c r="P125" i="7"/>
  <c r="M60" i="8"/>
  <c r="Q43" i="7"/>
  <c r="P28" i="30"/>
  <c r="N4" i="8"/>
  <c r="Q33" i="30"/>
  <c r="Q90" i="30"/>
  <c r="R95" i="30"/>
  <c r="R34" i="30"/>
  <c r="L17" i="24"/>
  <c r="G20" i="28"/>
  <c r="Q94" i="7"/>
  <c r="M11" i="8"/>
  <c r="Q7" i="30"/>
  <c r="P12" i="7"/>
  <c r="G3" i="29"/>
  <c r="Q112" i="7"/>
  <c r="O27" i="7"/>
  <c r="Q59" i="7"/>
  <c r="G39" i="28"/>
  <c r="R82" i="30"/>
  <c r="O111" i="7"/>
  <c r="Q34" i="7"/>
  <c r="L10" i="29"/>
  <c r="P4" i="30"/>
  <c r="O4" i="7"/>
  <c r="G4" i="28"/>
  <c r="G9" i="29"/>
  <c r="P46" i="30"/>
  <c r="G13" i="28"/>
  <c r="P90" i="7"/>
  <c r="R60" i="30"/>
  <c r="R113" i="30"/>
  <c r="G18" i="29"/>
  <c r="Q50" i="7"/>
  <c r="Q38" i="30"/>
  <c r="L19" i="27"/>
  <c r="L5" i="28"/>
  <c r="L12" i="24"/>
  <c r="N32" i="8"/>
  <c r="G19" i="29"/>
  <c r="G26" i="29"/>
  <c r="L65" i="8"/>
  <c r="P119" i="30"/>
  <c r="P88" i="7"/>
  <c r="P115" i="7"/>
  <c r="L15" i="24"/>
  <c r="O82" i="7"/>
  <c r="Q53" i="30"/>
  <c r="F17" i="21"/>
  <c r="Q92" i="7"/>
  <c r="Q55" i="30"/>
  <c r="G28" i="29"/>
  <c r="G5" i="29"/>
  <c r="L23" i="27"/>
  <c r="P11" i="30"/>
  <c r="Q75" i="30"/>
  <c r="G8" i="15"/>
  <c r="G33" i="28"/>
  <c r="O55" i="7"/>
  <c r="Q37" i="7"/>
  <c r="L5" i="24"/>
  <c r="G8" i="28"/>
  <c r="Q54" i="30"/>
  <c r="Q78" i="7"/>
  <c r="R41" i="30"/>
  <c r="R11" i="30"/>
  <c r="N12" i="8"/>
  <c r="G26" i="28"/>
  <c r="R118" i="30"/>
  <c r="L37" i="28"/>
  <c r="N2" i="8"/>
  <c r="Q46" i="30"/>
  <c r="O109" i="7"/>
  <c r="Q88" i="30"/>
  <c r="Q74" i="30"/>
  <c r="R54" i="30"/>
  <c r="M64" i="8"/>
  <c r="P117" i="7"/>
  <c r="G9" i="27"/>
  <c r="G31" i="29"/>
  <c r="G11" i="27"/>
  <c r="K4" i="21"/>
  <c r="G21" i="24"/>
  <c r="L18" i="8"/>
  <c r="P49" i="7"/>
  <c r="K11" i="21"/>
  <c r="L36" i="28"/>
  <c r="Q80" i="30"/>
  <c r="P27" i="7"/>
  <c r="R91" i="30"/>
  <c r="L13" i="27"/>
  <c r="N61" i="8"/>
  <c r="P119" i="7"/>
  <c r="P51" i="30"/>
  <c r="R52" i="30"/>
  <c r="Q52" i="30"/>
  <c r="G4" i="27"/>
  <c r="Q14" i="30"/>
  <c r="Q32" i="30"/>
  <c r="R47" i="30"/>
  <c r="Q20" i="7"/>
  <c r="O24" i="7"/>
  <c r="L31" i="8"/>
  <c r="L10" i="27"/>
  <c r="P47" i="30"/>
  <c r="N19" i="8"/>
  <c r="L62" i="8"/>
  <c r="O81" i="7"/>
  <c r="K15" i="21"/>
  <c r="L31" i="24"/>
  <c r="P102" i="30"/>
  <c r="L43" i="8"/>
  <c r="M35" i="8"/>
  <c r="F14" i="21"/>
  <c r="P50" i="7"/>
  <c r="G7" i="24"/>
  <c r="P97" i="30"/>
  <c r="N57" i="8"/>
  <c r="Q80" i="7"/>
  <c r="L64" i="8"/>
  <c r="O54" i="7"/>
  <c r="L17" i="29"/>
  <c r="Q36" i="7"/>
  <c r="P55" i="7"/>
  <c r="Q96" i="7"/>
  <c r="O100" i="7"/>
  <c r="R103" i="30"/>
  <c r="L34" i="24"/>
  <c r="Q7" i="7"/>
  <c r="Q124" i="7"/>
  <c r="G29" i="24"/>
  <c r="L23" i="8"/>
  <c r="Q91" i="7"/>
  <c r="P17" i="7"/>
  <c r="P13" i="7"/>
  <c r="L40" i="8"/>
  <c r="G7" i="27"/>
  <c r="G33" i="24"/>
  <c r="Q77" i="7"/>
  <c r="R30" i="30"/>
  <c r="G34" i="29"/>
  <c r="Q24" i="7"/>
  <c r="Q118" i="7"/>
  <c r="L11" i="28"/>
  <c r="L15" i="29"/>
  <c r="F10" i="21"/>
  <c r="P122" i="30"/>
  <c r="L24" i="29"/>
  <c r="P77" i="30"/>
  <c r="M33" i="8"/>
  <c r="O114" i="7"/>
  <c r="F13" i="21"/>
  <c r="Q6" i="30"/>
  <c r="R80" i="30"/>
  <c r="L42" i="24"/>
  <c r="O59" i="7"/>
  <c r="P52" i="7"/>
  <c r="L34" i="28"/>
  <c r="Q56" i="30"/>
  <c r="G41" i="29"/>
  <c r="G3" i="28"/>
  <c r="L9" i="29"/>
  <c r="N43" i="8"/>
  <c r="P91" i="7"/>
  <c r="Q12" i="30"/>
  <c r="L3" i="27"/>
  <c r="G37" i="27"/>
  <c r="L34" i="27"/>
  <c r="O44" i="7"/>
  <c r="R119" i="30"/>
  <c r="Q49" i="7"/>
  <c r="P109" i="7"/>
  <c r="G21" i="29"/>
  <c r="R24" i="30"/>
  <c r="L35" i="29"/>
  <c r="P48" i="7"/>
  <c r="R99" i="30"/>
  <c r="Q122" i="30"/>
  <c r="K14" i="21"/>
  <c r="O7" i="7"/>
  <c r="L40" i="24"/>
  <c r="L16" i="27"/>
  <c r="G18" i="24"/>
  <c r="R102" i="30"/>
  <c r="P122" i="7"/>
  <c r="R17" i="30"/>
  <c r="L36" i="29"/>
  <c r="M3" i="8"/>
  <c r="N50" i="8"/>
  <c r="L8" i="8"/>
  <c r="O75" i="7"/>
  <c r="Q44" i="30"/>
  <c r="L41" i="24"/>
  <c r="P29" i="30"/>
  <c r="P43" i="7"/>
  <c r="L32" i="28"/>
  <c r="N41" i="8"/>
  <c r="L37" i="27"/>
  <c r="Q40" i="30"/>
  <c r="Q111" i="30"/>
  <c r="P110" i="30"/>
  <c r="L4" i="28"/>
  <c r="L6" i="27"/>
  <c r="P44" i="30"/>
  <c r="R74" i="30"/>
  <c r="L21" i="27"/>
  <c r="Q60" i="30"/>
  <c r="P24" i="30"/>
  <c r="R61" i="30"/>
  <c r="L4" i="29"/>
  <c r="N23" i="8"/>
  <c r="L37" i="29"/>
  <c r="O12" i="7"/>
  <c r="Q17" i="7"/>
  <c r="P53" i="7"/>
  <c r="P26" i="30"/>
  <c r="K9" i="21"/>
  <c r="Q30" i="7"/>
  <c r="L20" i="27"/>
  <c r="Q46" i="7"/>
  <c r="P4" i="7"/>
  <c r="O26" i="7"/>
  <c r="O95" i="7"/>
  <c r="P98" i="7"/>
  <c r="P23" i="30"/>
  <c r="O41" i="7"/>
  <c r="G36" i="28"/>
  <c r="O51" i="7"/>
  <c r="Q82" i="30"/>
  <c r="G23" i="27"/>
  <c r="P15" i="7"/>
  <c r="L21" i="24"/>
  <c r="K16" i="21"/>
  <c r="P81" i="7"/>
  <c r="G10" i="27"/>
  <c r="Q119" i="7"/>
  <c r="Q113" i="7"/>
  <c r="G25" i="29"/>
  <c r="R53" i="30"/>
  <c r="Q14" i="7"/>
  <c r="G13" i="24"/>
  <c r="G11" i="28"/>
  <c r="P91" i="30"/>
  <c r="P23" i="7"/>
  <c r="P94" i="7"/>
  <c r="G20" i="24"/>
  <c r="F9" i="21"/>
  <c r="G6" i="29"/>
  <c r="G36" i="24"/>
  <c r="P28" i="7"/>
  <c r="Q55" i="7"/>
  <c r="G18" i="28"/>
  <c r="M53" i="8"/>
  <c r="L61" i="8"/>
  <c r="R37" i="30"/>
  <c r="P26" i="7"/>
  <c r="P112" i="30"/>
  <c r="M18" i="8"/>
  <c r="Q90" i="7"/>
  <c r="L22" i="24"/>
  <c r="Q56" i="7"/>
  <c r="P14" i="7"/>
  <c r="Q38" i="7"/>
  <c r="P61" i="7"/>
  <c r="G10" i="24"/>
  <c r="G5" i="27"/>
  <c r="Q91" i="30"/>
  <c r="R96" i="30"/>
  <c r="O97" i="7"/>
  <c r="Q44" i="7"/>
  <c r="R6" i="30"/>
  <c r="G21" i="27"/>
  <c r="O103" i="7"/>
  <c r="R22" i="30"/>
  <c r="L11" i="29"/>
  <c r="L35" i="24"/>
  <c r="G8" i="24"/>
  <c r="P74" i="7"/>
  <c r="Q74" i="7"/>
  <c r="R108" i="30"/>
  <c r="O101" i="7"/>
  <c r="G39" i="27"/>
  <c r="L9" i="27"/>
  <c r="Q51" i="30"/>
  <c r="F16" i="21"/>
  <c r="P82" i="30"/>
  <c r="P80" i="7"/>
  <c r="P92" i="7"/>
  <c r="Q115" i="7"/>
  <c r="L39" i="24"/>
  <c r="Q33" i="7"/>
  <c r="P116" i="30"/>
  <c r="L4" i="24"/>
  <c r="O118" i="7"/>
  <c r="P93" i="7"/>
  <c r="L32" i="24"/>
  <c r="R43" i="30"/>
  <c r="P103" i="7"/>
  <c r="Q51" i="7"/>
  <c r="L32" i="27"/>
  <c r="O120" i="7"/>
  <c r="Q52" i="7"/>
  <c r="L24" i="27"/>
  <c r="P125" i="30"/>
  <c r="N22" i="8"/>
  <c r="O83" i="7"/>
  <c r="P56" i="30"/>
  <c r="P83" i="7"/>
  <c r="L30" i="28"/>
  <c r="P115" i="30"/>
  <c r="L41" i="8"/>
  <c r="P38" i="30"/>
  <c r="G13" i="15"/>
  <c r="L29" i="28"/>
  <c r="G29" i="29"/>
  <c r="L29" i="29" s="1"/>
  <c r="L22" i="27"/>
  <c r="L22" i="28"/>
  <c r="M61" i="8"/>
  <c r="O25" i="7"/>
  <c r="G34" i="27"/>
  <c r="L8" i="27"/>
  <c r="Q26" i="30"/>
  <c r="O115" i="7"/>
  <c r="M59" i="8"/>
  <c r="G36" i="27"/>
  <c r="L3" i="29"/>
  <c r="G23" i="29"/>
  <c r="G12" i="15"/>
  <c r="P124" i="30"/>
  <c r="M65" i="8"/>
  <c r="G37" i="28"/>
  <c r="G3" i="24"/>
  <c r="R111" i="30"/>
  <c r="M36" i="8"/>
  <c r="L13" i="29"/>
  <c r="N34" i="8"/>
  <c r="R121" i="30"/>
  <c r="Q32" i="7"/>
  <c r="Q41" i="7"/>
  <c r="M42" i="8"/>
  <c r="O112" i="7"/>
  <c r="P13" i="30"/>
  <c r="R23" i="30"/>
  <c r="L21" i="29"/>
  <c r="N7" i="8"/>
  <c r="F12" i="21"/>
  <c r="P22" i="7"/>
  <c r="P40" i="7"/>
  <c r="P109" i="30"/>
  <c r="O88" i="7"/>
  <c r="L38" i="8"/>
  <c r="Q25" i="30"/>
  <c r="N18" i="8"/>
  <c r="L23" i="24"/>
  <c r="G25" i="27"/>
  <c r="Q36" i="30"/>
  <c r="P93" i="30"/>
  <c r="K12" i="21"/>
  <c r="Q58" i="30"/>
  <c r="O94" i="7"/>
  <c r="R90" i="30"/>
  <c r="P32" i="30"/>
  <c r="Q40" i="7"/>
  <c r="N37" i="8"/>
  <c r="Q123" i="30"/>
  <c r="Q96" i="30"/>
  <c r="L33" i="8"/>
  <c r="P95" i="30"/>
  <c r="L34" i="8"/>
  <c r="G32" i="29"/>
  <c r="L32" i="29" s="1"/>
  <c r="L35" i="8"/>
  <c r="P118" i="7"/>
  <c r="O23" i="7"/>
  <c r="O6" i="7"/>
  <c r="G12" i="29"/>
  <c r="P60" i="7"/>
  <c r="N9" i="8"/>
  <c r="P99" i="30"/>
  <c r="Q115" i="30"/>
  <c r="K10" i="21"/>
  <c r="O46" i="7"/>
  <c r="Q99" i="30"/>
  <c r="M50" i="8"/>
  <c r="M37" i="8"/>
  <c r="P6" i="7"/>
  <c r="G32" i="27"/>
  <c r="F11" i="21"/>
  <c r="Q118" i="30"/>
  <c r="G12" i="28"/>
  <c r="N62" i="8"/>
  <c r="P33" i="30"/>
  <c r="L9" i="28"/>
  <c r="G42" i="28"/>
  <c r="L30" i="27"/>
  <c r="P123" i="7"/>
  <c r="Q117" i="7"/>
  <c r="M63" i="8"/>
  <c r="G30" i="27"/>
  <c r="L23" i="29"/>
  <c r="R4" i="30"/>
  <c r="G7" i="28"/>
  <c r="Q37" i="30"/>
  <c r="O61" i="7"/>
  <c r="P101" i="7"/>
  <c r="M6" i="8"/>
  <c r="N63" i="8"/>
  <c r="Q110" i="30"/>
  <c r="P7" i="7"/>
  <c r="P36" i="30"/>
  <c r="Q28" i="7"/>
  <c r="G11" i="24"/>
  <c r="R123" i="30"/>
  <c r="L13" i="8"/>
  <c r="Q11" i="30"/>
  <c r="Q100" i="7"/>
  <c r="O117" i="7"/>
  <c r="G22" i="29"/>
  <c r="N39" i="8"/>
  <c r="Q97" i="30"/>
  <c r="Q27" i="7"/>
  <c r="P94" i="30"/>
  <c r="G12" i="24"/>
  <c r="N6" i="8"/>
  <c r="Q116" i="7"/>
  <c r="Q114" i="7"/>
  <c r="L39" i="27"/>
  <c r="P121" i="30"/>
  <c r="Q124" i="30"/>
  <c r="M23" i="8"/>
  <c r="G42" i="27"/>
  <c r="M7" i="8"/>
  <c r="P97" i="7"/>
  <c r="G39" i="29"/>
  <c r="L39" i="29" s="1"/>
  <c r="R28" i="30"/>
  <c r="L15" i="27"/>
  <c r="R36" i="30"/>
  <c r="Q4" i="30"/>
  <c r="L16" i="28"/>
  <c r="Q43" i="30"/>
  <c r="P38" i="7"/>
  <c r="R124" i="30"/>
  <c r="L11" i="8"/>
  <c r="P120" i="30"/>
  <c r="L24" i="24"/>
  <c r="R21" i="30"/>
  <c r="G30" i="29"/>
  <c r="M40" i="8"/>
  <c r="L12" i="8"/>
  <c r="P12" i="30"/>
  <c r="L11" i="27"/>
  <c r="P37" i="7"/>
  <c r="G10" i="28"/>
  <c r="O74" i="7"/>
  <c r="L18" i="24"/>
  <c r="P108" i="30"/>
  <c r="L30" i="29"/>
  <c r="L34" i="29"/>
  <c r="L40" i="29"/>
  <c r="L31" i="29"/>
  <c r="L8" i="29"/>
  <c r="L7" i="29"/>
  <c r="L18" i="29"/>
  <c r="L19" i="29"/>
  <c r="L5" i="29"/>
  <c r="L6" i="29"/>
  <c r="L12" i="29"/>
  <c r="L22" i="29"/>
  <c r="I10" i="28" l="1"/>
  <c r="H10" i="28"/>
  <c r="H12" i="24"/>
  <c r="I12" i="24"/>
  <c r="H22" i="29"/>
  <c r="H11" i="24"/>
  <c r="I11" i="24"/>
  <c r="H7" i="28"/>
  <c r="I7" i="28"/>
  <c r="I12" i="28"/>
  <c r="H12" i="28"/>
  <c r="H12" i="29"/>
  <c r="I12" i="29"/>
  <c r="O25" i="27"/>
  <c r="H25" i="27"/>
  <c r="O3" i="24"/>
  <c r="H12" i="15"/>
  <c r="I12" i="15"/>
  <c r="H23" i="29"/>
  <c r="I13" i="15"/>
  <c r="H13" i="15"/>
  <c r="O8" i="24"/>
  <c r="H21" i="27"/>
  <c r="I5" i="27"/>
  <c r="H5" i="27"/>
  <c r="I10" i="24"/>
  <c r="H10" i="24"/>
  <c r="O14" i="28"/>
  <c r="H18" i="28"/>
  <c r="K18" i="28"/>
  <c r="H6" i="29"/>
  <c r="I6" i="29"/>
  <c r="H20" i="24"/>
  <c r="H11" i="28"/>
  <c r="I11" i="28"/>
  <c r="H13" i="24"/>
  <c r="I13" i="24"/>
  <c r="H25" i="29"/>
  <c r="O25" i="29"/>
  <c r="H10" i="27"/>
  <c r="I10" i="27"/>
  <c r="H23" i="27"/>
  <c r="H18" i="24"/>
  <c r="O14" i="24"/>
  <c r="K18" i="24"/>
  <c r="H21" i="29"/>
  <c r="O3" i="28"/>
  <c r="H7" i="27"/>
  <c r="I7" i="27"/>
  <c r="H7" i="24"/>
  <c r="I7" i="24"/>
  <c r="H4" i="27"/>
  <c r="I4" i="27"/>
  <c r="H21" i="24"/>
  <c r="H11" i="27"/>
  <c r="I11" i="27"/>
  <c r="H9" i="27"/>
  <c r="I9" i="27"/>
  <c r="H26" i="28"/>
  <c r="O8" i="28"/>
  <c r="H5" i="29"/>
  <c r="I5" i="29"/>
  <c r="O28" i="29"/>
  <c r="H26" i="29"/>
  <c r="H19" i="29"/>
  <c r="O14" i="29"/>
  <c r="K18" i="29"/>
  <c r="H18" i="29"/>
  <c r="I13" i="28"/>
  <c r="H13" i="28"/>
  <c r="H9" i="29"/>
  <c r="I9" i="29"/>
  <c r="I4" i="28"/>
  <c r="H4" i="28"/>
  <c r="O3" i="29"/>
  <c r="H20" i="28"/>
  <c r="I4" i="29"/>
  <c r="H4" i="29"/>
  <c r="O3" i="21"/>
  <c r="I12" i="27"/>
  <c r="H12" i="27"/>
  <c r="H23" i="24"/>
  <c r="H9" i="24"/>
  <c r="I9" i="24"/>
  <c r="H4" i="24"/>
  <c r="I4" i="24"/>
  <c r="H7" i="29"/>
  <c r="I7" i="29"/>
  <c r="H25" i="24"/>
  <c r="O25" i="24"/>
  <c r="H6" i="24"/>
  <c r="I6" i="24"/>
  <c r="H23" i="28"/>
  <c r="O8" i="29"/>
  <c r="K18" i="27"/>
  <c r="H18" i="27"/>
  <c r="O14" i="27"/>
  <c r="H13" i="27"/>
  <c r="I13" i="27"/>
  <c r="I5" i="28"/>
  <c r="H5" i="28"/>
  <c r="I11" i="15"/>
  <c r="H11" i="15"/>
  <c r="H19" i="28"/>
  <c r="H22" i="28"/>
  <c r="H26" i="24"/>
  <c r="H9" i="28"/>
  <c r="I9" i="28"/>
  <c r="H20" i="27"/>
  <c r="H7" i="15"/>
  <c r="I7" i="15"/>
  <c r="H22" i="27"/>
  <c r="I9" i="15"/>
  <c r="H9" i="15"/>
  <c r="I6" i="27"/>
  <c r="H6" i="27"/>
  <c r="O28" i="28"/>
  <c r="H20" i="29"/>
  <c r="I10" i="29"/>
  <c r="H10" i="29"/>
  <c r="H5" i="24"/>
  <c r="I5" i="24"/>
  <c r="O8" i="27"/>
  <c r="H19" i="24"/>
  <c r="I6" i="15"/>
  <c r="H6" i="15"/>
  <c r="H22" i="24"/>
  <c r="I11" i="29"/>
  <c r="H11" i="29"/>
  <c r="H13" i="29"/>
  <c r="I13" i="29"/>
  <c r="H5" i="15"/>
  <c r="I5" i="15"/>
  <c r="H26" i="27"/>
  <c r="O25" i="28"/>
  <c r="H25" i="28"/>
  <c r="I10" i="15"/>
  <c r="H10" i="15"/>
  <c r="H21" i="28"/>
  <c r="O28" i="24"/>
  <c r="O28" i="27"/>
  <c r="H4" i="15"/>
  <c r="I4" i="15"/>
  <c r="I6" i="28"/>
  <c r="H6" i="28"/>
  <c r="H19" i="27"/>
  <c r="O3" i="27"/>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<sst xmlns="http://schemas.openxmlformats.org/spreadsheetml/2006/main" count="13025" uniqueCount="2465">
  <si>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</si>
  <si>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</si>
  <si>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</si>
  <si>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</si>
  <si>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</si>
  <si>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</si>
  <si>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</si>
  <si>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</si>
  <si>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</si>
  <si>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</si>
  <si>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</si>
  <si>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</si>
  <si>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</si>
  <si>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</si>
  <si>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</si>
  <si>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</si>
  <si>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</si>
  <si>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</si>
  <si>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</si>
  <si>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</si>
  <si>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</si>
  <si>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</si>
  <si>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</si>
  <si>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</si>
  <si>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</si>
  <si>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</si>
  <si>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</si>
  <si>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</si>
  <si>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</si>
  <si>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</si>
  <si>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</si>
  <si>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</si>
  <si>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</si>
  <si>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</si>
  <si>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</si>
  <si>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</si>
  <si>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</si>
  <si>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</si>
  <si>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</si>
  <si>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</si>
  <si>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</si>
  <si>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</si>
  <si>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</si>
  <si>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</si>
  <si>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</si>
  <si>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</si>
  <si>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</si>
  <si>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</si>
  <si>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</si>
  <si>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</si>
  <si>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</si>
  <si>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</si>
  <si>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</si>
  <si>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</si>
  <si>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</si>
  <si>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</si>
  <si>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</si>
  <si>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</si>
  <si>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</si>
  <si>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</si>
  <si>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</si>
  <si>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</si>
  <si>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</si>
  <si>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</si>
  <si>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</si>
  <si>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</si>
  <si>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</si>
  <si>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</si>
  <si>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</si>
  <si>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</si>
  <si>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</si>
  <si>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</si>
  <si>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</si>
  <si>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</si>
  <si>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</si>
  <si>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</si>
  <si>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</si>
  <si>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</si>
  <si>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</si>
  <si>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</si>
  <si>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</si>
  <si>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</si>
  <si>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</si>
  <si>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</si>
  <si>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</si>
  <si>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</si>
  <si>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</si>
  <si>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</si>
  <si>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</si>
  <si>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</si>
  <si>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</si>
  <si>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</si>
  <si>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</si>
  <si>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</si>
  <si>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</si>
  <si>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</si>
  <si>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</si>
  <si>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</si>
  <si>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</si>
  <si>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</si>
  <si>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</si>
  <si>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</si>
  <si>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</si>
  <si>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</si>
  <si>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</si>
  <si>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</si>
  <si>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</si>
  <si>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</si>
  <si>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</si>
  <si>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</si>
  <si>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</si>
  <si>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</si>
  <si>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</si>
  <si>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</si>
  <si>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</si>
  <si>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</si>
  <si>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</si>
  <si>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</si>
  <si>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</si>
  <si>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</si>
  <si>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</si>
  <si>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</si>
  <si>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</si>
  <si>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</si>
  <si>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</si>
  <si>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</si>
  <si>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</si>
  <si>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</si>
  <si>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</si>
  <si>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</si>
  <si>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</si>
  <si>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</si>
  <si>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</si>
  <si>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</si>
  <si>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</si>
  <si>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</si>
  <si>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</si>
  <si>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</si>
  <si>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</si>
  <si>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</si>
  <si>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</si>
  <si>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</si>
  <si>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</si>
  <si>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</si>
  <si>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</si>
  <si>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</si>
  <si>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</si>
  <si>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</si>
  <si>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</si>
  <si>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</si>
  <si>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</si>
  <si>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</si>
  <si>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</si>
  <si>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</si>
  <si>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</si>
  <si>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</si>
  <si>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</si>
  <si>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</si>
  <si>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</si>
  <si>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</si>
  <si>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</si>
  <si>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</si>
  <si>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</si>
  <si>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</si>
  <si>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</si>
  <si>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</si>
  <si>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</si>
  <si>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</si>
  <si>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</si>
  <si>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</si>
  <si>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</si>
  <si>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</si>
  <si>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</si>
  <si>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</si>
  <si>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</si>
  <si>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</si>
  <si>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</si>
  <si>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</si>
  <si>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</si>
  <si>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</si>
  <si>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</si>
  <si>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</si>
  <si>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</si>
  <si>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</si>
  <si>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</si>
  <si>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</si>
  <si>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</si>
  <si>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</si>
  <si>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</si>
  <si>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</si>
  <si>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</si>
  <si>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</si>
  <si>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</si>
  <si>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</si>
  <si>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</si>
  <si>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</si>
  <si>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</si>
  <si>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</si>
  <si>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</si>
  <si>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</si>
  <si>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</si>
  <si>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</si>
  <si>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</si>
  <si>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</si>
  <si>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</si>
  <si>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</si>
  <si>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</si>
  <si>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</si>
  <si>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</si>
  <si>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</si>
  <si>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</si>
  <si>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</si>
  <si>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</si>
  <si>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</si>
  <si>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</si>
  <si>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</si>
  <si>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</si>
  <si>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</si>
  <si>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</si>
  <si>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</si>
  <si>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</si>
  <si>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</si>
  <si>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</si>
  <si>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</si>
  <si>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</si>
  <si>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</si>
  <si>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</si>
  <si>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</si>
  <si>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</si>
  <si>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</si>
  <si>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</si>
  <si>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</si>
  <si>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</si>
  <si>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</si>
  <si>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</si>
  <si>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</si>
  <si>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</si>
  <si>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</si>
  <si>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</si>
  <si>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</si>
  <si>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</si>
  <si>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</si>
  <si>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</si>
  <si>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</si>
  <si>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</si>
  <si>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</si>
  <si>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</si>
  <si>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</si>
  <si>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</si>
  <si>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</si>
  <si>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</si>
  <si>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</si>
  <si>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</si>
  <si>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</si>
  <si>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</si>
  <si>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</si>
  <si>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</si>
  <si>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</si>
  <si>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</si>
  <si>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</si>
  <si>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</si>
  <si>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</si>
  <si>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</si>
  <si>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</si>
  <si>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</si>
  <si>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</si>
  <si>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</si>
  <si>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</si>
  <si>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</si>
  <si>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</si>
  <si>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</si>
  <si>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</si>
  <si>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</si>
  <si>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</si>
  <si>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</si>
  <si>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</si>
  <si>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</si>
  <si>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</si>
  <si>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</si>
  <si>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</si>
  <si>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</si>
  <si>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</si>
  <si>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</si>
  <si>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</si>
  <si>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</si>
  <si>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</si>
  <si>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</si>
  <si>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</si>
  <si>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</si>
  <si>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</si>
  <si>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</si>
  <si>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</si>
  <si>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</si>
  <si>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</si>
  <si>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</si>
  <si>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</si>
  <si>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</si>
  <si>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</si>
  <si>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</si>
  <si>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</si>
  <si>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</si>
  <si>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</si>
  <si>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</si>
  <si>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</si>
  <si>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</si>
  <si>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</si>
  <si>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</si>
  <si>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</si>
  <si>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</si>
  <si>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</si>
  <si>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</si>
  <si>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</si>
  <si>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</si>
  <si>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</si>
  <si>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</si>
  <si>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</si>
  <si>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</si>
  <si>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</si>
  <si>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</si>
  <si>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</si>
  <si>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</si>
  <si>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</si>
  <si>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</si>
  <si>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</si>
  <si>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</si>
  <si>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</si>
  <si>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</si>
  <si>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</si>
  <si>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</si>
  <si>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</si>
  <si>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</si>
  <si>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</si>
  <si>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</si>
  <si>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</si>
  <si>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</si>
  <si>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</si>
  <si>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</si>
  <si>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</si>
  <si>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</si>
  <si>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</si>
  <si>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</si>
  <si>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</si>
  <si>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</si>
  <si>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</si>
  <si>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</si>
  <si>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</si>
  <si>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</si>
  <si>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</si>
  <si>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</si>
  <si>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</si>
  <si>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</si>
  <si>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</si>
  <si>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</si>
  <si>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</si>
  <si>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</si>
  <si>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</si>
  <si>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</si>
  <si>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</si>
  <si>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</si>
  <si>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</si>
  <si>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</si>
  <si>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</si>
  <si>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</si>
  <si>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</si>
  <si>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</si>
  <si>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</si>
  <si>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</si>
  <si>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</si>
  <si>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</si>
  <si>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</si>
  <si>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</si>
  <si>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</si>
  <si>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</si>
  <si>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</si>
  <si>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</si>
  <si>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</si>
  <si>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</si>
  <si>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</si>
  <si>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</si>
  <si>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</si>
  <si>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</si>
  <si>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</si>
  <si>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</si>
  <si>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</si>
  <si>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</si>
  <si>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</si>
  <si>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</si>
  <si>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</si>
  <si>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</si>
  <si>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</si>
  <si>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</si>
  <si>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</si>
  <si>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</si>
  <si>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</si>
  <si>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</si>
  <si>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</si>
  <si>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</si>
  <si>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</si>
  <si>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</si>
  <si>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</si>
  <si>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</si>
  <si>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</si>
  <si>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</si>
  <si>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</si>
  <si>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</si>
  <si>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</si>
  <si>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</si>
  <si>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</si>
  <si>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</si>
  <si>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</si>
  <si>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</si>
  <si>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</si>
  <si>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</si>
  <si>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</si>
  <si>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</si>
  <si>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</si>
  <si>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</si>
  <si>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</si>
  <si>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</si>
  <si>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</si>
  <si>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</si>
  <si>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</si>
  <si>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</si>
  <si>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</si>
  <si>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</si>
  <si>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</si>
  <si>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</si>
  <si>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</si>
  <si>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</si>
  <si>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</si>
  <si>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</si>
  <si>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</si>
  <si>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</si>
  <si>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</si>
  <si>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</si>
  <si>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</si>
  <si>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</si>
  <si>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</si>
  <si>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</si>
  <si>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</si>
  <si>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</si>
  <si>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</si>
  <si>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</si>
  <si>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</si>
  <si>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</si>
  <si>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</si>
  <si>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</si>
  <si>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</si>
  <si>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</si>
  <si>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</si>
  <si>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</si>
  <si>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</si>
  <si>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</si>
  <si>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</si>
  <si>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</si>
  <si>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</si>
  <si>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</si>
  <si>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</si>
  <si>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</si>
  <si>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</si>
  <si>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</si>
  <si>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</si>
  <si>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</si>
  <si>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</si>
  <si>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</si>
  <si>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</si>
  <si>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</si>
  <si>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</si>
  <si>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</si>
  <si>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</si>
  <si>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</si>
  <si>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</si>
  <si>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</si>
  <si>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</si>
  <si>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</si>
  <si>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</si>
  <si>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</si>
  <si>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</si>
  <si>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</si>
  <si>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</si>
  <si>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</si>
  <si>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</si>
  <si>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</si>
  <si>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</si>
  <si>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</si>
  <si>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</si>
  <si>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</si>
  <si>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</si>
  <si>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</si>
  <si>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</si>
  <si>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</si>
  <si>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</si>
  <si>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</si>
  <si>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</si>
  <si>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</si>
  <si>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</si>
  <si>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</si>
  <si>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</si>
  <si>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</si>
  <si>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</si>
  <si>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</si>
  <si>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</si>
  <si>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</si>
  <si>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</si>
  <si>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</si>
  <si>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</si>
  <si>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</si>
  <si>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</si>
  <si>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</si>
  <si>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</si>
  <si>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</si>
  <si>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</si>
  <si>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</si>
  <si>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</si>
  <si>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</si>
  <si>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</si>
  <si>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</si>
  <si>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</si>
  <si>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</si>
  <si>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</si>
  <si>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</si>
  <si>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</si>
  <si>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</si>
  <si>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</si>
  <si>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</si>
  <si>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</si>
  <si>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</si>
  <si>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</si>
  <si>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</si>
  <si>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</si>
  <si>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</si>
  <si>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</si>
  <si>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</si>
  <si>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</si>
  <si>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</si>
  <si>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</si>
  <si>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</si>
  <si>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</si>
  <si>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</si>
  <si>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</si>
  <si>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</si>
  <si>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</si>
  <si>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</si>
  <si>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</si>
  <si>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</si>
  <si>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</si>
  <si>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</si>
  <si>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</si>
  <si>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</si>
  <si>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</si>
  <si>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</si>
  <si>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</si>
  <si>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</si>
  <si>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</si>
  <si>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</si>
  <si>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</si>
  <si>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</si>
  <si>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</si>
  <si>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</si>
  <si>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</si>
  <si>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</si>
  <si>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</si>
  <si>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</si>
  <si>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</si>
  <si>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</si>
  <si>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</si>
  <si>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</si>
  <si>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</si>
  <si>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</si>
  <si>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</si>
  <si>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</si>
  <si>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</si>
  <si>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</si>
  <si>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</si>
  <si>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</si>
  <si>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</si>
  <si>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</si>
  <si>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</si>
  <si>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</si>
  <si>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</si>
  <si>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</si>
  <si>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</si>
  <si>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</si>
  <si>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</si>
  <si>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</si>
  <si>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</si>
  <si>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</si>
  <si>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</si>
  <si>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</si>
  <si>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</si>
  <si>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</si>
  <si>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</si>
  <si>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</si>
  <si>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</si>
  <si>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</si>
  <si>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</si>
  <si>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</si>
  <si>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</si>
  <si>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</si>
  <si>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</si>
  <si>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</si>
  <si>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</si>
  <si>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</si>
  <si>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</si>
  <si>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</si>
  <si>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</si>
  <si>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</si>
  <si>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</si>
  <si>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</si>
  <si>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</si>
  <si>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</si>
  <si>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</si>
  <si>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</si>
  <si>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</si>
  <si>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</si>
  <si>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</si>
  <si>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</si>
  <si>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</si>
  <si>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</si>
  <si>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</si>
  <si>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</si>
  <si>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</si>
  <si>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</si>
  <si>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</si>
  <si>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</si>
  <si>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</si>
  <si>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</si>
  <si>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</si>
  <si>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</si>
  <si>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</si>
  <si>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</si>
  <si>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</si>
  <si>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</si>
  <si>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</si>
  <si>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</si>
  <si>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</si>
  <si>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</si>
  <si>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</si>
  <si>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</si>
  <si>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</si>
  <si>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</si>
  <si>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</si>
  <si>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</si>
  <si>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</si>
  <si>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</si>
  <si>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</si>
  <si>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</si>
  <si>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</si>
  <si>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</si>
  <si>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</si>
  <si>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</si>
  <si>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</si>
  <si>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</si>
  <si>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</si>
  <si>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</si>
  <si>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</si>
  <si>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</si>
  <si>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</si>
  <si>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</si>
  <si>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</si>
  <si>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</si>
  <si>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</si>
  <si>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</si>
  <si>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</si>
  <si>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</si>
  <si>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</si>
  <si>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</si>
  <si>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</si>
  <si>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</si>
  <si>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</si>
  <si>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</si>
  <si>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</si>
  <si>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</si>
  <si>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</si>
  <si>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</si>
  <si>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</si>
  <si>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</si>
  <si>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</si>
  <si>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</si>
  <si>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</si>
  <si>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</si>
  <si>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</si>
  <si>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</si>
  <si>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</si>
  <si>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</si>
  <si>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</si>
  <si>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</si>
  <si>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</si>
  <si>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</si>
  <si>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</si>
  <si>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</si>
  <si>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</si>
  <si>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</si>
  <si>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</si>
  <si>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</si>
  <si>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</si>
  <si>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</si>
  <si>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</si>
  <si>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</si>
  <si>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</si>
  <si>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</si>
  <si>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</si>
  <si>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</si>
  <si>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</si>
  <si>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</si>
  <si>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</si>
  <si>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</si>
  <si>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</si>
  <si>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</si>
  <si>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</si>
  <si>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</si>
  <si>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</si>
  <si>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</si>
  <si>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</si>
  <si>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</si>
  <si>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</si>
  <si>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</si>
  <si>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</si>
  <si>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</si>
  <si>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</si>
  <si>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</si>
  <si>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</si>
  <si>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</si>
  <si>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</si>
  <si>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</si>
  <si>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</si>
  <si>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</si>
  <si>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</si>
  <si>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</si>
  <si>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</si>
  <si>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</si>
  <si>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</si>
  <si>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</si>
  <si>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</si>
  <si>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</si>
  <si>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</si>
  <si>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</si>
  <si>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</si>
  <si>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</si>
  <si>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</si>
  <si>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</si>
  <si>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</si>
  <si>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</si>
  <si>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</si>
  <si>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</si>
  <si>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</si>
  <si>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</si>
  <si>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</si>
  <si>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</si>
  <si>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</si>
  <si>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</si>
  <si>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</si>
  <si>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</si>
  <si>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</si>
  <si>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</si>
  <si>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</si>
  <si>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</si>
  <si>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</si>
  <si>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</si>
  <si>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</si>
  <si>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</si>
  <si>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</si>
  <si>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</si>
  <si>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</si>
  <si>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</si>
  <si>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</si>
  <si>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</si>
  <si>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</si>
  <si>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</si>
  <si>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</si>
  <si>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</si>
  <si>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</si>
  <si>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</si>
  <si>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</si>
  <si>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</si>
  <si>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</si>
  <si>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</si>
  <si>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</si>
  <si>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</si>
  <si>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</si>
  <si>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</si>
  <si>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</si>
  <si>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</si>
  <si>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</si>
  <si>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</si>
  <si>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</si>
  <si>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</si>
  <si>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</si>
  <si>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</si>
  <si>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</si>
  <si>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</si>
  <si>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</si>
  <si>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</si>
  <si>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</si>
  <si>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</si>
  <si>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</si>
  <si>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</si>
  <si>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</si>
  <si>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</si>
  <si>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</si>
  <si>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</si>
  <si>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</si>
  <si>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</si>
  <si>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</si>
  <si>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</si>
  <si>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</si>
  <si>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</si>
  <si>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</si>
  <si>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</si>
  <si>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</si>
  <si>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</si>
  <si>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</si>
  <si>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</si>
  <si>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</si>
  <si>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</si>
  <si>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</si>
  <si>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</si>
  <si>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</si>
  <si>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</si>
  <si>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</si>
  <si>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</si>
  <si>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</si>
  <si>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</si>
  <si>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</si>
  <si>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</si>
  <si>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</si>
  <si>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</si>
  <si>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</si>
  <si>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</si>
  <si>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</si>
  <si>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</si>
  <si>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</si>
  <si>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</si>
  <si>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</si>
  <si>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</si>
  <si>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</si>
  <si>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</si>
  <si>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</si>
  <si>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</si>
  <si>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</si>
  <si>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</si>
  <si>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</si>
  <si>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</si>
  <si>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</si>
  <si>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</si>
  <si>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</si>
  <si>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</si>
  <si>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</si>
  <si>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</si>
  <si>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</si>
  <si>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</si>
  <si>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</si>
  <si>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</si>
  <si>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</si>
  <si>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</si>
  <si>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</si>
  <si>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</si>
  <si>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</si>
  <si>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</si>
  <si>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</si>
  <si>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</si>
  <si>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</si>
  <si>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</si>
  <si>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</si>
  <si>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</si>
  <si>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</si>
  <si>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</si>
  <si>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</si>
  <si>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</si>
  <si>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</si>
  <si>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</si>
  <si>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</si>
  <si>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</si>
  <si>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</si>
  <si>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</si>
  <si>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</si>
  <si>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</si>
  <si>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</si>
  <si>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</si>
  <si>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</si>
  <si>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</si>
  <si>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</si>
  <si>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</si>
  <si>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</si>
  <si>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</si>
  <si>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</si>
  <si>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</si>
  <si>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</si>
  <si>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</si>
  <si>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</si>
  <si>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</si>
  <si>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</si>
  <si>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</si>
  <si>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</si>
  <si>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</si>
  <si>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</si>
  <si>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</si>
  <si>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</si>
  <si>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</si>
  <si>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</si>
  <si>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</si>
  <si>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</si>
  <si>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</si>
  <si>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</si>
  <si>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</si>
  <si>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</si>
  <si>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</si>
  <si>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</si>
  <si>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</si>
  <si>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</si>
  <si>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</si>
  <si>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</si>
  <si>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</si>
  <si>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</si>
  <si>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</si>
  <si>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</si>
  <si>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</si>
  <si>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</si>
  <si>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</si>
  <si>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</si>
  <si>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</si>
  <si>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</si>
  <si>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</si>
  <si>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</si>
  <si>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</si>
  <si>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</si>
  <si>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</si>
  <si>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</si>
  <si>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</si>
  <si>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</si>
  <si>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</si>
  <si>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</si>
  <si>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</si>
  <si>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</si>
  <si>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</si>
  <si>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</si>
  <si>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</si>
  <si>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</si>
  <si>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</si>
  <si>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</si>
  <si>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</si>
  <si>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</si>
  <si>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</si>
  <si>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</si>
  <si>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</si>
  <si>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</si>
  <si>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</si>
  <si>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</si>
  <si>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</si>
  <si>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</si>
  <si>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</si>
  <si>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</si>
  <si>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</si>
  <si>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</si>
  <si>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</si>
  <si>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</si>
  <si>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</si>
  <si>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</si>
  <si>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</si>
  <si>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</si>
  <si>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</si>
  <si>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</si>
  <si>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</si>
  <si>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</si>
  <si>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</si>
  <si>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</si>
  <si>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</si>
  <si>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</si>
  <si>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</si>
  <si>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</si>
  <si>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</si>
  <si>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</si>
  <si>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</si>
  <si>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</si>
  <si>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</si>
  <si>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</si>
  <si>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</si>
  <si>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</si>
  <si>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</si>
  <si>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</si>
  <si>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</si>
  <si>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</si>
  <si>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</si>
  <si>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</si>
  <si>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</si>
  <si>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</si>
  <si>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</si>
  <si>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</si>
  <si>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</si>
  <si>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</si>
  <si>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</si>
  <si>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</si>
  <si>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</si>
  <si>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</si>
  <si>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</si>
  <si>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</si>
  <si>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</si>
  <si>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</si>
  <si>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</si>
  <si>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</si>
  <si>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</si>
  <si>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</si>
  <si>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</si>
  <si>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</si>
  <si>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</si>
  <si>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</si>
  <si>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</si>
  <si>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</si>
  <si>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</si>
  <si>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</si>
  <si>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</si>
  <si>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</si>
  <si>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</si>
  <si>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</si>
  <si>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</si>
  <si>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</si>
  <si>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</si>
  <si>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</si>
  <si>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</si>
  <si>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</si>
  <si>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</si>
  <si>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</si>
  <si>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</si>
  <si>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</si>
  <si>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</si>
  <si>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</si>
  <si>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</si>
  <si>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</si>
  <si>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</si>
  <si>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</si>
  <si>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</si>
  <si>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</si>
  <si>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</si>
  <si>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</si>
  <si>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</si>
  <si>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</si>
  <si>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</si>
  <si>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</si>
  <si>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</si>
  <si>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</si>
  <si>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</si>
  <si>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</si>
  <si>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</si>
  <si>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</si>
  <si>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</si>
  <si>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</si>
  <si>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</si>
  <si>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</si>
  <si>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</si>
  <si>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</si>
  <si>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</si>
  <si>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</si>
  <si>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</si>
  <si>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</si>
  <si>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</si>
  <si>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</si>
  <si>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</si>
  <si>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</si>
  <si>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</si>
  <si>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</si>
  <si>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</si>
  <si>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</si>
  <si>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</si>
  <si>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</si>
  <si>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</si>
  <si>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</si>
  <si>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</si>
  <si>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</si>
  <si>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</si>
  <si>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</si>
  <si>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</si>
  <si>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</si>
  <si>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</si>
  <si>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</si>
  <si>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</si>
  <si>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</si>
  <si>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</si>
  <si>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</si>
  <si>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</si>
  <si>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</si>
  <si>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</si>
  <si>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</si>
  <si>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</si>
  <si>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</si>
  <si>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</si>
  <si>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</si>
  <si>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</si>
  <si>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</si>
  <si>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</si>
  <si>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</si>
  <si>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</si>
  <si>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</si>
  <si>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</si>
  <si>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</si>
  <si>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</si>
  <si>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</si>
  <si>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</si>
  <si>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</si>
  <si>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</si>
  <si>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</si>
  <si>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</si>
  <si>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</si>
  <si>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</si>
  <si>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</si>
  <si>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</si>
  <si>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</si>
  <si>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</si>
  <si>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</si>
  <si>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</si>
  <si>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</si>
  <si>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</si>
  <si>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</si>
  <si>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</si>
  <si>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</si>
  <si>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</si>
  <si>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</si>
  <si>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</si>
  <si>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</si>
  <si>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</si>
  <si>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</si>
  <si>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</si>
  <si>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</si>
  <si>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</si>
  <si>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</si>
  <si>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</si>
  <si>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</si>
  <si>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</si>
  <si>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</si>
  <si>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</si>
  <si>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</si>
  <si>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</si>
  <si>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</si>
  <si>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</si>
  <si>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</si>
  <si>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</si>
  <si>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</si>
  <si>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</si>
  <si>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</si>
  <si>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</si>
  <si>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</si>
  <si>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</si>
  <si>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</si>
  <si>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</si>
  <si>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</si>
  <si>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</si>
  <si>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</si>
  <si>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</si>
  <si>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</si>
  <si>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</si>
  <si>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</si>
  <si>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</si>
  <si>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</si>
  <si>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</si>
  <si>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</si>
  <si>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</si>
  <si>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</si>
  <si>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</si>
  <si>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</si>
  <si>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</si>
  <si>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</si>
  <si>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</si>
  <si>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</si>
  <si>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</si>
  <si>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</si>
  <si>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</si>
  <si>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</si>
  <si>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</si>
  <si>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</si>
  <si>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</si>
  <si>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</si>
  <si>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</si>
  <si>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</si>
  <si>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</si>
  <si>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</si>
  <si>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</si>
  <si>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</si>
  <si>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</si>
  <si>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</si>
  <si>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</si>
  <si>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</si>
  <si>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</si>
  <si>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</si>
  <si>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</si>
  <si>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</si>
  <si>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</si>
  <si>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</si>
  <si>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</si>
  <si>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</si>
  <si>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</si>
  <si>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</si>
  <si>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</si>
  <si>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</si>
  <si>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</si>
  <si>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</si>
  <si>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</si>
  <si>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</si>
  <si>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</si>
  <si>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</si>
  <si>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</si>
  <si>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</si>
  <si>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</si>
  <si>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</si>
  <si>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</si>
  <si>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</si>
  <si>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</si>
  <si>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</si>
  <si>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</si>
  <si>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</si>
  <si>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</si>
  <si>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</si>
  <si>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</si>
  <si>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</si>
  <si>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</si>
  <si>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</si>
  <si>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</si>
  <si>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</si>
  <si>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</si>
  <si>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</si>
  <si>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</si>
  <si>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</si>
  <si>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</si>
  <si>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</si>
  <si>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</si>
  <si>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</si>
  <si>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</si>
  <si>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</si>
  <si>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</si>
  <si>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</si>
  <si>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</si>
  <si>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</si>
  <si>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</si>
  <si>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</si>
  <si>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</si>
  <si>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</si>
  <si>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</si>
  <si>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</si>
  <si>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</si>
  <si>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</si>
  <si>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</si>
  <si>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</si>
  <si>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</si>
  <si>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</si>
  <si>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</si>
  <si>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</si>
  <si>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</si>
  <si>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</si>
  <si>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</si>
  <si>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</si>
  <si>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</si>
  <si>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</si>
  <si>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</si>
  <si>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</si>
  <si>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</si>
  <si>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</si>
  <si>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</si>
  <si>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</si>
  <si>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</si>
  <si>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</si>
  <si>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</si>
  <si>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</si>
  <si>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</si>
  <si>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</si>
  <si>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</si>
  <si>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</si>
  <si>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</si>
  <si>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</si>
  <si>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</si>
  <si>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</si>
  <si>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</si>
  <si>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</si>
  <si>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</si>
  <si>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</si>
  <si>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</si>
  <si>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</si>
  <si>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</si>
  <si>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</si>
  <si>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</si>
  <si>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</si>
  <si>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</si>
  <si>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</si>
  <si>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</si>
  <si>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</si>
  <si>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</si>
  <si>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</si>
  <si>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</si>
  <si>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</si>
  <si>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</si>
  <si>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</si>
  <si>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</si>
  <si>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</si>
  <si>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</si>
  <si>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</si>
  <si>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</si>
  <si>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</si>
  <si>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</si>
  <si>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</si>
  <si>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</si>
  <si>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</si>
  <si>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</si>
  <si>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</si>
  <si>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</si>
  <si>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</si>
  <si>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</si>
  <si>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</si>
  <si>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</si>
  <si>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</si>
  <si>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</si>
  <si>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</si>
  <si>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</si>
  <si>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</si>
  <si>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</si>
  <si>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</si>
  <si>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</si>
  <si>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</si>
  <si>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</si>
  <si>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</si>
  <si>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</si>
  <si>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</si>
  <si>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</si>
  <si>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</si>
  <si>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</si>
  <si>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</si>
  <si>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</si>
  <si>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</si>
  <si>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</si>
  <si>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</si>
  <si>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</si>
  <si>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</si>
  <si>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</si>
  <si>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</si>
  <si>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</si>
  <si>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</si>
  <si>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</si>
  <si>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</si>
  <si>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</si>
  <si>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</si>
  <si>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</si>
  <si>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</si>
  <si>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</si>
  <si>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</si>
  <si>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</si>
  <si>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</si>
  <si>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</si>
  <si>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</si>
  <si>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</si>
  <si>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</si>
  <si>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</si>
  <si>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</si>
  <si>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</si>
  <si>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</si>
  <si>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</si>
  <si>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</si>
  <si>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</si>
  <si>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</si>
  <si>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</si>
  <si>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</si>
  <si>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</si>
  <si>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</si>
  <si>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</si>
  <si>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</si>
  <si>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</si>
  <si>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</si>
  <si>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</si>
  <si>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</si>
  <si>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</si>
  <si>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</si>
  <si>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</si>
  <si>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</si>
  <si>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</si>
  <si>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</si>
  <si>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</si>
  <si>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</si>
  <si>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</si>
  <si>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</si>
  <si>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</si>
  <si>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</si>
  <si>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</si>
  <si>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</si>
  <si>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</si>
  <si>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</si>
  <si>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</si>
  <si>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</si>
  <si>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</si>
  <si>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</si>
  <si>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</si>
  <si>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</si>
  <si>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</si>
  <si>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</si>
  <si>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</si>
  <si>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</si>
  <si>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</si>
  <si>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</si>
  <si>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</si>
  <si>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</si>
  <si>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</si>
  <si>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</si>
  <si>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</si>
  <si>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</si>
  <si>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</si>
  <si>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</si>
  <si>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</si>
  <si>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</si>
  <si>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</si>
  <si>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</si>
  <si>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</si>
  <si>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</si>
  <si>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</si>
  <si>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</si>
  <si>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</si>
  <si>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</si>
  <si>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</si>
  <si>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</si>
  <si>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</si>
  <si>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</si>
  <si>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</si>
  <si>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</si>
  <si>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</si>
  <si>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</si>
  <si>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</si>
  <si>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</si>
  <si>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</si>
  <si>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</si>
  <si>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</si>
  <si>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</si>
  <si>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</si>
  <si>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</si>
  <si>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</si>
  <si>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</si>
  <si>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</si>
  <si>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</si>
  <si>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</si>
  <si>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</si>
  <si>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</si>
  <si>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</si>
  <si>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</si>
  <si>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</si>
  <si>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</si>
  <si>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</si>
  <si>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</si>
  <si>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</si>
  <si>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</si>
  <si>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</si>
  <si>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</si>
  <si>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</si>
  <si>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</si>
  <si>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</si>
  <si>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</si>
  <si>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</si>
  <si>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</si>
  <si>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</si>
  <si>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</si>
  <si>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</si>
  <si>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</si>
  <si>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</si>
  <si>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</si>
  <si>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</si>
  <si>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</si>
  <si>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</si>
  <si>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</si>
  <si>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</si>
  <si>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</si>
  <si>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</si>
  <si>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</si>
  <si>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</si>
  <si>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</si>
  <si>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</si>
  <si>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</si>
  <si>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</si>
  <si>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</si>
  <si>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</si>
  <si>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</si>
  <si>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</si>
  <si>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</si>
  <si>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</si>
  <si>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</si>
  <si>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</si>
  <si>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</si>
  <si>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</si>
  <si>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</si>
  <si>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</si>
  <si>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</si>
  <si>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</si>
  <si>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</si>
  <si>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</si>
  <si>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</si>
  <si>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</si>
  <si>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</si>
  <si>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</si>
  <si>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</si>
  <si>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</si>
  <si>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</si>
  <si>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</si>
  <si>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</si>
  <si>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</si>
  <si>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</si>
  <si>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</si>
  <si>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</si>
  <si>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</si>
  <si>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</si>
  <si>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</si>
  <si>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</si>
  <si>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</si>
  <si>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</si>
  <si>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</si>
  <si>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</si>
  <si>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</si>
  <si>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</si>
  <si>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</si>
  <si>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</si>
  <si>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</si>
  <si>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</si>
  <si>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</si>
  <si>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</si>
  <si>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</si>
  <si>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</si>
  <si>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</si>
  <si>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</si>
  <si>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</si>
  <si>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</si>
  <si>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</si>
  <si>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</si>
  <si>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</si>
  <si>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</si>
  <si>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</si>
  <si>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</si>
  <si>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</si>
  <si>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</si>
  <si>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</si>
  <si>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</si>
  <si>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</si>
  <si>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</si>
  <si>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</si>
  <si>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</si>
  <si>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</si>
  <si>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</si>
  <si>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</si>
  <si>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</si>
  <si>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</si>
  <si>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</si>
  <si>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</si>
  <si>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</si>
  <si>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</si>
  <si>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</si>
  <si>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</si>
  <si>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</si>
  <si>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</si>
  <si>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</si>
  <si>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</si>
  <si>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</si>
  <si>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</si>
  <si>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</si>
  <si>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</si>
  <si>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</si>
  <si>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</si>
  <si>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</si>
  <si>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</si>
  <si>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</si>
  <si>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</si>
  <si>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</si>
  <si>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</si>
  <si>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</si>
  <si>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</si>
  <si>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</si>
  <si>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</si>
  <si>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</si>
  <si>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</si>
  <si>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</si>
  <si>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</si>
  <si>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</si>
  <si>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</si>
  <si>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</si>
  <si>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</si>
  <si>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</si>
  <si>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</si>
  <si>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</si>
  <si>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</si>
  <si>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</si>
  <si>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</si>
  <si>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</si>
  <si>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</si>
  <si>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</si>
  <si>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</si>
  <si>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</si>
  <si>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</si>
  <si>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</si>
  <si>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</si>
  <si>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</si>
  <si>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</si>
  <si>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</si>
  <si>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</si>
  <si>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</si>
  <si>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</si>
  <si>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</si>
  <si>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</si>
  <si>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</si>
  <si>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</si>
  <si>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</si>
  <si>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</si>
  <si>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</si>
  <si>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</si>
  <si>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</si>
  <si>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</si>
  <si>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</si>
  <si>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</si>
  <si>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</si>
  <si>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</si>
  <si>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</si>
  <si>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</si>
  <si>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</si>
  <si>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</si>
  <si>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</si>
  <si>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</si>
  <si>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</si>
  <si>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</si>
  <si>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</si>
  <si>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</si>
  <si>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</si>
  <si>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</si>
  <si>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</si>
  <si>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</si>
  <si>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</si>
  <si>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</si>
  <si>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</si>
  <si>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</si>
  <si>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</si>
  <si>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</si>
  <si>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</si>
  <si>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</si>
  <si>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</si>
  <si>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</si>
  <si>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</si>
  <si>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</si>
  <si>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</si>
  <si>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</si>
  <si>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</si>
  <si>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</si>
  <si>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</si>
  <si>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</si>
  <si>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</si>
  <si>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</si>
  <si>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</si>
  <si>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</si>
  <si>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</si>
  <si>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</si>
  <si>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</si>
  <si>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</si>
  <si>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</si>
  <si>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</si>
  <si>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</si>
  <si>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</si>
  <si>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</si>
  <si>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</si>
  <si>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</si>
  <si>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</si>
  <si>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</si>
  <si>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</si>
  <si>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</si>
  <si>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</si>
  <si>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</si>
  <si>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</si>
  <si>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</si>
  <si>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</si>
  <si>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</si>
  <si>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</si>
  <si>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</si>
  <si>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</si>
  <si>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</si>
  <si>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</si>
  <si>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</si>
  <si>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</si>
  <si>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</si>
  <si>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</si>
  <si>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</si>
  <si>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</si>
  <si>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</si>
  <si>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</si>
  <si>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</si>
  <si>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</si>
  <si>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</si>
  <si>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</si>
  <si>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</si>
  <si>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</si>
  <si>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</si>
  <si>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</si>
  <si>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</si>
  <si>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</si>
  <si>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</si>
  <si>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</si>
  <si>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</si>
  <si>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</si>
  <si>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</si>
  <si>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</si>
  <si>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</si>
  <si>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</si>
  <si>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</si>
  <si>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</si>
  <si>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</si>
  <si>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</si>
  <si>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</si>
  <si>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</si>
  <si>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</si>
  <si>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</si>
  <si>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</si>
  <si>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</si>
  <si>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</si>
  <si>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</si>
  <si>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</si>
  <si>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</si>
  <si>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</si>
  <si>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</si>
  <si>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</si>
  <si>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</si>
  <si>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</si>
  <si>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</si>
  <si>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</si>
  <si>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</si>
  <si>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</si>
  <si>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</si>
  <si>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</si>
  <si>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</si>
  <si>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</si>
  <si>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</si>
  <si>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</si>
  <si>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</si>
  <si>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</si>
  <si>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</si>
  <si>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</si>
  <si>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</si>
  <si>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</si>
  <si>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</si>
  <si>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</si>
  <si>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</si>
  <si>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</si>
  <si>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</si>
  <si>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</si>
  <si>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</si>
  <si>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</si>
  <si>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</si>
  <si>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</si>
  <si>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</si>
  <si>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</si>
  <si>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</si>
  <si>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</si>
  <si>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</si>
  <si>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</si>
  <si>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</si>
  <si>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</si>
  <si>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</si>
  <si>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</si>
  <si>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</si>
  <si>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</si>
  <si>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</si>
  <si>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</si>
  <si>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</si>
  <si>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</si>
  <si>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</si>
  <si>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</si>
  <si>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</si>
  <si>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</si>
  <si>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</si>
  <si>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</si>
  <si>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</si>
  <si>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</si>
  <si>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</si>
  <si>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</si>
  <si>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</si>
  <si>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</si>
  <si>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</si>
  <si>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</si>
  <si>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</si>
  <si>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</si>
  <si>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</si>
  <si>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</si>
  <si>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</si>
  <si>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</si>
  <si>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</si>
  <si>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</si>
  <si>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</si>
  <si>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</si>
  <si>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</si>
  <si>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</si>
  <si>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</si>
  <si>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</si>
  <si>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</si>
  <si>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</si>
  <si>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</si>
  <si>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</si>
  <si>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</si>
  <si>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</si>
  <si>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</si>
  <si>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</si>
  <si>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</si>
  <si>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</si>
  <si>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</si>
  <si>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</si>
  <si>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</si>
  <si>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</si>
  <si>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</si>
  <si>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</si>
  <si>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</si>
  <si>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</si>
  <si>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</si>
  <si>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</si>
  <si>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</si>
  <si>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</si>
  <si>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</si>
  <si>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</si>
  <si>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</si>
  <si>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</si>
  <si>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</si>
  <si>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</si>
  <si>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</si>
  <si>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</si>
  <si>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</si>
  <si>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</si>
  <si>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</si>
  <si>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</si>
  <si>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</si>
  <si>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</si>
  <si>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</si>
  <si>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</si>
  <si>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</si>
  <si>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</si>
  <si>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</si>
  <si>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</si>
  <si>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</si>
  <si>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</si>
  <si>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</si>
  <si>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</si>
  <si>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</si>
  <si>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</si>
  <si>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</si>
  <si>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</si>
  <si>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</si>
  <si>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</si>
  <si>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</si>
  <si>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</si>
  <si>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</si>
  <si>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</si>
  <si>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</si>
  <si>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</si>
  <si>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</si>
  <si>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</si>
  <si>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</si>
  <si>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</si>
  <si>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</si>
  <si>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</si>
  <si>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</si>
  <si>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</si>
  <si>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</si>
  <si>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</si>
  <si>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</si>
  <si>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</si>
  <si>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</si>
  <si>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</si>
  <si>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</si>
  <si>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</si>
  <si>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</si>
  <si>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</si>
  <si>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</si>
  <si>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</si>
  <si>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</si>
  <si>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</si>
  <si>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</si>
  <si>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</si>
  <si>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</si>
  <si>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</si>
  <si>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</si>
  <si>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</si>
  <si>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</si>
  <si>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</si>
  <si>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</si>
  <si>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</si>
  <si>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</si>
  <si>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</si>
  <si>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</si>
  <si>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</si>
  <si>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</si>
  <si>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</si>
  <si>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</si>
  <si>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</si>
  <si>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</si>
  <si>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</si>
  <si>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</si>
  <si>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</si>
  <si>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</si>
  <si>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</si>
  <si>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</si>
  <si>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</si>
  <si>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</si>
  <si>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</si>
  <si>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</si>
  <si>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</si>
  <si>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</si>
  <si>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</si>
  <si>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</si>
  <si>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</si>
  <si>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</si>
  <si>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</si>
  <si>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</si>
  <si>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</si>
  <si>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</si>
  <si>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</si>
  <si>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</si>
  <si>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</si>
  <si>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</si>
  <si>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</si>
  <si>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</si>
  <si>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</si>
  <si>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</si>
  <si>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</si>
  <si>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</si>
  <si>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</si>
  <si>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</si>
  <si>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</si>
  <si>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</si>
  <si>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</si>
  <si>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</si>
  <si>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</si>
  <si>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</si>
  <si>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</si>
  <si>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</si>
  <si>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</si>
  <si>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</si>
  <si>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</si>
  <si>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</si>
  <si>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</si>
  <si>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</si>
  <si>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</si>
  <si>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</si>
  <si>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</si>
  <si>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</si>
  <si>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</si>
  <si>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</si>
  <si>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</si>
  <si>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</si>
  <si>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</si>
  <si>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</si>
  <si>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</si>
  <si>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</si>
  <si>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</si>
  <si>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</si>
  <si>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</si>
  <si>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</si>
  <si>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</si>
  <si>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</si>
  <si>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</si>
  <si>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</si>
  <si>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</si>
  <si>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</si>
  <si>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</si>
  <si>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</si>
  <si>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</si>
  <si>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</si>
  <si>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</si>
  <si>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</si>
  <si>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</si>
  <si>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</si>
  <si>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</si>
  <si>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</si>
  <si>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</si>
  <si>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</si>
  <si>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</si>
  <si>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</si>
  <si>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</si>
  <si>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</si>
  <si>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</si>
  <si>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</si>
  <si>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</si>
  <si>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</si>
  <si>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</si>
  <si>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</si>
  <si>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</si>
  <si>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</si>
  <si>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</si>
  <si>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</si>
  <si>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</si>
  <si>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</si>
  <si>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</si>
  <si>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</si>
  <si>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</si>
  <si>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</si>
  <si>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</si>
  <si>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</si>
  <si>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</si>
  <si>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</si>
  <si>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</si>
  <si>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</si>
  <si>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</si>
  <si>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</si>
  <si>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</si>
  <si>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</si>
  <si>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</si>
  <si>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</si>
  <si>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</si>
  <si>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</si>
  <si>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</si>
  <si>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</si>
  <si>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</si>
  <si>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</si>
  <si>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</si>
  <si>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</si>
  <si>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</si>
  <si>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</si>
  <si>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</si>
  <si>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</si>
  <si>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</si>
  <si>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</si>
  <si>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</si>
  <si>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</si>
  <si>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</si>
  <si>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</si>
  <si>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</si>
  <si>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</si>
  <si>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</si>
  <si>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</si>
  <si>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</si>
  <si>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</si>
  <si>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</si>
  <si>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</si>
  <si>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</si>
  <si>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</si>
  <si>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</si>
  <si>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</si>
  <si>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</si>
  <si>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</si>
  <si>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</si>
  <si>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</si>
  <si>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</si>
  <si>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</si>
  <si>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</si>
  <si>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</si>
  <si>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</si>
  <si>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</si>
  <si>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</si>
  <si>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</si>
  <si>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</si>
  <si>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</si>
  <si>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</si>
  <si>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</si>
  <si>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</si>
  <si>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</si>
  <si>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</si>
  <si>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</si>
  <si>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</si>
  <si>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</si>
  <si>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</si>
  <si>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</si>
  <si>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</si>
  <si>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</si>
  <si>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</si>
  <si>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</si>
  <si>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</si>
  <si>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</si>
  <si>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</si>
  <si>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</si>
  <si>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</si>
  <si>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</si>
  <si>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</si>
  <si>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</si>
  <si>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</si>
  <si>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</si>
  <si>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</si>
  <si>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</si>
  <si>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</si>
  <si>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</si>
  <si>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</si>
  <si>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</si>
  <si>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</si>
  <si>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</si>
  <si>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</si>
  <si>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</si>
  <si>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</si>
  <si>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</si>
  <si>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</si>
  <si>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</si>
  <si>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</si>
  <si>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</si>
  <si>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</si>
  <si>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</si>
  <si>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</si>
  <si>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</si>
  <si>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</si>
  <si>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</si>
  <si>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</si>
  <si>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</si>
  <si>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</si>
  <si>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</si>
  <si>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</si>
  <si>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</si>
  <si>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</si>
  <si>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</si>
  <si>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</si>
  <si>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</si>
  <si>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</si>
  <si>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</si>
  <si>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</si>
  <si>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</si>
  <si>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</si>
  <si>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</si>
  <si>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</si>
  <si>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</si>
  <si>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</si>
  <si>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</si>
  <si>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</si>
  <si>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</si>
  <si>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</si>
  <si>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</si>
  <si>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</si>
  <si>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</si>
  <si>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</si>
  <si>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</si>
  <si>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</si>
  <si>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</si>
  <si>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</si>
  <si>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</si>
  <si>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</si>
  <si>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</si>
  <si>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</si>
  <si>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</si>
  <si>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</si>
  <si>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</si>
  <si>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</si>
  <si>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</si>
  <si>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</si>
  <si>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</si>
  <si>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</si>
  <si>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</si>
  <si>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</si>
  <si>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</si>
  <si>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</si>
  <si>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</si>
  <si>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</si>
  <si>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</si>
  <si>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</si>
  <si>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</si>
  <si>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</si>
  <si>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</si>
  <si>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</si>
  <si>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</si>
  <si>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</si>
  <si>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</si>
  <si>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</si>
  <si>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</si>
  <si>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</si>
  <si>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</si>
  <si>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</si>
  <si>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</si>
  <si>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</si>
  <si>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</si>
  <si>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</si>
  <si>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</si>
  <si>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</si>
  <si>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</si>
  <si>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</si>
  <si>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</si>
  <si>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</si>
  <si>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</si>
  <si>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</si>
  <si>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</si>
  <si>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</si>
  <si>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</si>
  <si>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</si>
  <si>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</si>
  <si>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</si>
  <si>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</si>
  <si>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</si>
  <si>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</si>
  <si>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</si>
  <si>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</si>
  <si>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</si>
  <si>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</si>
  <si>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</si>
  <si>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</si>
  <si>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</si>
  <si>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</si>
  <si>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</si>
  <si>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</si>
  <si>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</si>
  <si>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</si>
  <si>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</si>
  <si>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</si>
  <si>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</si>
  <si>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</si>
  <si>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</si>
  <si>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</si>
  <si>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</si>
  <si>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</si>
  <si>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</si>
  <si>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</si>
  <si>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</si>
  <si>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</si>
  <si>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</si>
  <si>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</si>
  <si>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</si>
  <si>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</si>
  <si>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</si>
  <si>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</si>
  <si>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</si>
  <si>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</si>
  <si>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</si>
  <si>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</si>
  <si>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</si>
  <si>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</si>
  <si>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</si>
  <si>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</si>
  <si>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</si>
  <si>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</si>
  <si>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</si>
  <si>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</si>
  <si>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</si>
  <si>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</si>
  <si>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</si>
  <si>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</si>
  <si>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</si>
  <si>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</si>
  <si>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</si>
  <si>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</si>
  <si>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</si>
  <si>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</si>
  <si>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</si>
  <si>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</si>
  <si>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</si>
  <si>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</si>
  <si>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</si>
  <si>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</si>
  <si>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</si>
  <si>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</si>
  <si>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</si>
  <si>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</si>
  <si>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</si>
  <si>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</si>
  <si>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</si>
  <si>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</si>
  <si>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</si>
  <si>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</si>
  <si>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</si>
  <si>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</si>
  <si>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</si>
  <si>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</si>
  <si>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</si>
  <si>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</si>
  <si>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</si>
  <si>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</si>
  <si>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</si>
  <si>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</si>
  <si>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</si>
  <si>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</si>
  <si>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</si>
  <si>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</si>
  <si>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</si>
  <si>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</si>
  <si>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</si>
  <si>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</si>
  <si>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</si>
  <si>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</si>
  <si>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</si>
  <si>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</si>
  <si>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</si>
  <si>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</si>
  <si>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</si>
  <si>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</si>
  <si>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</si>
  <si>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</si>
  <si>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</si>
  <si>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</si>
  <si>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</si>
  <si>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</si>
  <si>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</si>
  <si>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</si>
  <si>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</si>
  <si>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</si>
  <si>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</si>
  <si>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</si>
  <si>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</si>
  <si>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</si>
  <si>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</si>
  <si>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</si>
  <si>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</si>
  <si>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</si>
  <si>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</si>
  <si>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</si>
  <si>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</si>
  <si>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</si>
  <si>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</si>
  <si>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</si>
  <si>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</si>
  <si>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</si>
  <si>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</si>
  <si>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</si>
  <si>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</si>
  <si>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</si>
  <si>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</si>
  <si>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</si>
  <si>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</si>
  <si>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</si>
  <si>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</si>
  <si>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</si>
  <si>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</si>
  <si>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</si>
  <si>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</si>
  <si>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</si>
  <si>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</si>
  <si>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</si>
  <si>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</si>
  <si>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</si>
  <si>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</si>
  <si>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</si>
  <si>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</si>
  <si>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</si>
  <si>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</si>
  <si>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</si>
  <si>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</si>
  <si>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</si>
  <si>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</si>
  <si>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</si>
  <si>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</si>
  <si>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</si>
  <si>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</si>
  <si>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</si>
  <si>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</si>
  <si>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</si>
  <si>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</si>
  <si>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</si>
  <si>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</si>
  <si>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</si>
  <si>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</si>
  <si>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</si>
  <si>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</si>
  <si>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</si>
  <si>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</si>
  <si>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</si>
  <si>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</si>
  <si>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</si>
  <si>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</si>
  <si>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</si>
  <si>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</si>
  <si>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</si>
  <si>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</si>
  <si>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</si>
  <si>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</si>
  <si>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</si>
  <si>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</si>
  <si>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</si>
  <si>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</si>
  <si>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</si>
  <si>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</si>
  <si>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</si>
  <si>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</si>
  <si>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</si>
  <si>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</si>
  <si>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</si>
  <si>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</si>
  <si>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</si>
  <si>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</si>
  <si>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</si>
  <si>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</si>
  <si>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</si>
  <si>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</si>
  <si>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</si>
  <si>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</si>
  <si>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</si>
  <si>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</si>
  <si>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</si>
  <si>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</si>
  <si>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</si>
  <si>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</si>
  <si>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</si>
  <si>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</si>
  <si>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</si>
  <si>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</si>
  <si>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</si>
  <si>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</si>
  <si>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</si>
  <si>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</si>
  <si>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</si>
  <si>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</si>
  <si>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</si>
  <si>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</si>
  <si>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</si>
  <si>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</si>
  <si>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</si>
  <si>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</si>
  <si>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</si>
  <si>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</si>
  <si>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</si>
  <si>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</si>
  <si>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</si>
  <si>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</si>
  <si>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</si>
  <si>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</si>
  <si>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</si>
  <si>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</si>
  <si>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</si>
  <si>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</si>
  <si>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</si>
  <si>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</si>
  <si>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</si>
  <si>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</si>
  <si>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</si>
  <si>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</si>
  <si>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</si>
  <si>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</si>
  <si>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</si>
  <si>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</si>
  <si>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</si>
  <si>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</si>
  <si>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</si>
  <si>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</si>
  <si>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</si>
  <si>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</si>
  <si>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</si>
  <si>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</si>
  <si>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</si>
  <si>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</si>
  <si>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</si>
  <si>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</si>
  <si>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</si>
  <si>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</si>
  <si>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</si>
  <si>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</si>
  <si>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</si>
  <si>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</si>
  <si>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</si>
  <si>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</si>
  <si>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</si>
  <si>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</si>
  <si>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</si>
  <si>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</si>
  <si>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</si>
  <si>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</si>
  <si>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</si>
  <si>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</si>
  <si>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</si>
  <si>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</si>
  <si>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</si>
  <si>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</si>
  <si>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</si>
  <si>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</si>
  <si>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</si>
  <si>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</si>
  <si>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</si>
  <si>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</si>
  <si>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</si>
  <si>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</si>
  <si>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</si>
  <si>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</si>
  <si>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</si>
  <si>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</si>
  <si>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</si>
  <si>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</si>
  <si>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</si>
  <si>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</si>
  <si>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</si>
  <si>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</si>
  <si>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</si>
  <si>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</si>
  <si>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</si>
  <si>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</si>
  <si>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</si>
  <si>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</si>
  <si>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Correct the typo in "Testmode_G3_Key_Disable" triplet fuse in LNL.OSSE: The triplet is "No". Noiw change to "Yes". This match the Arch Excel that define G2 Key as 256-bit for LNL.OSSE.</t>
  </si>
  <si>
    <t>!CONFIG_OCS_DISABLE_GKEY3</t>
  </si>
  <si>
    <t>CONFIG_OCS_DISABLE_GKEY3</t>
  </si>
  <si>
    <t>GSK_SECURITY_FUSES_EN &amp; !CONFIG_OCS_DISABLE_GKEY3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</si>
</sst>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0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804" dataDxfId="802" headerRowBorderDxfId="803">
  <autoFilter ref="C4:AK296" xr:uid="{5AC71680-DE96-4D5C-A1F5-D9F97567B45C}">
    <filterColumn colId="1">
      <filters>
        <filter val="Testmode_G3_Key_Disable"/>
        <filter val="Testmode_G3_Key_Disable_Act_Hi"/>
        <filter val="Testmode_G3_Key_Disable_Act_Lo"/>
      </filters>
    </filterColumn>
  </autoFilter>
  <tableColumns count="35">
    <tableColumn id="1" xr3:uid="{9EDAF894-8331-4743-94F4-7A2C61AEC0A1}" name="Fuse Registers" dataDxfId="801"/>
    <tableColumn id="2" xr3:uid="{56080C49-2132-4BBC-BD70-66605F446E4C}" name="Fuse name " dataDxfId="800"/>
    <tableColumn id="30" xr3:uid="{BCE7ED6A-C51D-4638-9C64-0F0837DAC72E}" name="Usage (HW, FW,ROM,  RB)" dataDxfId="799"/>
    <tableColumn id="3" xr3:uid="{82A3AB6F-2E1A-4461-9A3C-6FFC945FECF1}" name="Parameter" dataDxfId="798"/>
    <tableColumn id="28" xr3:uid="{C108EEE1-7EC3-4EC5-921A-A7282B0850D8}" name="Deprecator (Deprecated_prj, New_prj)" dataDxfId="797"/>
    <tableColumn id="4" xr3:uid="{BB2BCB78-F408-4B6B-921B-9C4173134BF7}" name="Attributes (show when attribute is TRUE)_x000a_     This column includes Block On Dbg (“BOD”), JTag RD (“JtagRD”), JTag WR (JtagWr”), IOSF-SB RD (“SBRd”), IOSF-SB WR (“SBWr”), Read For Error (“R4Err”), Lockout Valid ID Tag (“LockTag&quot;)" dataDxfId="796"/>
    <tableColumn id="21" xr3:uid="{D7EDDA1C-9A33-4016-9C63-467315747559}" name="Default" dataDxfId="795"/>
    <tableColumn id="20" xr3:uid="{38861B6B-B95F-422E-A032-993645580F06}" name="Category" dataDxfId="794"/>
    <tableColumn id="5" xr3:uid="{3F162C8D-1B65-4512-AE9E-472563802795}" name="Group" dataDxfId="793"/>
    <tableColumn id="6" xr3:uid="{DA79B23D-5FE0-43F6-829B-8D575A2A0C4E}" name="Bit Width" dataDxfId="792"/>
    <tableColumn id="31" xr3:uid="{49A0585B-46EB-481C-9A2F-CF10416CBBEC}" name="GSK Addr_x000a_Base: 0x0F00B0000" dataDxfId="791"/>
    <tableColumn id="7" xr3:uid="{511BA9F9-3C6B-4C63-866D-52DFBC8525D9}" name="Receiver Addr_x000a_({Addr per byte}.{bit start num})" dataDxfId="790"/>
    <tableColumn id="18" xr3:uid="{87197C3F-A42F-4DDA-864A-968D83B48D5E}" name="Descriptions " dataDxfId="789"/>
    <tableColumn id="11" xr3:uid="{2C3BC7C9-07FC-405D-8BC0-ED6E89154F90}" name="ADP-S_x000a_(Kaizen Sheet)" dataDxfId="788"/>
    <tableColumn id="8" xr3:uid="{27226D23-4345-4FE7-A41C-5F515779B1C4}" name="MTL-M CSME _x000a_(Kaizen Sheet)" dataDxfId="787"/>
    <tableColumn id="10" xr3:uid="{BF367567-B609-4EB6-BD3D-80CCCDD3DB11}" name="MTL-M ESE _x000a_(Kaizen Sheet)" dataDxfId="786"/>
    <tableColumn id="14" xr3:uid="{EDC8F3D1-15DA-47B8-B419-42C2ECC31D0B}" name="MTP-PCH-S CSME" dataDxfId="785"/>
    <tableColumn id="15" xr3:uid="{51424B1A-17A0-415B-A62E-161C9907ADD7}" name="MTP-PCH-S ESE" dataDxfId="784"/>
    <tableColumn id="17" xr3:uid="{D0DEA104-7BF8-4527-AC3F-3B36CA6A520B}" name="MTL-SOC-S CSE (ZBB-ed)" dataDxfId="783"/>
    <tableColumn id="16" xr3:uid="{3C0A934E-AC5E-4047-B641-7E684018856A}" name="MTL-SOC-S ESE (ZBB-ed)" dataDxfId="782"/>
    <tableColumn id="22" xr3:uid="{06D8154B-4A39-45E2-9FE6-D860FF964ED3}" name="MTL-SOC-S ESE++" dataDxfId="781"/>
    <tableColumn id="25" xr3:uid="{E605F94B-9624-4919-BDD6-32E7668D22F8}" name="Elasti CSC" dataDxfId="780"/>
    <tableColumn id="24" xr3:uid="{D7D9443C-8A8B-4604-A120-9101A4A030AD}" name="Elasti GSC " dataDxfId="779"/>
    <tableColumn id="27" xr3:uid="{F9FE8313-3D8E-4C48-99FE-57623D313E49}" name="LNL GSC" dataDxfId="778"/>
    <tableColumn id="23" xr3:uid="{BDFC0B63-7EBE-4EA2-8777-5862008338BA}" name="LNL-SOC-M CSME (1)" dataDxfId="777"/>
    <tableColumn id="33" xr3:uid="{7F07533F-5AA9-4020-BB9B-3804CF331BE9}" name="LNL-SOC-M CSME" dataDxfId="776">
      <calculatedColumnFormula>Table133[[#This Row],[Default]]</calculatedColumnFormula>
    </tableColumn>
    <tableColumn id="26" xr3:uid="{538DF79E-54BC-4DC1-9F8F-CBB8389447F5}" name="LNL-SOC-M ESE (1)" dataDxfId="775"/>
    <tableColumn id="34" xr3:uid="{3ABE2E14-D353-45B1-9D97-3E4163B5B03E}" name="LNL-SOC-M ESE" dataDxfId="774"/>
    <tableColumn id="32" xr3:uid="{A961D978-3FFA-4EDA-AFDE-DE05963A05BB}" name="LNL-SOC-M OSSE (1)" dataDxfId="773"/>
    <tableColumn id="35" xr3:uid="{C1E0444E-90B0-4B7A-A14D-7997D2304567}" name="LNL-SOC-M OSSE" dataDxfId="772"/>
    <tableColumn id="9" xr3:uid="{025D42BA-8D40-4BF5-A107-32DA8E79D40E}" name="Note" dataDxfId="771"/>
    <tableColumn id="29" xr3:uid="{B6BF83CA-0F92-4400-B742-BA67624DFD90}" name="SFIP Feedback WW08'21 (for MTL-S/Elasti/LNL) Hadas/Eli/Ilan/Simcha/Yanai/Yonatan" dataDxfId="770"/>
    <tableColumn id="12" xr3:uid="{B4A9B220-D9C2-414A-A890-9AF9449678C0}" name="MB Comment (8/31)" dataDxfId="769"/>
    <tableColumn id="13" xr3:uid="{5BD9F532-FB37-48F7-8624-F84F895D40F2}" name="ELI Comment (8/31)" dataDxfId="768"/>
    <tableColumn id="19" xr3:uid="{8A21F9C7-D960-4B70-90D2-F1220CE4D69C}" name="yanai (9/1)" dataDxfId="76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2"/>
  <sheetViews>
    <sheetView topLeftCell="A97" zoomScaleNormal="100" workbookViewId="0">
      <selection activeCell="D103" sqref="D103"/>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1"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2147</v>
      </c>
    </row>
    <row r="86" spans="1:4" ht="43.2" x14ac:dyDescent="0.3">
      <c r="A86" s="7">
        <v>82</v>
      </c>
      <c r="B86" s="293">
        <v>44397</v>
      </c>
      <c r="C86" s="7" t="s">
        <v>2054</v>
      </c>
      <c r="D86" s="129" t="s">
        <v>2149</v>
      </c>
    </row>
    <row r="87" spans="1:4" ht="288" x14ac:dyDescent="0.3">
      <c r="A87" s="7">
        <v>83</v>
      </c>
      <c r="B87" s="293">
        <v>44406</v>
      </c>
      <c r="C87" s="7" t="s">
        <v>1432</v>
      </c>
      <c r="D87" s="129" t="s">
        <v>2349</v>
      </c>
    </row>
    <row r="88" spans="1:4" ht="129.6" x14ac:dyDescent="0.3">
      <c r="A88" s="7">
        <v>84</v>
      </c>
      <c r="B88" s="293">
        <v>44408</v>
      </c>
      <c r="C88" s="7" t="s">
        <v>1432</v>
      </c>
      <c r="D88" s="129" t="s">
        <v>2360</v>
      </c>
    </row>
    <row r="89" spans="1:4" ht="28.8" x14ac:dyDescent="0.3">
      <c r="A89" s="7">
        <v>85</v>
      </c>
      <c r="B89" s="293">
        <v>44411</v>
      </c>
      <c r="C89" s="7" t="s">
        <v>606</v>
      </c>
      <c r="D89" s="138" t="s">
        <v>2361</v>
      </c>
    </row>
    <row r="90" spans="1:4" ht="72" x14ac:dyDescent="0.3">
      <c r="A90" s="7">
        <v>86</v>
      </c>
      <c r="B90" s="293">
        <v>44416</v>
      </c>
      <c r="C90" s="7" t="s">
        <v>2054</v>
      </c>
      <c r="D90" s="129" t="s">
        <v>2363</v>
      </c>
    </row>
    <row r="91" spans="1:4" ht="57.6" x14ac:dyDescent="0.3">
      <c r="A91" s="7">
        <v>87</v>
      </c>
      <c r="B91" s="293">
        <v>44418</v>
      </c>
      <c r="C91" s="7" t="s">
        <v>2054</v>
      </c>
      <c r="D91" s="129" t="s">
        <v>2365</v>
      </c>
    </row>
    <row r="92" spans="1:4" ht="43.2" x14ac:dyDescent="0.3">
      <c r="A92" s="7">
        <v>88</v>
      </c>
      <c r="B92" s="293">
        <v>44418</v>
      </c>
      <c r="C92" s="7" t="s">
        <v>2054</v>
      </c>
      <c r="D92" s="129" t="s">
        <v>2366</v>
      </c>
    </row>
    <row r="93" spans="1:4" ht="187.2" x14ac:dyDescent="0.3">
      <c r="A93" s="7">
        <v>89</v>
      </c>
      <c r="B93" s="293">
        <v>44420</v>
      </c>
      <c r="C93" s="7" t="s">
        <v>2054</v>
      </c>
      <c r="D93" s="129" t="s">
        <v>2372</v>
      </c>
    </row>
    <row r="94" spans="1:4" ht="43.2" x14ac:dyDescent="0.3">
      <c r="A94" s="7">
        <v>90</v>
      </c>
      <c r="B94" s="293">
        <v>44428</v>
      </c>
      <c r="C94" s="7" t="s">
        <v>2054</v>
      </c>
      <c r="D94" s="129" t="s">
        <v>2375</v>
      </c>
    </row>
    <row r="95" spans="1:4" ht="100.8" x14ac:dyDescent="0.3">
      <c r="A95" s="7">
        <v>91</v>
      </c>
      <c r="B95" s="293">
        <v>44432</v>
      </c>
      <c r="C95" s="7" t="s">
        <v>2054</v>
      </c>
      <c r="D95" s="129" t="s">
        <v>2400</v>
      </c>
    </row>
    <row r="96" spans="1:4" ht="43.2" x14ac:dyDescent="0.3">
      <c r="A96" s="295">
        <v>92</v>
      </c>
      <c r="B96" s="453">
        <v>44447</v>
      </c>
      <c r="C96" s="295" t="s">
        <v>606</v>
      </c>
      <c r="D96" s="255" t="s">
        <v>2428</v>
      </c>
    </row>
    <row r="97" spans="1:4" ht="158.4" x14ac:dyDescent="0.3">
      <c r="A97" s="295">
        <v>93</v>
      </c>
      <c r="B97" s="453">
        <v>44447</v>
      </c>
      <c r="C97" s="295" t="s">
        <v>606</v>
      </c>
      <c r="D97" s="454" t="s">
        <v>2432</v>
      </c>
    </row>
    <row r="98" spans="1:4" ht="43.2" x14ac:dyDescent="0.3">
      <c r="A98" s="7">
        <v>94</v>
      </c>
      <c r="B98" s="293">
        <v>44448</v>
      </c>
      <c r="C98" s="7" t="s">
        <v>2054</v>
      </c>
      <c r="D98" s="129" t="s">
        <v>2433</v>
      </c>
    </row>
    <row r="99" spans="1:4" ht="28.8" x14ac:dyDescent="0.3">
      <c r="A99" s="7">
        <v>95</v>
      </c>
      <c r="B99" s="293">
        <v>44449</v>
      </c>
      <c r="C99" s="7" t="s">
        <v>2054</v>
      </c>
      <c r="D99" s="129" t="s">
        <v>2434</v>
      </c>
    </row>
    <row r="100" spans="1:4" ht="259.2" x14ac:dyDescent="0.3">
      <c r="A100" s="7">
        <v>96</v>
      </c>
      <c r="B100" s="293">
        <v>44451</v>
      </c>
      <c r="C100" s="7" t="s">
        <v>2054</v>
      </c>
      <c r="D100" s="129" t="s">
        <v>2459</v>
      </c>
    </row>
    <row r="101" spans="1:4" ht="28.8" x14ac:dyDescent="0.3">
      <c r="A101" s="7">
        <v>97</v>
      </c>
      <c r="B101" s="293">
        <v>44453</v>
      </c>
      <c r="C101" s="7" t="s">
        <v>2054</v>
      </c>
      <c r="D101" s="129" t="s">
        <v>2460</v>
      </c>
    </row>
    <row r="102" spans="1:4" ht="28.8" x14ac:dyDescent="0.3">
      <c r="A102" s="7">
        <v>98</v>
      </c>
      <c r="B102" s="293">
        <v>44453</v>
      </c>
      <c r="C102" s="7" t="s">
        <v>2054</v>
      </c>
      <c r="D102" s="129" t="s">
        <v>2461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3"/>
      <c r="X1" s="256"/>
      <c r="Y1" s="256"/>
      <c r="Z1" s="256"/>
      <c r="AA1" s="256"/>
    </row>
    <row r="2" spans="3:27" s="255" customFormat="1" ht="19.2" x14ac:dyDescent="0.3">
      <c r="C2" s="250" t="s">
        <v>1808</v>
      </c>
      <c r="E2" s="259"/>
      <c r="F2" s="259"/>
      <c r="G2" s="259"/>
      <c r="N2" s="259"/>
      <c r="O2" s="258"/>
      <c r="P2" s="258"/>
      <c r="Q2" s="258"/>
      <c r="R2" s="257"/>
      <c r="T2" s="256"/>
      <c r="U2" s="256"/>
      <c r="V2" s="256"/>
      <c r="W2" s="313"/>
      <c r="X2" s="256"/>
      <c r="Y2" s="256"/>
      <c r="Z2" s="256"/>
      <c r="AA2" s="256"/>
    </row>
    <row r="3" spans="3:27" s="255" customFormat="1" ht="19.2" x14ac:dyDescent="0.3">
      <c r="C3" s="250" t="s">
        <v>1809</v>
      </c>
      <c r="E3" s="259"/>
      <c r="F3" s="259"/>
      <c r="G3" s="259"/>
      <c r="N3" s="259"/>
      <c r="O3" s="258"/>
      <c r="P3" s="258"/>
      <c r="Q3" s="258"/>
      <c r="R3" s="257"/>
      <c r="T3" s="256"/>
      <c r="U3" s="256"/>
      <c r="V3" s="256"/>
      <c r="W3" s="313"/>
      <c r="X3" s="256"/>
      <c r="Y3" s="256"/>
      <c r="Z3" s="256"/>
      <c r="AA3" s="256"/>
    </row>
    <row r="4" spans="3:27" s="255" customFormat="1" ht="19.2" x14ac:dyDescent="0.3">
      <c r="C4" s="250" t="s">
        <v>1810</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1811</v>
      </c>
      <c r="E6" s="267"/>
      <c r="F6" s="267"/>
      <c r="G6" s="267"/>
      <c r="N6" s="267"/>
      <c r="O6" s="268"/>
      <c r="P6" s="268"/>
      <c r="Q6" s="268"/>
      <c r="R6" s="345"/>
      <c r="T6" s="346"/>
      <c r="U6" s="346"/>
      <c r="V6" s="346"/>
      <c r="W6" s="347"/>
      <c r="X6" s="346"/>
      <c r="Y6" s="346"/>
      <c r="Z6" s="346"/>
      <c r="AA6" s="346"/>
    </row>
    <row r="7" spans="3:27" s="128" customFormat="1" x14ac:dyDescent="0.3">
      <c r="C7" s="348" t="s">
        <v>1814</v>
      </c>
      <c r="D7" s="128" t="s">
        <v>1812</v>
      </c>
      <c r="E7" s="267"/>
      <c r="F7" s="267"/>
      <c r="G7" s="267"/>
      <c r="N7" s="267"/>
      <c r="O7" s="268"/>
      <c r="P7" s="268"/>
      <c r="Q7" s="268"/>
      <c r="R7" s="345"/>
      <c r="T7" s="346"/>
      <c r="U7" s="346"/>
      <c r="V7" s="346"/>
      <c r="W7" s="347"/>
      <c r="X7" s="346"/>
      <c r="Y7" s="346"/>
      <c r="Z7" s="346"/>
      <c r="AA7" s="346"/>
    </row>
    <row r="8" spans="3:27" s="128" customFormat="1" x14ac:dyDescent="0.3">
      <c r="C8" s="348" t="s">
        <v>1815</v>
      </c>
      <c r="D8" s="128" t="s">
        <v>1813</v>
      </c>
      <c r="E8" s="267"/>
      <c r="F8" s="267"/>
      <c r="G8" s="267"/>
      <c r="N8" s="267"/>
      <c r="O8" s="268"/>
      <c r="P8" s="268"/>
      <c r="Q8" s="268"/>
      <c r="R8" s="345"/>
      <c r="T8" s="346"/>
      <c r="U8" s="346"/>
      <c r="V8" s="346"/>
      <c r="W8" s="347"/>
      <c r="X8" s="346"/>
      <c r="Y8" s="346"/>
      <c r="Z8" s="346"/>
      <c r="AA8" s="346"/>
    </row>
    <row r="9" spans="3:27" s="128" customFormat="1" ht="19.2" x14ac:dyDescent="0.3">
      <c r="C9" s="250"/>
      <c r="D9" s="128" t="s">
        <v>1833</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1834</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1817</v>
      </c>
      <c r="D14" s="349" t="s">
        <v>1825</v>
      </c>
      <c r="E14" s="349" t="s">
        <v>1818</v>
      </c>
      <c r="W14" s="356"/>
    </row>
    <row r="15" spans="3:27" s="259" customFormat="1" ht="15" customHeight="1" x14ac:dyDescent="0.3">
      <c r="C15" s="350" t="s">
        <v>26</v>
      </c>
      <c r="D15" s="351" t="s">
        <v>1819</v>
      </c>
      <c r="E15" s="354" t="s">
        <v>1852</v>
      </c>
      <c r="W15" s="356"/>
    </row>
    <row r="16" spans="3:27" s="259" customFormat="1" ht="15" customHeight="1" x14ac:dyDescent="0.3">
      <c r="C16" s="350" t="s">
        <v>1826</v>
      </c>
      <c r="D16" s="351" t="s">
        <v>1820</v>
      </c>
      <c r="E16" s="354" t="s">
        <v>1821</v>
      </c>
      <c r="W16" s="356"/>
    </row>
    <row r="17" spans="3:27" s="259" customFormat="1" ht="15" customHeight="1" x14ac:dyDescent="0.3">
      <c r="C17" s="350" t="s">
        <v>1766</v>
      </c>
      <c r="D17" s="351" t="s">
        <v>1827</v>
      </c>
      <c r="E17" s="354" t="s">
        <v>1822</v>
      </c>
      <c r="W17" s="356"/>
    </row>
    <row r="18" spans="3:27" s="259" customFormat="1" ht="15" customHeight="1" x14ac:dyDescent="0.3">
      <c r="C18" s="461" t="s">
        <v>1823</v>
      </c>
      <c r="D18" s="463" t="s">
        <v>1856</v>
      </c>
      <c r="E18" s="352" t="s">
        <v>1828</v>
      </c>
      <c r="W18" s="356"/>
    </row>
    <row r="19" spans="3:27" s="259" customFormat="1" ht="15" customHeight="1" thickBot="1" x14ac:dyDescent="0.35">
      <c r="C19" s="462"/>
      <c r="D19" s="464"/>
      <c r="E19" s="355" t="s">
        <v>1824</v>
      </c>
      <c r="W19" s="356"/>
    </row>
    <row r="20" spans="3:27" s="255" customFormat="1" ht="19.8" thickTop="1" x14ac:dyDescent="0.3">
      <c r="C20" s="250" t="s">
        <v>1829</v>
      </c>
      <c r="E20" s="259"/>
      <c r="F20" s="259"/>
      <c r="G20" s="259"/>
      <c r="N20" s="259"/>
      <c r="O20" s="258"/>
      <c r="P20" s="258"/>
      <c r="Q20" s="258"/>
      <c r="R20" s="257"/>
      <c r="T20" s="256"/>
      <c r="U20" s="256"/>
      <c r="V20" s="256"/>
      <c r="W20" s="313"/>
      <c r="X20" s="256"/>
      <c r="Y20" s="256"/>
      <c r="Z20" s="256"/>
      <c r="AA20" s="256"/>
    </row>
    <row r="21" spans="3:27" s="357" customFormat="1" x14ac:dyDescent="0.3">
      <c r="C21" s="363" t="s">
        <v>1830</v>
      </c>
      <c r="E21" s="358"/>
      <c r="F21" s="358"/>
      <c r="G21" s="358"/>
      <c r="N21" s="358"/>
      <c r="O21" s="359"/>
      <c r="P21" s="359"/>
      <c r="Q21" s="359"/>
      <c r="R21" s="360"/>
      <c r="T21" s="361"/>
      <c r="U21" s="361"/>
      <c r="V21" s="361"/>
      <c r="W21" s="362"/>
      <c r="X21" s="361"/>
      <c r="Y21" s="361"/>
      <c r="Z21" s="361"/>
      <c r="AA21" s="361"/>
    </row>
    <row r="22" spans="3:27" s="255" customFormat="1" x14ac:dyDescent="0.3">
      <c r="C22" s="363" t="s">
        <v>1831</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1832</v>
      </c>
      <c r="E24" s="267"/>
      <c r="F24" s="267"/>
      <c r="G24" s="267"/>
      <c r="N24" s="267"/>
      <c r="O24" s="268"/>
      <c r="P24" s="268"/>
      <c r="Q24" s="268"/>
      <c r="R24" s="345"/>
      <c r="T24" s="346"/>
      <c r="U24" s="346"/>
      <c r="V24" s="346"/>
      <c r="W24" s="347"/>
      <c r="X24" s="346"/>
      <c r="Y24" s="346"/>
      <c r="Z24" s="346"/>
      <c r="AA24" s="346"/>
    </row>
    <row r="25" spans="3:27" s="128" customFormat="1" x14ac:dyDescent="0.3">
      <c r="C25" s="363" t="s">
        <v>1844</v>
      </c>
      <c r="E25" s="267"/>
      <c r="F25" s="267"/>
      <c r="G25" s="267"/>
      <c r="N25" s="267"/>
      <c r="O25" s="268"/>
      <c r="P25" s="268"/>
      <c r="Q25" s="268"/>
      <c r="R25" s="345"/>
      <c r="T25" s="346"/>
      <c r="U25" s="346"/>
      <c r="V25" s="346"/>
      <c r="W25" s="347"/>
      <c r="X25" s="346"/>
      <c r="Y25" s="346"/>
      <c r="Z25" s="346"/>
      <c r="AA25" s="346"/>
    </row>
    <row r="26" spans="3:27" s="128" customFormat="1" x14ac:dyDescent="0.3">
      <c r="C26" s="363" t="s">
        <v>1843</v>
      </c>
      <c r="E26" s="267"/>
      <c r="F26" s="267"/>
      <c r="G26" s="267"/>
      <c r="N26" s="267"/>
      <c r="O26" s="268"/>
      <c r="P26" s="268"/>
      <c r="Q26" s="268"/>
      <c r="R26" s="345"/>
      <c r="T26" s="346"/>
      <c r="U26" s="346"/>
      <c r="V26" s="346"/>
      <c r="W26" s="347"/>
      <c r="X26" s="346"/>
      <c r="Y26" s="346"/>
      <c r="Z26" s="346"/>
      <c r="AA26" s="346"/>
    </row>
    <row r="27" spans="3:27" s="128" customFormat="1" x14ac:dyDescent="0.3">
      <c r="C27" s="363" t="s">
        <v>1934</v>
      </c>
      <c r="E27" s="267"/>
      <c r="F27" s="267"/>
      <c r="G27" s="267"/>
      <c r="N27" s="267"/>
      <c r="O27" s="268"/>
      <c r="P27" s="268"/>
      <c r="Q27" s="268"/>
      <c r="R27" s="345"/>
      <c r="T27" s="346"/>
      <c r="U27" s="346"/>
      <c r="V27" s="346"/>
      <c r="W27" s="347"/>
      <c r="X27" s="346"/>
      <c r="Y27" s="346"/>
      <c r="Z27" s="346"/>
      <c r="AA27" s="346"/>
    </row>
    <row r="28" spans="3:27" s="128" customFormat="1" x14ac:dyDescent="0.3">
      <c r="C28" s="363" t="s">
        <v>2021</v>
      </c>
      <c r="E28" s="267"/>
      <c r="F28" s="267"/>
      <c r="G28" s="267"/>
      <c r="N28" s="267"/>
      <c r="O28" s="268"/>
      <c r="P28" s="268"/>
      <c r="Q28" s="268"/>
      <c r="R28" s="345"/>
      <c r="T28" s="346"/>
      <c r="U28" s="346"/>
      <c r="V28" s="346"/>
      <c r="W28" s="347"/>
      <c r="X28" s="346"/>
      <c r="Y28" s="346"/>
      <c r="Z28" s="346"/>
      <c r="AA28" s="346"/>
    </row>
    <row r="29" spans="3:27" s="128" customFormat="1" x14ac:dyDescent="0.3">
      <c r="C29" s="363" t="s">
        <v>2068</v>
      </c>
      <c r="E29" s="267"/>
      <c r="F29" s="267"/>
      <c r="G29" s="267"/>
      <c r="N29" s="267"/>
      <c r="O29" s="268"/>
      <c r="P29" s="268"/>
      <c r="Q29" s="268"/>
      <c r="R29" s="345"/>
      <c r="T29" s="346"/>
      <c r="U29" s="346"/>
      <c r="V29" s="346"/>
      <c r="W29" s="347"/>
      <c r="X29" s="346"/>
      <c r="Y29" s="346"/>
      <c r="Z29" s="346"/>
      <c r="AA29" s="346"/>
    </row>
    <row r="30" spans="3:27" s="128" customFormat="1" x14ac:dyDescent="0.3">
      <c r="C30" s="363" t="s">
        <v>1933</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3"/>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85" zoomScaleNormal="85" workbookViewId="0">
      <pane ySplit="6" topLeftCell="A110" activePane="bottomLeft" state="frozen"/>
      <selection activeCell="R1" sqref="R1"/>
      <selection pane="bottomLeft" activeCell="A128" sqref="A12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0" width="7.33203125" style="15" customWidth="1"/>
    <col min="11" max="12" width="7.33203125" style="15" hidden="1" customWidth="1"/>
    <col min="13"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3">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2" customHeight="1" x14ac:dyDescent="0.3">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2" customHeight="1" x14ac:dyDescent="0.3">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3">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2408</v>
      </c>
    </row>
    <row r="70" spans="1:33" ht="13.5" customHeight="1" x14ac:dyDescent="0.3">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2409</v>
      </c>
    </row>
    <row r="71" spans="1:33" ht="13.2" customHeight="1" x14ac:dyDescent="0.3">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2" customHeight="1" x14ac:dyDescent="0.3">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2" customHeight="1" x14ac:dyDescent="0.3">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2" customHeight="1" x14ac:dyDescent="0.3">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2" customHeight="1" x14ac:dyDescent="0.3">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3">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3">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3">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1656</v>
      </c>
    </row>
    <row r="79" spans="1:33" ht="13.5" customHeight="1" x14ac:dyDescent="0.3">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1694</v>
      </c>
    </row>
    <row r="80" spans="1:33" ht="13.5" customHeight="1" x14ac:dyDescent="0.3">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2405</v>
      </c>
    </row>
    <row r="81" spans="1:33" ht="13.5" customHeight="1" x14ac:dyDescent="0.3">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2406</v>
      </c>
    </row>
    <row r="82" spans="1:33" ht="13.2" customHeight="1" x14ac:dyDescent="0.3">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2" customHeight="1" x14ac:dyDescent="0.3">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2" customHeight="1" x14ac:dyDescent="0.3">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2" customHeight="1" x14ac:dyDescent="0.3">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2" customHeight="1" x14ac:dyDescent="0.3">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2" customHeight="1" x14ac:dyDescent="0.3">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2" customHeight="1" x14ac:dyDescent="0.3">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2" customHeight="1" x14ac:dyDescent="0.3">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2" customHeight="1" x14ac:dyDescent="0.3">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2" customHeight="1" x14ac:dyDescent="0.3">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2" customHeight="1" x14ac:dyDescent="0.3">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2" customHeight="1" x14ac:dyDescent="0.3">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2" customHeight="1" x14ac:dyDescent="0.3">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2" customHeight="1" x14ac:dyDescent="0.3">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3">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2" customHeight="1" x14ac:dyDescent="0.3">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2" customHeight="1" x14ac:dyDescent="0.3">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2" customHeight="1" x14ac:dyDescent="0.3">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2" customHeight="1" x14ac:dyDescent="0.3">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3">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3">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3">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2" customHeight="1" x14ac:dyDescent="0.3">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3">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3">
      <c r="A107" s="388" t="s">
        <v>2062</v>
      </c>
    </row>
    <row r="108" spans="1:33" ht="13.2" customHeight="1" x14ac:dyDescent="0.3">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3">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3">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3">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3">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6" x14ac:dyDescent="0.3">
      <c r="A114" s="253" t="s">
        <v>1745</v>
      </c>
    </row>
    <row r="115" spans="1:33" ht="15.6" x14ac:dyDescent="0.3">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28.8" x14ac:dyDescent="0.3">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28.8" x14ac:dyDescent="0.3">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3">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x14ac:dyDescent="0.3">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3">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3">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3">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3">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6" x14ac:dyDescent="0.3">
      <c r="A125" s="253" t="s">
        <v>1177</v>
      </c>
    </row>
    <row r="126" spans="1:33" ht="13.5" customHeight="1" x14ac:dyDescent="0.3">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3">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3">
      <c r="A128" s="40" t="s">
        <v>2463</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3">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3">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3">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3">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3">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3">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3">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3">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3">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3">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3">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3">
      <c r="A140" s="40" t="s">
        <v>1682</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1683</v>
      </c>
    </row>
    <row r="141" spans="1:33" ht="13.5" customHeight="1" x14ac:dyDescent="0.3">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3">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3">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3">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3">
      <c r="A145" s="254" t="s">
        <v>2414</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3">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2036</v>
      </c>
    </row>
    <row r="147" spans="1:33" ht="13.5" customHeight="1" x14ac:dyDescent="0.3">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2038</v>
      </c>
    </row>
    <row r="148" spans="1:33" ht="13.5" customHeight="1" x14ac:dyDescent="0.3">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3">
      <c r="A149" s="40" t="s">
        <v>1680</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1681</v>
      </c>
    </row>
    <row r="150" spans="1:33" ht="13.5" customHeight="1" x14ac:dyDescent="0.3">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2035</v>
      </c>
    </row>
    <row r="151" spans="1:33" ht="13.2" customHeight="1" thickBot="1" x14ac:dyDescent="0.35">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2037</v>
      </c>
    </row>
    <row r="152" spans="1:33" ht="15.6" thickBot="1" x14ac:dyDescent="0.4">
      <c r="A152" s="416" t="s">
        <v>2150</v>
      </c>
      <c r="B152" s="16"/>
      <c r="C152" s="16"/>
      <c r="D152" s="16"/>
      <c r="E152" s="423" t="s">
        <v>2151</v>
      </c>
      <c r="F152" s="423" t="s">
        <v>2151</v>
      </c>
      <c r="G152" s="199" t="s">
        <v>1176</v>
      </c>
      <c r="H152" s="199" t="s">
        <v>1176</v>
      </c>
      <c r="I152" s="424" t="s">
        <v>2168</v>
      </c>
      <c r="J152" s="424" t="s">
        <v>2168</v>
      </c>
      <c r="K152" s="424" t="s">
        <v>2151</v>
      </c>
      <c r="L152" s="424" t="s">
        <v>2151</v>
      </c>
      <c r="M152" s="424" t="s">
        <v>2151</v>
      </c>
      <c r="N152" s="422" t="s">
        <v>2169</v>
      </c>
      <c r="O152" s="199" t="s">
        <v>1176</v>
      </c>
      <c r="P152" s="63" t="s">
        <v>1176</v>
      </c>
      <c r="Q152" s="417" t="s">
        <v>2152</v>
      </c>
      <c r="R152" s="418" t="s">
        <v>2152</v>
      </c>
      <c r="S152" s="421" t="s">
        <v>2170</v>
      </c>
      <c r="T152" s="16"/>
      <c r="U152" s="16"/>
      <c r="V152" s="16"/>
      <c r="W152" s="16"/>
      <c r="X152" s="16"/>
      <c r="Y152" s="16"/>
      <c r="Z152" s="16"/>
      <c r="AA152" s="16"/>
      <c r="AB152" s="16"/>
      <c r="AC152" s="16"/>
      <c r="AD152" s="16"/>
      <c r="AE152" s="16"/>
      <c r="AF152" s="16"/>
      <c r="AG152" s="419" t="s">
        <v>2153</v>
      </c>
    </row>
    <row r="153" spans="1:33" ht="15.6" thickBot="1" x14ac:dyDescent="0.4">
      <c r="A153" s="416" t="s">
        <v>2154</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2155</v>
      </c>
    </row>
    <row r="154" spans="1:33" ht="15.6" thickBot="1" x14ac:dyDescent="0.4">
      <c r="A154" s="416" t="s">
        <v>2156</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2157</v>
      </c>
    </row>
    <row r="155" spans="1:33" ht="15.6" thickBot="1" x14ac:dyDescent="0.4">
      <c r="A155" s="416" t="s">
        <v>2158</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2159</v>
      </c>
    </row>
    <row r="156" spans="1:33" ht="15.6" thickBot="1" x14ac:dyDescent="0.4">
      <c r="A156" s="416" t="s">
        <v>2160</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0" t="s">
        <v>2152</v>
      </c>
      <c r="T156" s="16"/>
      <c r="U156" s="16"/>
      <c r="V156" s="16"/>
      <c r="W156" s="16"/>
      <c r="X156" s="16"/>
      <c r="Y156" s="16"/>
      <c r="Z156" s="16"/>
      <c r="AA156" s="16"/>
      <c r="AB156" s="16"/>
      <c r="AC156" s="16"/>
      <c r="AD156" s="16"/>
      <c r="AE156" s="16"/>
      <c r="AF156" s="16"/>
      <c r="AG156" s="419" t="s">
        <v>2161</v>
      </c>
    </row>
    <row r="157" spans="1:33" ht="15.6" thickBot="1" x14ac:dyDescent="0.4">
      <c r="A157" s="416" t="s">
        <v>2162</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1" t="s">
        <v>2170</v>
      </c>
      <c r="T157" s="16"/>
      <c r="U157" s="16"/>
      <c r="V157" s="16"/>
      <c r="W157" s="16"/>
      <c r="X157" s="16"/>
      <c r="Y157" s="16"/>
      <c r="Z157" s="16"/>
      <c r="AA157" s="16"/>
      <c r="AB157" s="16"/>
      <c r="AC157" s="16"/>
      <c r="AD157" s="16"/>
      <c r="AE157" s="16"/>
      <c r="AF157" s="16"/>
      <c r="AG157" s="419" t="s">
        <v>2163</v>
      </c>
    </row>
    <row r="158" spans="1:33" ht="15.6" thickBot="1" x14ac:dyDescent="0.4">
      <c r="A158" s="416" t="s">
        <v>2164</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2165</v>
      </c>
    </row>
    <row r="159" spans="1:33" ht="15.6" thickBot="1" x14ac:dyDescent="0.4">
      <c r="A159" s="416" t="s">
        <v>2166</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2167</v>
      </c>
    </row>
  </sheetData>
  <mergeCells count="5">
    <mergeCell ref="C4:D4"/>
    <mergeCell ref="E4:G4"/>
    <mergeCell ref="I4:J4"/>
    <mergeCell ref="K4:M4"/>
    <mergeCell ref="Q4:R4"/>
  </mergeCells>
  <phoneticPr fontId="18" type="noConversion"/>
  <conditionalFormatting sqref="A60 A71:A74">
    <cfRule type="cellIs" dxfId="766" priority="16" operator="equal">
      <formula>0</formula>
    </cfRule>
  </conditionalFormatting>
  <conditionalFormatting sqref="A61">
    <cfRule type="cellIs" dxfId="765" priority="15" operator="equal">
      <formula>0</formula>
    </cfRule>
  </conditionalFormatting>
  <conditionalFormatting sqref="A62">
    <cfRule type="cellIs" dxfId="764" priority="14" operator="equal">
      <formula>0</formula>
    </cfRule>
  </conditionalFormatting>
  <conditionalFormatting sqref="A97:A99 A76:A81">
    <cfRule type="cellIs" priority="12" operator="equal">
      <formula>0</formula>
    </cfRule>
  </conditionalFormatting>
  <conditionalFormatting sqref="A63">
    <cfRule type="cellIs" dxfId="763" priority="8" operator="equal">
      <formula>0</formula>
    </cfRule>
  </conditionalFormatting>
  <conditionalFormatting sqref="A64:A66">
    <cfRule type="cellIs" dxfId="762" priority="4" operator="equal">
      <formula>0</formula>
    </cfRule>
  </conditionalFormatting>
  <conditionalFormatting sqref="A82:A95">
    <cfRule type="cellIs" dxfId="761" priority="3" operator="equal">
      <formula>0</formula>
    </cfRule>
  </conditionalFormatting>
  <conditionalFormatting sqref="A67:A70">
    <cfRule type="cellIs" dxfId="760"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tabSelected="1" topLeftCell="A145" zoomScale="85" zoomScaleNormal="85" workbookViewId="0">
      <pane ySplit="7644"/>
      <selection activeCell="F153" sqref="A1:AK307"/>
      <selection pane="bottomLeft" activeCell="D2" sqref="D2"/>
    </sheetView>
  </sheetViews>
  <sheetFormatPr defaultColWidth="8.88671875" defaultRowHeight="30.75" customHeight="1" x14ac:dyDescent="0.3"/>
  <cols>
    <col min="1" max="1" width="3.44140625" style="446" bestFit="1" customWidth="1"/>
    <col min="2" max="2" width="3.88671875" style="358" customWidth="1"/>
    <col min="3" max="3" width="13.33203125" style="358" customWidth="1"/>
    <col min="4" max="4" width="34.5546875" style="358" customWidth="1"/>
    <col min="5" max="5" width="8.5546875" style="358" bestFit="1" customWidth="1"/>
    <col min="6" max="6" width="28.44140625" style="358" bestFit="1" customWidth="1"/>
    <col min="7" max="7" width="10.44140625" style="358" bestFit="1" customWidth="1"/>
    <col min="8" max="8" width="42.109375" style="358" hidden="1" customWidth="1"/>
    <col min="9" max="10" width="6.33203125" style="358" hidden="1" customWidth="1"/>
    <col min="11" max="12" width="6.5546875" style="358" hidden="1" customWidth="1"/>
    <col min="13" max="13" width="6.33203125" style="358" hidden="1" customWidth="1"/>
    <col min="14" max="14" width="12.88671875" style="358" hidden="1" customWidth="1"/>
    <col min="15" max="15" width="13.5546875" style="358" hidden="1" customWidth="1"/>
    <col min="16" max="19" width="6.33203125" style="358" hidden="1" customWidth="1"/>
    <col min="20" max="22" width="5" style="358" hidden="1" customWidth="1"/>
    <col min="23" max="23" width="5" style="398" hidden="1" customWidth="1"/>
    <col min="24" max="25" width="5" style="358" hidden="1" customWidth="1"/>
    <col min="26" max="26" width="5" style="358" bestFit="1" customWidth="1"/>
    <col min="27" max="27" width="6.6640625" style="358" customWidth="1"/>
    <col min="28" max="28" width="6.6640625" style="437" hidden="1" customWidth="1"/>
    <col min="29" max="29" width="6.6640625" style="358" customWidth="1"/>
    <col min="30" max="30" width="7.44140625" style="358" hidden="1" customWidth="1"/>
    <col min="31" max="31" width="6.6640625" style="358" customWidth="1"/>
    <col min="32" max="32" width="6.6640625" style="358" hidden="1" customWidth="1"/>
    <col min="33" max="33" width="29.44140625" style="358" customWidth="1"/>
    <col min="34" max="34" width="4.44140625" style="358" bestFit="1" customWidth="1"/>
    <col min="35" max="35" width="33.44140625" style="358" bestFit="1" customWidth="1"/>
    <col min="36" max="36" width="32.88671875" style="358" bestFit="1" customWidth="1"/>
    <col min="37" max="37" width="72.109375" style="358" bestFit="1" customWidth="1"/>
    <col min="38" max="16384" width="8.88671875" style="358"/>
  </cols>
  <sheetData>
    <row r="1" spans="1:37" ht="30.75" customHeight="1" x14ac:dyDescent="0.3">
      <c r="C1" s="413" t="s">
        <v>1168</v>
      </c>
      <c r="J1" s="415" t="s">
        <v>2146</v>
      </c>
      <c r="L1" s="443"/>
      <c r="AB1" s="443"/>
      <c r="AD1" s="411"/>
      <c r="AF1" s="411"/>
    </row>
    <row r="2" spans="1:37" ht="30.75" customHeight="1" x14ac:dyDescent="0.3">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384'h00FF69025AAB600500000000FFFFFFFF0000000000000000FFFFFFFF000000000262012900001FFFFF210EB900034403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368'h6A025AAB600500000000FFFFFFFF0000000000000000FFFFFFFF00000000026201290000007FFF210EB9000304030000</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3">
      <c r="AB3" s="443" t="str" cm="1">
        <f t="array" ref="AB3">CONCATENATE(LEN(_xlfn.TEXTJOIN("",TRUE,AB20:AB210)),"'b", _xlfn.TEXTJOIN("",TRUE,INDEX(AB20:AB210,N(IF({1},ROWS(AB20:AB210)-ROW(AB20:AB210)+MIN(ROW(AB20:AB210)))))))</f>
        <v>384'b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368'b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3">
      <c r="A4" s="447" t="s">
        <v>1380</v>
      </c>
      <c r="B4" s="397" t="s">
        <v>1731</v>
      </c>
      <c r="C4" s="395" t="s">
        <v>1413</v>
      </c>
      <c r="D4" s="395" t="s">
        <v>1653</v>
      </c>
      <c r="E4" s="395" t="s">
        <v>1747</v>
      </c>
      <c r="F4" s="395" t="s">
        <v>371</v>
      </c>
      <c r="G4" s="395" t="s">
        <v>1746</v>
      </c>
      <c r="H4" s="425" t="s">
        <v>2171</v>
      </c>
      <c r="I4" s="395" t="s">
        <v>386</v>
      </c>
      <c r="J4" s="395" t="s">
        <v>1412</v>
      </c>
      <c r="K4" s="395" t="s">
        <v>602</v>
      </c>
      <c r="L4" s="395" t="s">
        <v>661</v>
      </c>
      <c r="M4" s="395" t="s">
        <v>1939</v>
      </c>
      <c r="N4" s="395" t="s">
        <v>2180</v>
      </c>
      <c r="O4" s="395" t="s">
        <v>1411</v>
      </c>
      <c r="P4" s="395" t="s">
        <v>1410</v>
      </c>
      <c r="Q4" s="395" t="s">
        <v>1409</v>
      </c>
      <c r="R4" s="395" t="s">
        <v>1408</v>
      </c>
      <c r="S4" s="395" t="s">
        <v>1170</v>
      </c>
      <c r="T4" s="395" t="s">
        <v>1171</v>
      </c>
      <c r="U4" s="395" t="s">
        <v>1850</v>
      </c>
      <c r="V4" s="395" t="s">
        <v>1851</v>
      </c>
      <c r="W4" s="395" t="s">
        <v>1172</v>
      </c>
      <c r="X4" s="395" t="s">
        <v>1522</v>
      </c>
      <c r="Y4" s="395" t="s">
        <v>1523</v>
      </c>
      <c r="Z4" s="395" t="s">
        <v>1543</v>
      </c>
      <c r="AA4" s="395" t="s">
        <v>2367</v>
      </c>
      <c r="AB4" s="438" t="s">
        <v>1553</v>
      </c>
      <c r="AC4" s="395" t="s">
        <v>2370</v>
      </c>
      <c r="AD4" s="395" t="s">
        <v>1554</v>
      </c>
      <c r="AE4" s="395" t="s">
        <v>2371</v>
      </c>
      <c r="AF4" s="395" t="s">
        <v>2060</v>
      </c>
      <c r="AG4" s="395" t="s">
        <v>1407</v>
      </c>
      <c r="AH4" s="395" t="s">
        <v>1765</v>
      </c>
      <c r="AI4" s="395" t="s">
        <v>1406</v>
      </c>
      <c r="AJ4" s="395" t="s">
        <v>1405</v>
      </c>
      <c r="AK4" s="395" t="s">
        <v>1404</v>
      </c>
    </row>
    <row r="5" spans="1:37" ht="30.75" customHeight="1" x14ac:dyDescent="0.3">
      <c r="A5" s="448">
        <v>1</v>
      </c>
      <c r="B5" s="390" t="s">
        <v>48</v>
      </c>
      <c r="C5" s="390" t="s">
        <v>1403</v>
      </c>
      <c r="D5" s="390" t="s">
        <v>547</v>
      </c>
      <c r="E5" s="390" t="s">
        <v>66</v>
      </c>
      <c r="F5" s="390" t="s">
        <v>1401</v>
      </c>
      <c r="G5" s="390" t="s">
        <v>1757</v>
      </c>
      <c r="H5" s="426" t="s">
        <v>2172</v>
      </c>
      <c r="I5" s="394">
        <v>0</v>
      </c>
      <c r="J5" s="390" t="s">
        <v>2063</v>
      </c>
      <c r="K5" s="390">
        <v>1</v>
      </c>
      <c r="L5" s="390">
        <v>1</v>
      </c>
      <c r="M5" s="390" t="s">
        <v>1940</v>
      </c>
      <c r="N5" s="390" t="s">
        <v>2181</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1766</v>
      </c>
      <c r="AI5" s="390"/>
      <c r="AJ5" s="390"/>
      <c r="AK5" s="390"/>
    </row>
    <row r="6" spans="1:37" ht="30.75" customHeight="1" x14ac:dyDescent="0.3">
      <c r="A6" s="448">
        <v>2</v>
      </c>
      <c r="B6" s="390"/>
      <c r="C6" s="390"/>
      <c r="D6" s="390" t="s">
        <v>548</v>
      </c>
      <c r="E6" s="390" t="s">
        <v>66</v>
      </c>
      <c r="F6" s="390" t="s">
        <v>1401</v>
      </c>
      <c r="G6" s="390" t="s">
        <v>1757</v>
      </c>
      <c r="H6" s="426" t="s">
        <v>2172</v>
      </c>
      <c r="I6" s="394">
        <v>0</v>
      </c>
      <c r="J6" s="390" t="s">
        <v>2063</v>
      </c>
      <c r="K6" s="390">
        <v>1</v>
      </c>
      <c r="L6" s="390">
        <v>1</v>
      </c>
      <c r="M6" s="390" t="s">
        <v>2027</v>
      </c>
      <c r="N6" s="390" t="s">
        <v>2182</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1766</v>
      </c>
      <c r="AI6" s="390"/>
      <c r="AJ6" s="390"/>
      <c r="AK6" s="390"/>
    </row>
    <row r="7" spans="1:37" ht="30.75" customHeight="1" x14ac:dyDescent="0.3">
      <c r="A7" s="448">
        <v>3</v>
      </c>
      <c r="B7" s="390"/>
      <c r="C7" s="390"/>
      <c r="D7" s="390" t="s">
        <v>2173</v>
      </c>
      <c r="E7" s="390" t="s">
        <v>66</v>
      </c>
      <c r="F7" s="390" t="s">
        <v>1401</v>
      </c>
      <c r="G7" s="390" t="s">
        <v>1757</v>
      </c>
      <c r="H7" s="426" t="s">
        <v>2172</v>
      </c>
      <c r="I7" s="394">
        <v>0</v>
      </c>
      <c r="J7" s="390" t="s">
        <v>2063</v>
      </c>
      <c r="K7" s="390">
        <v>1</v>
      </c>
      <c r="L7" s="390">
        <v>30</v>
      </c>
      <c r="M7" s="390" t="s">
        <v>2027</v>
      </c>
      <c r="N7" s="390" t="s">
        <v>2183</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1766</v>
      </c>
      <c r="AI7" s="390"/>
      <c r="AJ7" s="390"/>
      <c r="AK7" s="390"/>
    </row>
    <row r="8" spans="1:37" ht="30.75" customHeight="1" x14ac:dyDescent="0.3">
      <c r="A8" s="448">
        <v>4</v>
      </c>
      <c r="B8" s="390"/>
      <c r="C8" s="390"/>
      <c r="D8" s="390" t="s">
        <v>1398</v>
      </c>
      <c r="E8" s="390" t="s">
        <v>66</v>
      </c>
      <c r="F8" s="390" t="s">
        <v>253</v>
      </c>
      <c r="G8" s="390"/>
      <c r="H8" s="426" t="s">
        <v>2172</v>
      </c>
      <c r="I8" s="394">
        <v>0</v>
      </c>
      <c r="J8" s="390" t="s">
        <v>2063</v>
      </c>
      <c r="K8" s="390">
        <v>1</v>
      </c>
      <c r="L8" s="390">
        <v>1</v>
      </c>
      <c r="M8" s="390" t="s">
        <v>2022</v>
      </c>
      <c r="N8" s="390" t="s">
        <v>2184</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1766</v>
      </c>
      <c r="AI8" s="390"/>
      <c r="AJ8" s="390"/>
      <c r="AK8" s="390"/>
    </row>
    <row r="9" spans="1:37" ht="30.75" customHeight="1" x14ac:dyDescent="0.3">
      <c r="A9" s="448">
        <v>5</v>
      </c>
      <c r="B9" s="390"/>
      <c r="C9" s="390"/>
      <c r="D9" s="390" t="s">
        <v>2174</v>
      </c>
      <c r="E9" s="390" t="s">
        <v>66</v>
      </c>
      <c r="F9" s="390" t="s">
        <v>253</v>
      </c>
      <c r="G9" s="390"/>
      <c r="H9" s="426" t="s">
        <v>2172</v>
      </c>
      <c r="I9" s="394">
        <v>0</v>
      </c>
      <c r="J9" s="390" t="s">
        <v>2063</v>
      </c>
      <c r="K9" s="390">
        <v>1</v>
      </c>
      <c r="L9" s="390">
        <v>31</v>
      </c>
      <c r="M9" s="390" t="s">
        <v>2022</v>
      </c>
      <c r="N9" s="390" t="s">
        <v>2185</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1766</v>
      </c>
      <c r="AI9" s="390"/>
      <c r="AJ9" s="390"/>
      <c r="AK9" s="390"/>
    </row>
    <row r="10" spans="1:37" ht="30.75" customHeight="1" x14ac:dyDescent="0.3">
      <c r="A10" s="448">
        <v>6</v>
      </c>
      <c r="B10" s="390" t="s">
        <v>48</v>
      </c>
      <c r="C10" s="390" t="s">
        <v>1395</v>
      </c>
      <c r="D10" s="390" t="s">
        <v>1394</v>
      </c>
      <c r="E10" s="390" t="s">
        <v>66</v>
      </c>
      <c r="F10" s="390" t="s">
        <v>1386</v>
      </c>
      <c r="G10" s="390" t="s">
        <v>1757</v>
      </c>
      <c r="H10" s="426" t="s">
        <v>2172</v>
      </c>
      <c r="I10" s="394">
        <v>0</v>
      </c>
      <c r="J10" s="390" t="s">
        <v>2063</v>
      </c>
      <c r="K10" s="390">
        <v>1</v>
      </c>
      <c r="L10" s="390">
        <v>1</v>
      </c>
      <c r="M10" s="390" t="s">
        <v>2023</v>
      </c>
      <c r="N10" s="390" t="s">
        <v>2186</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1766</v>
      </c>
      <c r="AI10" s="390"/>
      <c r="AJ10" s="390"/>
      <c r="AK10" s="390"/>
    </row>
    <row r="11" spans="1:37" ht="30.75" customHeight="1" x14ac:dyDescent="0.3">
      <c r="A11" s="448">
        <v>7</v>
      </c>
      <c r="B11" s="390"/>
      <c r="C11" s="390"/>
      <c r="D11" s="390" t="s">
        <v>1392</v>
      </c>
      <c r="E11" s="390" t="s">
        <v>66</v>
      </c>
      <c r="F11" s="390" t="s">
        <v>1386</v>
      </c>
      <c r="G11" s="390" t="s">
        <v>1757</v>
      </c>
      <c r="H11" s="426" t="s">
        <v>2172</v>
      </c>
      <c r="I11" s="394">
        <v>0</v>
      </c>
      <c r="J11" s="390" t="s">
        <v>2063</v>
      </c>
      <c r="K11" s="390">
        <v>1</v>
      </c>
      <c r="L11" s="390">
        <v>1</v>
      </c>
      <c r="M11" s="390" t="s">
        <v>2023</v>
      </c>
      <c r="N11" s="390" t="s">
        <v>2187</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1766</v>
      </c>
      <c r="AI11" s="390"/>
      <c r="AJ11" s="390"/>
      <c r="AK11" s="390"/>
    </row>
    <row r="12" spans="1:37" ht="30.75" customHeight="1" x14ac:dyDescent="0.3">
      <c r="A12" s="448">
        <v>8</v>
      </c>
      <c r="B12" s="390"/>
      <c r="C12" s="390"/>
      <c r="D12" s="390" t="s">
        <v>2175</v>
      </c>
      <c r="E12" s="390" t="s">
        <v>66</v>
      </c>
      <c r="F12" s="390" t="s">
        <v>1386</v>
      </c>
      <c r="G12" s="390" t="s">
        <v>1757</v>
      </c>
      <c r="H12" s="426" t="s">
        <v>2172</v>
      </c>
      <c r="I12" s="394">
        <v>0</v>
      </c>
      <c r="J12" s="390" t="s">
        <v>2063</v>
      </c>
      <c r="K12" s="390">
        <v>1</v>
      </c>
      <c r="L12" s="390">
        <v>30</v>
      </c>
      <c r="M12" s="390" t="s">
        <v>2023</v>
      </c>
      <c r="N12" s="390" t="s">
        <v>2188</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1766</v>
      </c>
      <c r="AI12" s="390"/>
      <c r="AJ12" s="390"/>
      <c r="AK12" s="390"/>
    </row>
    <row r="13" spans="1:37" ht="30.75" customHeight="1" x14ac:dyDescent="0.3">
      <c r="A13" s="448">
        <v>9</v>
      </c>
      <c r="B13" s="390"/>
      <c r="C13" s="390"/>
      <c r="D13" s="390" t="s">
        <v>1383</v>
      </c>
      <c r="E13" s="390" t="s">
        <v>66</v>
      </c>
      <c r="F13" s="390" t="s">
        <v>1382</v>
      </c>
      <c r="G13" s="390"/>
      <c r="H13" s="426" t="s">
        <v>2172</v>
      </c>
      <c r="I13" s="394">
        <v>0</v>
      </c>
      <c r="J13" s="390" t="s">
        <v>2063</v>
      </c>
      <c r="K13" s="390">
        <v>1</v>
      </c>
      <c r="L13" s="390">
        <v>1</v>
      </c>
      <c r="M13" s="390" t="s">
        <v>2024</v>
      </c>
      <c r="N13" s="390" t="s">
        <v>2189</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1766</v>
      </c>
      <c r="AI13" s="390"/>
      <c r="AJ13" s="390"/>
      <c r="AK13" s="390"/>
    </row>
    <row r="14" spans="1:37" ht="30.75" customHeight="1" x14ac:dyDescent="0.3">
      <c r="A14" s="448">
        <v>10</v>
      </c>
      <c r="B14" s="390"/>
      <c r="C14" s="390"/>
      <c r="D14" s="390" t="s">
        <v>2176</v>
      </c>
      <c r="E14" s="390" t="s">
        <v>66</v>
      </c>
      <c r="F14" s="390" t="s">
        <v>1382</v>
      </c>
      <c r="G14" s="390"/>
      <c r="H14" s="426" t="s">
        <v>2172</v>
      </c>
      <c r="I14" s="394">
        <v>0</v>
      </c>
      <c r="J14" s="390" t="s">
        <v>2063</v>
      </c>
      <c r="K14" s="390">
        <v>1</v>
      </c>
      <c r="L14" s="390">
        <v>31</v>
      </c>
      <c r="M14" s="390" t="s">
        <v>2024</v>
      </c>
      <c r="N14" s="390" t="s">
        <v>2190</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1766</v>
      </c>
      <c r="AI14" s="390"/>
      <c r="AJ14" s="390"/>
      <c r="AK14" s="390"/>
    </row>
    <row r="15" spans="1:37" ht="30.75" customHeight="1" x14ac:dyDescent="0.3">
      <c r="A15" s="448">
        <v>11</v>
      </c>
      <c r="B15" s="390" t="s">
        <v>48</v>
      </c>
      <c r="C15" s="390" t="s">
        <v>1389</v>
      </c>
      <c r="D15" s="390" t="s">
        <v>1388</v>
      </c>
      <c r="E15" s="390" t="s">
        <v>66</v>
      </c>
      <c r="F15" s="390" t="s">
        <v>1386</v>
      </c>
      <c r="G15" s="390" t="s">
        <v>1757</v>
      </c>
      <c r="H15" s="426" t="s">
        <v>2172</v>
      </c>
      <c r="I15" s="394">
        <v>0</v>
      </c>
      <c r="J15" s="390" t="s">
        <v>2063</v>
      </c>
      <c r="K15" s="390">
        <v>1</v>
      </c>
      <c r="L15" s="390">
        <v>1</v>
      </c>
      <c r="M15" s="390" t="s">
        <v>2025</v>
      </c>
      <c r="N15" s="390" t="s">
        <v>2191</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1766</v>
      </c>
      <c r="AI15" s="390"/>
      <c r="AJ15" s="390"/>
      <c r="AK15" s="390"/>
    </row>
    <row r="16" spans="1:37" ht="30.75" customHeight="1" x14ac:dyDescent="0.3">
      <c r="A16" s="448">
        <v>12</v>
      </c>
      <c r="B16" s="390"/>
      <c r="C16" s="390"/>
      <c r="D16" s="390" t="s">
        <v>1387</v>
      </c>
      <c r="E16" s="390" t="s">
        <v>66</v>
      </c>
      <c r="F16" s="390" t="s">
        <v>1386</v>
      </c>
      <c r="G16" s="390" t="s">
        <v>1757</v>
      </c>
      <c r="H16" s="426" t="s">
        <v>2172</v>
      </c>
      <c r="I16" s="394">
        <v>0</v>
      </c>
      <c r="J16" s="390" t="s">
        <v>2063</v>
      </c>
      <c r="K16" s="390">
        <v>1</v>
      </c>
      <c r="L16" s="390">
        <v>1</v>
      </c>
      <c r="M16" s="390" t="s">
        <v>2025</v>
      </c>
      <c r="N16" s="390" t="s">
        <v>2192</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1766</v>
      </c>
      <c r="AI16" s="390"/>
      <c r="AJ16" s="390"/>
      <c r="AK16" s="390"/>
    </row>
    <row r="17" spans="1:37" ht="30.75" customHeight="1" x14ac:dyDescent="0.3">
      <c r="A17" s="448">
        <v>13</v>
      </c>
      <c r="B17" s="390"/>
      <c r="C17" s="390"/>
      <c r="D17" s="390" t="s">
        <v>2177</v>
      </c>
      <c r="E17" s="390" t="s">
        <v>66</v>
      </c>
      <c r="F17" s="390" t="s">
        <v>1386</v>
      </c>
      <c r="G17" s="390" t="s">
        <v>1757</v>
      </c>
      <c r="H17" s="426" t="s">
        <v>2172</v>
      </c>
      <c r="I17" s="394">
        <v>0</v>
      </c>
      <c r="J17" s="390" t="s">
        <v>2063</v>
      </c>
      <c r="K17" s="390">
        <v>1</v>
      </c>
      <c r="L17" s="390">
        <v>30</v>
      </c>
      <c r="M17" s="390" t="s">
        <v>2025</v>
      </c>
      <c r="N17" s="390" t="s">
        <v>2193</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1766</v>
      </c>
      <c r="AI17" s="390"/>
      <c r="AJ17" s="390"/>
      <c r="AK17" s="390"/>
    </row>
    <row r="18" spans="1:37" ht="30.75" customHeight="1" x14ac:dyDescent="0.3">
      <c r="A18" s="448">
        <v>14</v>
      </c>
      <c r="B18" s="390"/>
      <c r="C18" s="390"/>
      <c r="D18" s="390" t="s">
        <v>1384</v>
      </c>
      <c r="E18" s="390" t="s">
        <v>66</v>
      </c>
      <c r="F18" s="390" t="s">
        <v>1382</v>
      </c>
      <c r="G18" s="390"/>
      <c r="H18" s="426" t="s">
        <v>2172</v>
      </c>
      <c r="I18" s="394">
        <v>0</v>
      </c>
      <c r="J18" s="390" t="s">
        <v>2063</v>
      </c>
      <c r="K18" s="390">
        <v>1</v>
      </c>
      <c r="L18" s="390">
        <v>1</v>
      </c>
      <c r="M18" s="390" t="s">
        <v>2026</v>
      </c>
      <c r="N18" s="390" t="s">
        <v>2194</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1766</v>
      </c>
      <c r="AI18" s="390"/>
      <c r="AJ18" s="390"/>
      <c r="AK18" s="390"/>
    </row>
    <row r="19" spans="1:37" ht="30.75" customHeight="1" x14ac:dyDescent="0.3">
      <c r="A19" s="448">
        <v>15</v>
      </c>
      <c r="B19" s="390"/>
      <c r="C19" s="390"/>
      <c r="D19" s="390" t="s">
        <v>2178</v>
      </c>
      <c r="E19" s="390" t="s">
        <v>66</v>
      </c>
      <c r="F19" s="390" t="s">
        <v>1382</v>
      </c>
      <c r="G19" s="390"/>
      <c r="H19" s="426" t="s">
        <v>2172</v>
      </c>
      <c r="I19" s="394">
        <v>0</v>
      </c>
      <c r="J19" s="390" t="s">
        <v>2063</v>
      </c>
      <c r="K19" s="390">
        <v>1</v>
      </c>
      <c r="L19" s="390">
        <v>31</v>
      </c>
      <c r="M19" s="390" t="s">
        <v>2026</v>
      </c>
      <c r="N19" s="390" t="s">
        <v>2195</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1766</v>
      </c>
      <c r="AI19" s="390"/>
      <c r="AJ19" s="390"/>
      <c r="AK19" s="390"/>
    </row>
    <row r="20" spans="1:37" ht="30.75" customHeight="1" x14ac:dyDescent="0.3">
      <c r="A20" s="448">
        <v>16</v>
      </c>
      <c r="B20" s="390" t="s">
        <v>1696</v>
      </c>
      <c r="C20" s="390" t="s">
        <v>63</v>
      </c>
      <c r="D20" s="390" t="s">
        <v>64</v>
      </c>
      <c r="E20" s="392" t="s">
        <v>66</v>
      </c>
      <c r="F20" s="390" t="s">
        <v>613</v>
      </c>
      <c r="G20" s="390"/>
      <c r="H20" s="390" t="s">
        <v>1256</v>
      </c>
      <c r="I20" s="391">
        <v>1</v>
      </c>
      <c r="J20" s="390" t="s">
        <v>2064</v>
      </c>
      <c r="K20" s="390">
        <v>1</v>
      </c>
      <c r="L20" s="390">
        <v>1</v>
      </c>
      <c r="M20" s="390" t="s">
        <v>1941</v>
      </c>
      <c r="N20" s="390" t="s">
        <v>2196</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3">
      <c r="A21" s="448">
        <v>17</v>
      </c>
      <c r="B21" s="390"/>
      <c r="C21" s="390"/>
      <c r="D21" s="390" t="s">
        <v>67</v>
      </c>
      <c r="E21" s="392" t="s">
        <v>69</v>
      </c>
      <c r="F21" s="390" t="s">
        <v>613</v>
      </c>
      <c r="G21" s="390"/>
      <c r="H21" s="390" t="s">
        <v>1256</v>
      </c>
      <c r="I21" s="391">
        <v>1</v>
      </c>
      <c r="J21" s="390" t="s">
        <v>2064</v>
      </c>
      <c r="K21" s="390">
        <v>1</v>
      </c>
      <c r="L21" s="390">
        <v>1</v>
      </c>
      <c r="M21" s="390" t="s">
        <v>1941</v>
      </c>
      <c r="N21" s="390" t="s">
        <v>2197</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3">
      <c r="A22" s="448">
        <v>18</v>
      </c>
      <c r="B22" s="390"/>
      <c r="C22" s="390"/>
      <c r="D22" s="390" t="s">
        <v>71</v>
      </c>
      <c r="E22" s="392" t="s">
        <v>66</v>
      </c>
      <c r="F22" s="390" t="s">
        <v>1443</v>
      </c>
      <c r="G22" s="390"/>
      <c r="H22" s="390" t="s">
        <v>1256</v>
      </c>
      <c r="I22" s="391">
        <v>0</v>
      </c>
      <c r="J22" s="390" t="s">
        <v>2064</v>
      </c>
      <c r="K22" s="390">
        <v>1</v>
      </c>
      <c r="L22" s="390">
        <v>1</v>
      </c>
      <c r="M22" s="390" t="s">
        <v>1941</v>
      </c>
      <c r="N22" s="390" t="s">
        <v>2198</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3">
      <c r="A23" s="448">
        <v>19</v>
      </c>
      <c r="B23" s="390"/>
      <c r="C23" s="390"/>
      <c r="D23" s="390" t="s">
        <v>73</v>
      </c>
      <c r="E23" s="392" t="s">
        <v>66</v>
      </c>
      <c r="F23" s="390" t="s">
        <v>613</v>
      </c>
      <c r="G23" s="390"/>
      <c r="H23" s="390" t="s">
        <v>1256</v>
      </c>
      <c r="I23" s="394">
        <v>0</v>
      </c>
      <c r="J23" s="390" t="s">
        <v>2064</v>
      </c>
      <c r="K23" s="390">
        <v>1</v>
      </c>
      <c r="L23" s="390">
        <v>1</v>
      </c>
      <c r="M23" s="390" t="s">
        <v>1941</v>
      </c>
      <c r="N23" s="390" t="s">
        <v>2199</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3">
      <c r="A24" s="448">
        <v>20</v>
      </c>
      <c r="B24" s="390"/>
      <c r="C24" s="390"/>
      <c r="D24" s="390" t="s">
        <v>76</v>
      </c>
      <c r="E24" s="392" t="s">
        <v>87</v>
      </c>
      <c r="F24" s="390" t="s">
        <v>75</v>
      </c>
      <c r="G24" s="390" t="s">
        <v>1757</v>
      </c>
      <c r="H24" s="390" t="s">
        <v>1256</v>
      </c>
      <c r="I24" s="394">
        <v>0</v>
      </c>
      <c r="J24" s="390" t="s">
        <v>2064</v>
      </c>
      <c r="K24" s="390">
        <v>1</v>
      </c>
      <c r="L24" s="390">
        <v>1</v>
      </c>
      <c r="M24" s="390" t="s">
        <v>1941</v>
      </c>
      <c r="N24" s="390" t="s">
        <v>2200</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1767</v>
      </c>
      <c r="AI24" s="390" t="s">
        <v>1340</v>
      </c>
      <c r="AJ24" s="390" t="s">
        <v>1267</v>
      </c>
      <c r="AK24" s="390" t="s">
        <v>1372</v>
      </c>
    </row>
    <row r="25" spans="1:37" ht="30.75" customHeight="1" x14ac:dyDescent="0.3">
      <c r="A25" s="448">
        <v>21</v>
      </c>
      <c r="B25" s="390"/>
      <c r="C25" s="390"/>
      <c r="D25" s="390" t="s">
        <v>79</v>
      </c>
      <c r="E25" s="392" t="s">
        <v>87</v>
      </c>
      <c r="F25" s="390" t="s">
        <v>75</v>
      </c>
      <c r="G25" s="390" t="s">
        <v>1757</v>
      </c>
      <c r="H25" s="390" t="s">
        <v>1256</v>
      </c>
      <c r="I25" s="394">
        <v>0</v>
      </c>
      <c r="J25" s="390" t="s">
        <v>2064</v>
      </c>
      <c r="K25" s="390">
        <v>1</v>
      </c>
      <c r="L25" s="390">
        <v>1</v>
      </c>
      <c r="M25" s="390" t="s">
        <v>1941</v>
      </c>
      <c r="N25" s="390" t="s">
        <v>2201</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1767</v>
      </c>
      <c r="AI25" s="390" t="s">
        <v>1340</v>
      </c>
      <c r="AJ25" s="390" t="s">
        <v>1267</v>
      </c>
      <c r="AK25" s="390" t="s">
        <v>1372</v>
      </c>
    </row>
    <row r="26" spans="1:37" ht="30.75" customHeight="1" x14ac:dyDescent="0.3">
      <c r="A26" s="448">
        <v>22</v>
      </c>
      <c r="B26" s="390"/>
      <c r="C26" s="390"/>
      <c r="D26" s="390" t="s">
        <v>81</v>
      </c>
      <c r="E26" s="392" t="s">
        <v>66</v>
      </c>
      <c r="F26" s="390" t="s">
        <v>1444</v>
      </c>
      <c r="G26" s="390"/>
      <c r="H26" s="390" t="s">
        <v>1256</v>
      </c>
      <c r="I26" s="394">
        <v>0</v>
      </c>
      <c r="J26" s="390" t="s">
        <v>2064</v>
      </c>
      <c r="K26" s="390">
        <v>1</v>
      </c>
      <c r="L26" s="390">
        <v>1</v>
      </c>
      <c r="M26" s="390" t="s">
        <v>1941</v>
      </c>
      <c r="N26" s="390" t="s">
        <v>2202</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3">
      <c r="A27" s="448">
        <v>23</v>
      </c>
      <c r="B27" s="390"/>
      <c r="C27" s="390"/>
      <c r="D27" s="390" t="s">
        <v>83</v>
      </c>
      <c r="E27" s="392" t="s">
        <v>66</v>
      </c>
      <c r="F27" s="390" t="s">
        <v>1449</v>
      </c>
      <c r="G27" s="390" t="s">
        <v>1757</v>
      </c>
      <c r="H27" s="390" t="s">
        <v>1256</v>
      </c>
      <c r="I27" s="394">
        <v>0</v>
      </c>
      <c r="J27" s="390" t="s">
        <v>2064</v>
      </c>
      <c r="K27" s="390">
        <v>1</v>
      </c>
      <c r="L27" s="390">
        <v>1</v>
      </c>
      <c r="M27" s="390" t="s">
        <v>1941</v>
      </c>
      <c r="N27" s="390" t="s">
        <v>2203</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1768</v>
      </c>
      <c r="AI27" s="390" t="s">
        <v>1367</v>
      </c>
      <c r="AJ27" s="390"/>
      <c r="AK27" s="390" t="s">
        <v>1366</v>
      </c>
    </row>
    <row r="28" spans="1:37" ht="30.75" customHeight="1" x14ac:dyDescent="0.3">
      <c r="A28" s="448">
        <v>24</v>
      </c>
      <c r="B28" s="390"/>
      <c r="C28" s="390"/>
      <c r="D28" s="390" t="s">
        <v>85</v>
      </c>
      <c r="E28" s="392" t="s">
        <v>87</v>
      </c>
      <c r="F28" s="390" t="s">
        <v>613</v>
      </c>
      <c r="G28" s="390"/>
      <c r="H28" s="390" t="s">
        <v>1256</v>
      </c>
      <c r="I28" s="394">
        <v>0</v>
      </c>
      <c r="J28" s="390" t="s">
        <v>2064</v>
      </c>
      <c r="K28" s="390">
        <v>1</v>
      </c>
      <c r="L28" s="390">
        <v>1</v>
      </c>
      <c r="M28" s="390" t="s">
        <v>1942</v>
      </c>
      <c r="N28" s="390" t="s">
        <v>2204</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1769</v>
      </c>
      <c r="AI28" s="390"/>
      <c r="AJ28" s="390"/>
      <c r="AK28" s="390"/>
    </row>
    <row r="29" spans="1:37" ht="30.75" customHeight="1" x14ac:dyDescent="0.3">
      <c r="A29" s="448">
        <v>25</v>
      </c>
      <c r="B29" s="390"/>
      <c r="C29" s="390"/>
      <c r="D29" s="390" t="s">
        <v>811</v>
      </c>
      <c r="E29" s="392" t="s">
        <v>87</v>
      </c>
      <c r="F29" s="390" t="s">
        <v>809</v>
      </c>
      <c r="G29" s="390"/>
      <c r="H29" s="390" t="s">
        <v>1256</v>
      </c>
      <c r="I29" s="394">
        <v>0</v>
      </c>
      <c r="J29" s="390" t="s">
        <v>2064</v>
      </c>
      <c r="K29" s="390">
        <v>1</v>
      </c>
      <c r="L29" s="390">
        <v>1</v>
      </c>
      <c r="M29" s="390" t="s">
        <v>1942</v>
      </c>
      <c r="N29" s="390" t="s">
        <v>2205</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3">
      <c r="A30" s="448">
        <v>26</v>
      </c>
      <c r="B30" s="390"/>
      <c r="C30" s="390"/>
      <c r="D30" s="390" t="s">
        <v>89</v>
      </c>
      <c r="E30" s="392" t="s">
        <v>87</v>
      </c>
      <c r="F30" s="390" t="s">
        <v>647</v>
      </c>
      <c r="G30" s="390"/>
      <c r="H30" s="390" t="s">
        <v>1256</v>
      </c>
      <c r="I30" s="391">
        <v>1</v>
      </c>
      <c r="J30" s="390" t="s">
        <v>2064</v>
      </c>
      <c r="K30" s="390">
        <v>1</v>
      </c>
      <c r="L30" s="390">
        <v>1</v>
      </c>
      <c r="M30" s="390" t="s">
        <v>1942</v>
      </c>
      <c r="N30" s="390" t="s">
        <v>2206</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3">
      <c r="A31" s="448">
        <v>27</v>
      </c>
      <c r="B31" s="390"/>
      <c r="C31" s="390"/>
      <c r="D31" s="390" t="s">
        <v>2040</v>
      </c>
      <c r="E31" s="392" t="s">
        <v>87</v>
      </c>
      <c r="F31" s="390" t="s">
        <v>613</v>
      </c>
      <c r="G31" s="390" t="s">
        <v>1763</v>
      </c>
      <c r="H31" s="390" t="s">
        <v>1256</v>
      </c>
      <c r="I31" s="394">
        <v>0</v>
      </c>
      <c r="J31" s="390" t="s">
        <v>2064</v>
      </c>
      <c r="K31" s="390">
        <v>1</v>
      </c>
      <c r="L31" s="390">
        <v>1</v>
      </c>
      <c r="M31" s="390" t="s">
        <v>1942</v>
      </c>
      <c r="N31" s="390" t="s">
        <v>2207</v>
      </c>
      <c r="O31" s="390" t="s">
        <v>2179</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2042</v>
      </c>
      <c r="AH31" s="390"/>
      <c r="AI31" s="390"/>
      <c r="AJ31" s="390"/>
      <c r="AK31" s="390"/>
    </row>
    <row r="32" spans="1:37" ht="30.75" customHeight="1" x14ac:dyDescent="0.3">
      <c r="A32" s="448">
        <v>28</v>
      </c>
      <c r="B32" s="390"/>
      <c r="C32" s="390"/>
      <c r="D32" s="390" t="s">
        <v>92</v>
      </c>
      <c r="E32" s="392" t="s">
        <v>87</v>
      </c>
      <c r="F32" s="390" t="s">
        <v>91</v>
      </c>
      <c r="G32" s="390" t="s">
        <v>1757</v>
      </c>
      <c r="H32" s="390" t="s">
        <v>1256</v>
      </c>
      <c r="I32" s="394">
        <v>0</v>
      </c>
      <c r="J32" s="390"/>
      <c r="K32" s="390">
        <v>1</v>
      </c>
      <c r="L32" s="390">
        <v>1</v>
      </c>
      <c r="M32" s="390" t="s">
        <v>1942</v>
      </c>
      <c r="N32" s="390" t="s">
        <v>2207</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1770</v>
      </c>
      <c r="AI32" s="390"/>
      <c r="AJ32" s="390" t="s">
        <v>1357</v>
      </c>
      <c r="AK32" s="390"/>
    </row>
    <row r="33" spans="1:37" ht="30.75" customHeight="1" x14ac:dyDescent="0.3">
      <c r="A33" s="448">
        <v>29</v>
      </c>
      <c r="B33" s="390"/>
      <c r="C33" s="390"/>
      <c r="D33" s="390" t="s">
        <v>94</v>
      </c>
      <c r="E33" s="392" t="s">
        <v>87</v>
      </c>
      <c r="F33" s="390" t="s">
        <v>649</v>
      </c>
      <c r="G33" s="390" t="s">
        <v>1757</v>
      </c>
      <c r="H33" s="390" t="s">
        <v>1256</v>
      </c>
      <c r="I33" s="394">
        <v>0</v>
      </c>
      <c r="J33" s="390" t="s">
        <v>2064</v>
      </c>
      <c r="K33" s="390">
        <v>1</v>
      </c>
      <c r="L33" s="390">
        <v>1</v>
      </c>
      <c r="M33" s="390" t="s">
        <v>1942</v>
      </c>
      <c r="N33" s="390" t="s">
        <v>2208</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1771</v>
      </c>
      <c r="AI33" s="390" t="s">
        <v>1356</v>
      </c>
      <c r="AJ33" s="390" t="s">
        <v>1355</v>
      </c>
      <c r="AK33" s="390" t="s">
        <v>1354</v>
      </c>
    </row>
    <row r="34" spans="1:37" ht="30.75" customHeight="1" x14ac:dyDescent="0.3">
      <c r="A34" s="448">
        <v>30</v>
      </c>
      <c r="B34" s="390"/>
      <c r="C34" s="390"/>
      <c r="D34" s="390" t="s">
        <v>96</v>
      </c>
      <c r="E34" s="392" t="s">
        <v>87</v>
      </c>
      <c r="F34" s="390" t="s">
        <v>172</v>
      </c>
      <c r="G34" s="390" t="s">
        <v>1757</v>
      </c>
      <c r="H34" s="390" t="s">
        <v>1256</v>
      </c>
      <c r="I34" s="394">
        <v>0</v>
      </c>
      <c r="J34" s="390" t="s">
        <v>2064</v>
      </c>
      <c r="K34" s="390">
        <v>1</v>
      </c>
      <c r="L34" s="390">
        <v>1</v>
      </c>
      <c r="M34" s="390" t="s">
        <v>1942</v>
      </c>
      <c r="N34" s="390" t="s">
        <v>2209</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1772</v>
      </c>
      <c r="AI34" s="390" t="s">
        <v>1340</v>
      </c>
      <c r="AJ34" s="390" t="s">
        <v>1267</v>
      </c>
      <c r="AK34" s="390" t="s">
        <v>1352</v>
      </c>
    </row>
    <row r="35" spans="1:37" ht="30.75" customHeight="1" x14ac:dyDescent="0.3">
      <c r="A35" s="448">
        <v>31</v>
      </c>
      <c r="B35" s="390"/>
      <c r="C35" s="390"/>
      <c r="D35" s="390" t="s">
        <v>98</v>
      </c>
      <c r="E35" s="392" t="s">
        <v>87</v>
      </c>
      <c r="F35" s="390" t="s">
        <v>613</v>
      </c>
      <c r="G35" s="390"/>
      <c r="H35" s="390" t="s">
        <v>1256</v>
      </c>
      <c r="I35" s="394" t="s">
        <v>2373</v>
      </c>
      <c r="J35" s="390" t="s">
        <v>2064</v>
      </c>
      <c r="K35" s="390">
        <v>1</v>
      </c>
      <c r="L35" s="390">
        <v>1</v>
      </c>
      <c r="M35" s="390" t="s">
        <v>1942</v>
      </c>
      <c r="N35" s="390" t="s">
        <v>2210</v>
      </c>
      <c r="O35" s="390" t="s">
        <v>2391</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customHeight="1" x14ac:dyDescent="0.3">
      <c r="A36" s="448">
        <v>32</v>
      </c>
      <c r="B36" s="390"/>
      <c r="C36" s="390"/>
      <c r="D36" s="390" t="s">
        <v>101</v>
      </c>
      <c r="E36" s="392" t="s">
        <v>66</v>
      </c>
      <c r="F36" s="390" t="s">
        <v>1490</v>
      </c>
      <c r="G36" s="390"/>
      <c r="H36" s="390" t="s">
        <v>2143</v>
      </c>
      <c r="I36" s="394" t="s">
        <v>1880</v>
      </c>
      <c r="J36" s="390" t="s">
        <v>2064</v>
      </c>
      <c r="K36" s="390">
        <v>1</v>
      </c>
      <c r="L36" s="390">
        <v>1</v>
      </c>
      <c r="M36" s="390" t="s">
        <v>1942</v>
      </c>
      <c r="N36" s="390" t="s">
        <v>2211</v>
      </c>
      <c r="O36" s="390" t="s">
        <v>2085</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3">
      <c r="A37" s="448">
        <v>33</v>
      </c>
      <c r="B37" s="390"/>
      <c r="C37" s="390"/>
      <c r="D37" s="390" t="s">
        <v>103</v>
      </c>
      <c r="E37" s="392" t="s">
        <v>87</v>
      </c>
      <c r="F37" s="390" t="s">
        <v>613</v>
      </c>
      <c r="G37" s="390"/>
      <c r="H37" s="390" t="s">
        <v>2143</v>
      </c>
      <c r="I37" s="394" t="s">
        <v>1879</v>
      </c>
      <c r="J37" s="390" t="s">
        <v>2064</v>
      </c>
      <c r="K37" s="390">
        <v>1</v>
      </c>
      <c r="L37" s="390">
        <v>1</v>
      </c>
      <c r="M37" s="390" t="s">
        <v>1943</v>
      </c>
      <c r="N37" s="390" t="s">
        <v>2212</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3">
      <c r="A38" s="448">
        <v>34</v>
      </c>
      <c r="B38" s="390"/>
      <c r="C38" s="390"/>
      <c r="D38" s="390" t="s">
        <v>105</v>
      </c>
      <c r="E38" s="392" t="s">
        <v>87</v>
      </c>
      <c r="F38" s="390" t="s">
        <v>613</v>
      </c>
      <c r="G38" s="390"/>
      <c r="H38" s="390" t="s">
        <v>2143</v>
      </c>
      <c r="I38" s="394" t="s">
        <v>1879</v>
      </c>
      <c r="J38" s="390" t="s">
        <v>2064</v>
      </c>
      <c r="K38" s="390">
        <v>1</v>
      </c>
      <c r="L38" s="390">
        <v>1</v>
      </c>
      <c r="M38" s="390" t="s">
        <v>1943</v>
      </c>
      <c r="N38" s="390" t="s">
        <v>2213</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3">
      <c r="A39" s="448">
        <v>35</v>
      </c>
      <c r="B39" s="390"/>
      <c r="C39" s="390"/>
      <c r="D39" s="390" t="s">
        <v>107</v>
      </c>
      <c r="E39" s="392" t="s">
        <v>66</v>
      </c>
      <c r="F39" s="390" t="s">
        <v>1490</v>
      </c>
      <c r="G39" s="390"/>
      <c r="H39" s="390" t="s">
        <v>2143</v>
      </c>
      <c r="I39" s="394" t="s">
        <v>1869</v>
      </c>
      <c r="J39" s="390" t="s">
        <v>2064</v>
      </c>
      <c r="K39" s="390">
        <v>1</v>
      </c>
      <c r="L39" s="390">
        <v>5</v>
      </c>
      <c r="M39" s="390" t="s">
        <v>1943</v>
      </c>
      <c r="N39" s="390" t="s">
        <v>2214</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3">
      <c r="A40" s="448">
        <v>36</v>
      </c>
      <c r="B40" s="390"/>
      <c r="C40" s="390"/>
      <c r="D40" s="390" t="s">
        <v>109</v>
      </c>
      <c r="E40" s="392" t="s">
        <v>1752</v>
      </c>
      <c r="F40" s="390" t="s">
        <v>1530</v>
      </c>
      <c r="G40" s="400" t="s">
        <v>1858</v>
      </c>
      <c r="H40" s="396" t="s">
        <v>2143</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1773</v>
      </c>
      <c r="AI40" s="390" t="s">
        <v>1229</v>
      </c>
      <c r="AJ40" s="390"/>
      <c r="AK40" s="390"/>
    </row>
    <row r="41" spans="1:37" ht="30.75" customHeight="1" x14ac:dyDescent="0.3">
      <c r="A41" s="448">
        <v>37</v>
      </c>
      <c r="B41" s="390"/>
      <c r="C41" s="390"/>
      <c r="D41" s="390" t="s">
        <v>111</v>
      </c>
      <c r="E41" s="392" t="s">
        <v>1752</v>
      </c>
      <c r="F41" s="390" t="s">
        <v>1530</v>
      </c>
      <c r="G41" s="400" t="s">
        <v>1858</v>
      </c>
      <c r="H41" s="396" t="s">
        <v>2143</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1773</v>
      </c>
      <c r="AI41" s="390" t="s">
        <v>1229</v>
      </c>
      <c r="AJ41" s="390"/>
      <c r="AK41" s="390"/>
    </row>
    <row r="42" spans="1:37" ht="30.75" customHeight="1" x14ac:dyDescent="0.3">
      <c r="A42" s="448">
        <v>38</v>
      </c>
      <c r="B42" s="390"/>
      <c r="C42" s="390"/>
      <c r="D42" s="390" t="s">
        <v>113</v>
      </c>
      <c r="E42" s="392" t="s">
        <v>1752</v>
      </c>
      <c r="F42" s="390" t="s">
        <v>1530</v>
      </c>
      <c r="G42" s="400" t="s">
        <v>1858</v>
      </c>
      <c r="H42" s="396" t="s">
        <v>2143</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1773</v>
      </c>
      <c r="AI42" s="390" t="s">
        <v>1229</v>
      </c>
      <c r="AJ42" s="390"/>
      <c r="AK42" s="390"/>
    </row>
    <row r="43" spans="1:37" ht="30.75" customHeight="1" x14ac:dyDescent="0.3">
      <c r="A43" s="448">
        <v>39</v>
      </c>
      <c r="B43" s="390"/>
      <c r="C43" s="390"/>
      <c r="D43" s="390" t="s">
        <v>115</v>
      </c>
      <c r="E43" s="392" t="s">
        <v>1752</v>
      </c>
      <c r="F43" s="390" t="s">
        <v>1530</v>
      </c>
      <c r="G43" s="400" t="s">
        <v>1858</v>
      </c>
      <c r="H43" s="396" t="s">
        <v>2143</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1773</v>
      </c>
      <c r="AI43" s="390" t="s">
        <v>1229</v>
      </c>
      <c r="AJ43" s="390"/>
      <c r="AK43" s="390"/>
    </row>
    <row r="44" spans="1:37" ht="30.75" customHeight="1" x14ac:dyDescent="0.3">
      <c r="A44" s="448">
        <v>40</v>
      </c>
      <c r="B44" s="390"/>
      <c r="C44" s="390"/>
      <c r="D44" s="390" t="s">
        <v>117</v>
      </c>
      <c r="E44" s="392" t="s">
        <v>1752</v>
      </c>
      <c r="F44" s="390" t="s">
        <v>1530</v>
      </c>
      <c r="G44" s="400" t="s">
        <v>1858</v>
      </c>
      <c r="H44" s="396" t="s">
        <v>2143</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1773</v>
      </c>
      <c r="AI44" s="390" t="s">
        <v>1229</v>
      </c>
      <c r="AJ44" s="390"/>
      <c r="AK44" s="390"/>
    </row>
    <row r="45" spans="1:37" ht="30.75" customHeight="1" x14ac:dyDescent="0.3">
      <c r="A45" s="448">
        <v>41</v>
      </c>
      <c r="B45" s="390"/>
      <c r="C45" s="390"/>
      <c r="D45" s="390" t="s">
        <v>120</v>
      </c>
      <c r="E45" s="392" t="s">
        <v>87</v>
      </c>
      <c r="F45" s="390" t="s">
        <v>119</v>
      </c>
      <c r="G45" s="390" t="s">
        <v>1756</v>
      </c>
      <c r="H45" s="390" t="s">
        <v>2143</v>
      </c>
      <c r="I45" s="394">
        <v>0</v>
      </c>
      <c r="J45" s="390" t="s">
        <v>2064</v>
      </c>
      <c r="K45" s="390">
        <v>1</v>
      </c>
      <c r="L45" s="390">
        <v>1</v>
      </c>
      <c r="M45" s="390" t="s">
        <v>1943</v>
      </c>
      <c r="N45" s="390" t="s">
        <v>2215</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1774</v>
      </c>
      <c r="AI45" s="390" t="s">
        <v>1340</v>
      </c>
      <c r="AJ45" s="390"/>
      <c r="AK45" s="390"/>
    </row>
    <row r="46" spans="1:37" ht="30.75" customHeight="1" x14ac:dyDescent="0.3">
      <c r="A46" s="448">
        <v>42</v>
      </c>
      <c r="B46" s="390"/>
      <c r="C46" s="390"/>
      <c r="D46" s="390" t="s">
        <v>123</v>
      </c>
      <c r="E46" s="392" t="s">
        <v>87</v>
      </c>
      <c r="F46" s="390" t="s">
        <v>122</v>
      </c>
      <c r="G46" s="390" t="s">
        <v>1756</v>
      </c>
      <c r="H46" s="390" t="s">
        <v>2145</v>
      </c>
      <c r="I46" s="394">
        <v>0</v>
      </c>
      <c r="J46" s="390" t="s">
        <v>2064</v>
      </c>
      <c r="K46" s="390">
        <v>1</v>
      </c>
      <c r="L46" s="390">
        <v>1</v>
      </c>
      <c r="M46" s="390" t="s">
        <v>1944</v>
      </c>
      <c r="N46" s="390" t="s">
        <v>2216</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1774</v>
      </c>
      <c r="AI46" s="390" t="s">
        <v>1340</v>
      </c>
      <c r="AJ46" s="390"/>
      <c r="AK46" s="390"/>
    </row>
    <row r="47" spans="1:37" ht="30.75" customHeight="1" x14ac:dyDescent="0.3">
      <c r="A47" s="448">
        <v>43</v>
      </c>
      <c r="B47" s="390"/>
      <c r="C47" s="390"/>
      <c r="D47" s="390" t="s">
        <v>126</v>
      </c>
      <c r="E47" s="392" t="s">
        <v>128</v>
      </c>
      <c r="F47" s="390" t="s">
        <v>125</v>
      </c>
      <c r="G47" s="390" t="s">
        <v>1757</v>
      </c>
      <c r="H47" s="390" t="s">
        <v>2145</v>
      </c>
      <c r="I47" s="394">
        <v>0</v>
      </c>
      <c r="J47" s="390" t="s">
        <v>2064</v>
      </c>
      <c r="K47" s="390">
        <v>1</v>
      </c>
      <c r="L47" s="390">
        <v>1</v>
      </c>
      <c r="M47" s="390" t="s">
        <v>1944</v>
      </c>
      <c r="N47" s="390" t="s">
        <v>2217</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1775</v>
      </c>
      <c r="AI47" s="390" t="s">
        <v>1304</v>
      </c>
      <c r="AJ47" s="390"/>
      <c r="AK47" s="390" t="s">
        <v>1339</v>
      </c>
    </row>
    <row r="48" spans="1:37" ht="30.75" customHeight="1" x14ac:dyDescent="0.3">
      <c r="A48" s="448">
        <v>44</v>
      </c>
      <c r="B48" s="390"/>
      <c r="C48" s="390"/>
      <c r="D48" s="390" t="s">
        <v>129</v>
      </c>
      <c r="E48" s="392" t="s">
        <v>66</v>
      </c>
      <c r="F48" s="390" t="s">
        <v>1490</v>
      </c>
      <c r="G48" s="390"/>
      <c r="H48" s="390" t="s">
        <v>2145</v>
      </c>
      <c r="I48" s="394" t="s">
        <v>1872</v>
      </c>
      <c r="J48" s="390" t="s">
        <v>2064</v>
      </c>
      <c r="K48" s="390">
        <v>1</v>
      </c>
      <c r="L48" s="390">
        <v>3</v>
      </c>
      <c r="M48" s="390" t="s">
        <v>1944</v>
      </c>
      <c r="N48" s="390" t="s">
        <v>2218</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3">
      <c r="A49" s="448">
        <v>45</v>
      </c>
      <c r="B49" s="390"/>
      <c r="C49" s="390"/>
      <c r="D49" s="390" t="s">
        <v>131</v>
      </c>
      <c r="E49" s="392" t="s">
        <v>1807</v>
      </c>
      <c r="F49" s="390" t="s">
        <v>1530</v>
      </c>
      <c r="G49" s="400" t="s">
        <v>1858</v>
      </c>
      <c r="H49" s="396" t="s">
        <v>2145</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1773</v>
      </c>
      <c r="AI49" s="390" t="s">
        <v>1304</v>
      </c>
      <c r="AJ49" s="390"/>
      <c r="AK49" s="390"/>
    </row>
    <row r="50" spans="1:37" ht="30.75" customHeight="1" x14ac:dyDescent="0.3">
      <c r="A50" s="448">
        <v>46</v>
      </c>
      <c r="B50" s="390"/>
      <c r="C50" s="390"/>
      <c r="D50" s="390" t="s">
        <v>1265</v>
      </c>
      <c r="E50" s="392" t="s">
        <v>1807</v>
      </c>
      <c r="F50" s="390" t="s">
        <v>2121</v>
      </c>
      <c r="G50" s="400" t="s">
        <v>1858</v>
      </c>
      <c r="H50" s="396" t="s">
        <v>2145</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1773</v>
      </c>
      <c r="AI50" s="390"/>
      <c r="AJ50" s="390"/>
      <c r="AK50" s="390"/>
    </row>
    <row r="51" spans="1:37" ht="30.75" customHeight="1" x14ac:dyDescent="0.3">
      <c r="A51" s="448">
        <v>47</v>
      </c>
      <c r="B51" s="390"/>
      <c r="C51" s="390"/>
      <c r="D51" s="390" t="s">
        <v>376</v>
      </c>
      <c r="E51" s="392" t="s">
        <v>1807</v>
      </c>
      <c r="F51" s="390" t="s">
        <v>1531</v>
      </c>
      <c r="G51" s="400" t="s">
        <v>1858</v>
      </c>
      <c r="H51" s="396" t="s">
        <v>2145</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1773</v>
      </c>
      <c r="AI51" s="390" t="s">
        <v>1304</v>
      </c>
      <c r="AJ51" s="390"/>
      <c r="AK51" s="390"/>
    </row>
    <row r="52" spans="1:37" ht="30.75" customHeight="1" x14ac:dyDescent="0.3">
      <c r="A52" s="448">
        <v>48</v>
      </c>
      <c r="B52" s="390"/>
      <c r="C52" s="390"/>
      <c r="D52" s="390" t="s">
        <v>134</v>
      </c>
      <c r="E52" s="392" t="s">
        <v>87</v>
      </c>
      <c r="F52" s="390" t="s">
        <v>133</v>
      </c>
      <c r="G52" s="390" t="s">
        <v>1756</v>
      </c>
      <c r="H52" s="390" t="s">
        <v>2145</v>
      </c>
      <c r="I52" s="394" t="s">
        <v>1880</v>
      </c>
      <c r="J52" s="390" t="s">
        <v>2064</v>
      </c>
      <c r="K52" s="390">
        <v>1</v>
      </c>
      <c r="L52" s="390">
        <v>1</v>
      </c>
      <c r="M52" s="390" t="s">
        <v>1944</v>
      </c>
      <c r="N52" s="390" t="s">
        <v>2219</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1774</v>
      </c>
      <c r="AI52" s="390" t="s">
        <v>1304</v>
      </c>
      <c r="AJ52" s="390" t="s">
        <v>1329</v>
      </c>
      <c r="AK52" s="390"/>
    </row>
    <row r="53" spans="1:37" ht="30.75" customHeight="1" x14ac:dyDescent="0.3">
      <c r="A53" s="448">
        <v>49</v>
      </c>
      <c r="B53" s="390"/>
      <c r="C53" s="390"/>
      <c r="D53" s="390" t="s">
        <v>136</v>
      </c>
      <c r="E53" s="392" t="s">
        <v>128</v>
      </c>
      <c r="F53" s="390" t="s">
        <v>125</v>
      </c>
      <c r="G53" s="390" t="s">
        <v>1858</v>
      </c>
      <c r="H53" s="390" t="s">
        <v>2145</v>
      </c>
      <c r="I53" s="394" t="s">
        <v>1880</v>
      </c>
      <c r="J53" s="390" t="s">
        <v>2064</v>
      </c>
      <c r="K53" s="390">
        <v>1</v>
      </c>
      <c r="L53" s="390">
        <v>1</v>
      </c>
      <c r="M53" s="390" t="s">
        <v>1944</v>
      </c>
      <c r="N53" s="390" t="s">
        <v>2220</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1776</v>
      </c>
      <c r="AI53" s="390" t="s">
        <v>1304</v>
      </c>
      <c r="AJ53" s="390" t="s">
        <v>1332</v>
      </c>
      <c r="AK53" s="390"/>
    </row>
    <row r="54" spans="1:37" ht="30.75" customHeight="1" x14ac:dyDescent="0.3">
      <c r="A54" s="448">
        <v>50</v>
      </c>
      <c r="B54" s="390"/>
      <c r="C54" s="390"/>
      <c r="D54" s="390" t="s">
        <v>138</v>
      </c>
      <c r="E54" s="392" t="s">
        <v>140</v>
      </c>
      <c r="F54" s="390" t="s">
        <v>613</v>
      </c>
      <c r="G54" s="390"/>
      <c r="H54" s="390" t="s">
        <v>2145</v>
      </c>
      <c r="I54" s="394" t="s">
        <v>1880</v>
      </c>
      <c r="J54" s="390" t="s">
        <v>2064</v>
      </c>
      <c r="K54" s="390">
        <v>1</v>
      </c>
      <c r="L54" s="390">
        <v>1</v>
      </c>
      <c r="M54" s="390" t="s">
        <v>1944</v>
      </c>
      <c r="N54" s="390" t="s">
        <v>2221</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3">
      <c r="A55" s="448">
        <v>51</v>
      </c>
      <c r="B55" s="390" t="s">
        <v>1699</v>
      </c>
      <c r="C55" s="390" t="s">
        <v>141</v>
      </c>
      <c r="D55" s="390" t="s">
        <v>142</v>
      </c>
      <c r="E55" s="392" t="s">
        <v>87</v>
      </c>
      <c r="F55" s="390" t="s">
        <v>640</v>
      </c>
      <c r="G55" s="390"/>
      <c r="H55" s="390" t="s">
        <v>2143</v>
      </c>
      <c r="I55" s="394" t="s">
        <v>1879</v>
      </c>
      <c r="J55" s="390" t="s">
        <v>2064</v>
      </c>
      <c r="K55" s="390">
        <v>1</v>
      </c>
      <c r="L55" s="390">
        <v>1</v>
      </c>
      <c r="M55" s="390" t="s">
        <v>1945</v>
      </c>
      <c r="N55" s="390" t="s">
        <v>2222</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3">
      <c r="A56" s="448">
        <v>52</v>
      </c>
      <c r="B56" s="390"/>
      <c r="C56" s="390"/>
      <c r="D56" s="390" t="s">
        <v>145</v>
      </c>
      <c r="E56" s="392" t="s">
        <v>87</v>
      </c>
      <c r="F56" s="390" t="s">
        <v>144</v>
      </c>
      <c r="G56" s="390"/>
      <c r="H56" s="390" t="s">
        <v>2143</v>
      </c>
      <c r="I56" s="394" t="s">
        <v>1880</v>
      </c>
      <c r="J56" s="390" t="s">
        <v>2064</v>
      </c>
      <c r="K56" s="390">
        <v>1</v>
      </c>
      <c r="L56" s="390">
        <v>1</v>
      </c>
      <c r="M56" s="390" t="s">
        <v>1945</v>
      </c>
      <c r="N56" s="390" t="s">
        <v>2223</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3">
      <c r="A57" s="448">
        <v>53</v>
      </c>
      <c r="B57" s="390"/>
      <c r="C57" s="390"/>
      <c r="D57" s="390" t="s">
        <v>148</v>
      </c>
      <c r="E57" s="392" t="s">
        <v>87</v>
      </c>
      <c r="F57" s="390" t="s">
        <v>147</v>
      </c>
      <c r="G57" s="390"/>
      <c r="H57" s="390" t="s">
        <v>2143</v>
      </c>
      <c r="I57" s="394" t="s">
        <v>1880</v>
      </c>
      <c r="J57" s="390" t="s">
        <v>2064</v>
      </c>
      <c r="K57" s="390">
        <v>1</v>
      </c>
      <c r="L57" s="390">
        <v>1</v>
      </c>
      <c r="M57" s="390" t="s">
        <v>1945</v>
      </c>
      <c r="N57" s="390" t="s">
        <v>2224</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1777</v>
      </c>
      <c r="AI57" s="390"/>
      <c r="AJ57" s="390"/>
      <c r="AK57" s="390"/>
    </row>
    <row r="58" spans="1:37" ht="30.75" customHeight="1" x14ac:dyDescent="0.3">
      <c r="A58" s="448">
        <v>54</v>
      </c>
      <c r="B58" s="390"/>
      <c r="C58" s="390"/>
      <c r="D58" s="390" t="s">
        <v>2073</v>
      </c>
      <c r="E58" s="392" t="s">
        <v>128</v>
      </c>
      <c r="F58" s="392" t="s">
        <v>613</v>
      </c>
      <c r="G58" s="390" t="s">
        <v>2094</v>
      </c>
      <c r="H58" s="390" t="s">
        <v>2143</v>
      </c>
      <c r="I58" s="391" t="s">
        <v>1879</v>
      </c>
      <c r="J58" s="390" t="s">
        <v>2064</v>
      </c>
      <c r="K58" s="390">
        <v>1</v>
      </c>
      <c r="L58" s="390">
        <v>1</v>
      </c>
      <c r="M58" s="390" t="s">
        <v>1945</v>
      </c>
      <c r="N58" s="390" t="s">
        <v>2225</v>
      </c>
      <c r="O58" s="390" t="s">
        <v>2090</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2102</v>
      </c>
      <c r="AH58" s="390"/>
      <c r="AI58" s="390"/>
      <c r="AJ58" s="390"/>
      <c r="AK58" s="390"/>
    </row>
    <row r="59" spans="1:37" ht="30.75" customHeight="1" x14ac:dyDescent="0.3">
      <c r="A59" s="448">
        <v>55</v>
      </c>
      <c r="B59" s="390"/>
      <c r="C59" s="390"/>
      <c r="D59" s="390" t="s">
        <v>2074</v>
      </c>
      <c r="E59" s="392" t="s">
        <v>128</v>
      </c>
      <c r="F59" s="392" t="s">
        <v>613</v>
      </c>
      <c r="G59" s="390" t="s">
        <v>2094</v>
      </c>
      <c r="H59" s="390" t="s">
        <v>2143</v>
      </c>
      <c r="I59" s="391" t="s">
        <v>1879</v>
      </c>
      <c r="J59" s="390" t="s">
        <v>2064</v>
      </c>
      <c r="K59" s="390">
        <v>1</v>
      </c>
      <c r="L59" s="390">
        <v>1</v>
      </c>
      <c r="M59" s="390" t="s">
        <v>1945</v>
      </c>
      <c r="N59" s="390" t="s">
        <v>2226</v>
      </c>
      <c r="O59" s="390" t="s">
        <v>2091</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2103</v>
      </c>
      <c r="AH59" s="390"/>
      <c r="AI59" s="390"/>
      <c r="AJ59" s="390"/>
      <c r="AK59" s="390"/>
    </row>
    <row r="60" spans="1:37" ht="30.75" customHeight="1" x14ac:dyDescent="0.3">
      <c r="A60" s="448">
        <v>56</v>
      </c>
      <c r="B60" s="390"/>
      <c r="C60" s="390"/>
      <c r="D60" s="390" t="s">
        <v>2075</v>
      </c>
      <c r="E60" s="392" t="s">
        <v>128</v>
      </c>
      <c r="F60" s="392" t="s">
        <v>613</v>
      </c>
      <c r="G60" s="390" t="s">
        <v>2094</v>
      </c>
      <c r="H60" s="390" t="s">
        <v>2143</v>
      </c>
      <c r="I60" s="391" t="s">
        <v>1879</v>
      </c>
      <c r="J60" s="390" t="s">
        <v>2064</v>
      </c>
      <c r="K60" s="390">
        <v>1</v>
      </c>
      <c r="L60" s="390">
        <v>1</v>
      </c>
      <c r="M60" s="390" t="s">
        <v>1945</v>
      </c>
      <c r="N60" s="390" t="s">
        <v>2227</v>
      </c>
      <c r="O60" s="390" t="s">
        <v>2092</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2104</v>
      </c>
      <c r="AH60" s="390"/>
      <c r="AI60" s="390"/>
      <c r="AJ60" s="390"/>
      <c r="AK60" s="390"/>
    </row>
    <row r="61" spans="1:37" ht="30.75" customHeight="1" x14ac:dyDescent="0.3">
      <c r="A61" s="448">
        <v>57</v>
      </c>
      <c r="B61" s="390"/>
      <c r="C61" s="390"/>
      <c r="D61" s="390" t="s">
        <v>150</v>
      </c>
      <c r="E61" s="392" t="s">
        <v>152</v>
      </c>
      <c r="F61" s="390" t="s">
        <v>1180</v>
      </c>
      <c r="G61" s="390" t="s">
        <v>1757</v>
      </c>
      <c r="H61" s="390" t="s">
        <v>2143</v>
      </c>
      <c r="I61" s="394">
        <v>0</v>
      </c>
      <c r="J61" s="390"/>
      <c r="K61" s="390">
        <v>1</v>
      </c>
      <c r="L61" s="390">
        <v>1</v>
      </c>
      <c r="M61" s="390" t="s">
        <v>1945</v>
      </c>
      <c r="N61" s="390" t="s">
        <v>2225</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2105</v>
      </c>
      <c r="AH61" s="390" t="s">
        <v>1778</v>
      </c>
      <c r="AI61" s="390" t="s">
        <v>1304</v>
      </c>
      <c r="AJ61" s="390" t="s">
        <v>1267</v>
      </c>
      <c r="AK61" s="390"/>
    </row>
    <row r="62" spans="1:37" ht="30.75" customHeight="1" x14ac:dyDescent="0.3">
      <c r="A62" s="448">
        <v>58</v>
      </c>
      <c r="B62" s="390"/>
      <c r="C62" s="390"/>
      <c r="D62" s="390" t="s">
        <v>153</v>
      </c>
      <c r="E62" s="392" t="s">
        <v>87</v>
      </c>
      <c r="F62" s="390" t="s">
        <v>643</v>
      </c>
      <c r="G62" s="390" t="s">
        <v>1757</v>
      </c>
      <c r="H62" s="390" t="s">
        <v>2143</v>
      </c>
      <c r="I62" s="394">
        <v>0</v>
      </c>
      <c r="J62" s="390"/>
      <c r="K62" s="390">
        <v>1</v>
      </c>
      <c r="L62" s="390">
        <v>1</v>
      </c>
      <c r="M62" s="390" t="s">
        <v>1945</v>
      </c>
      <c r="N62" s="390" t="s">
        <v>2226</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2106</v>
      </c>
      <c r="AH62" s="390" t="s">
        <v>1779</v>
      </c>
      <c r="AI62" s="390" t="s">
        <v>1290</v>
      </c>
      <c r="AJ62" s="390" t="s">
        <v>1267</v>
      </c>
      <c r="AK62" s="390"/>
    </row>
    <row r="63" spans="1:37" ht="30.75" customHeight="1" x14ac:dyDescent="0.3">
      <c r="A63" s="448">
        <v>59</v>
      </c>
      <c r="B63" s="390"/>
      <c r="C63" s="390"/>
      <c r="D63" s="390" t="s">
        <v>155</v>
      </c>
      <c r="E63" s="392" t="s">
        <v>87</v>
      </c>
      <c r="F63" s="390" t="s">
        <v>636</v>
      </c>
      <c r="G63" s="390" t="s">
        <v>1756</v>
      </c>
      <c r="H63" s="390" t="s">
        <v>2143</v>
      </c>
      <c r="I63" s="394">
        <v>0</v>
      </c>
      <c r="J63" s="390"/>
      <c r="K63" s="390">
        <v>1</v>
      </c>
      <c r="L63" s="390">
        <v>1</v>
      </c>
      <c r="M63" s="390" t="s">
        <v>1945</v>
      </c>
      <c r="N63" s="390" t="s">
        <v>2227</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2104</v>
      </c>
      <c r="AH63" s="390" t="s">
        <v>1780</v>
      </c>
      <c r="AI63" s="390"/>
      <c r="AJ63" s="390"/>
      <c r="AK63" s="390"/>
    </row>
    <row r="64" spans="1:37" ht="30.75" customHeight="1" x14ac:dyDescent="0.3">
      <c r="A64" s="448">
        <v>60</v>
      </c>
      <c r="B64" s="390"/>
      <c r="C64" s="390"/>
      <c r="D64" s="390" t="s">
        <v>157</v>
      </c>
      <c r="E64" s="392" t="s">
        <v>87</v>
      </c>
      <c r="F64" s="390" t="s">
        <v>157</v>
      </c>
      <c r="G64" s="390"/>
      <c r="H64" s="390" t="s">
        <v>2143</v>
      </c>
      <c r="I64" s="394" t="s">
        <v>1880</v>
      </c>
      <c r="J64" s="390" t="s">
        <v>2064</v>
      </c>
      <c r="K64" s="390">
        <v>1</v>
      </c>
      <c r="L64" s="390">
        <v>1</v>
      </c>
      <c r="M64" s="390" t="s">
        <v>1945</v>
      </c>
      <c r="N64" s="390" t="s">
        <v>2228</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1781</v>
      </c>
      <c r="AI64" s="390"/>
      <c r="AJ64" s="390"/>
      <c r="AK64" s="390"/>
    </row>
    <row r="65" spans="1:37" ht="30.75" customHeight="1" x14ac:dyDescent="0.3">
      <c r="A65" s="448">
        <v>61</v>
      </c>
      <c r="B65" s="390"/>
      <c r="C65" s="390"/>
      <c r="D65" s="390" t="s">
        <v>159</v>
      </c>
      <c r="E65" s="392" t="s">
        <v>87</v>
      </c>
      <c r="F65" s="390" t="s">
        <v>645</v>
      </c>
      <c r="G65" s="390"/>
      <c r="H65" s="390" t="s">
        <v>2143</v>
      </c>
      <c r="I65" s="394">
        <v>1</v>
      </c>
      <c r="J65" s="390" t="s">
        <v>2064</v>
      </c>
      <c r="K65" s="390">
        <v>1</v>
      </c>
      <c r="L65" s="390">
        <v>1</v>
      </c>
      <c r="M65" s="390" t="s">
        <v>1945</v>
      </c>
      <c r="N65" s="390" t="s">
        <v>2229</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3">
      <c r="A66" s="448">
        <v>62</v>
      </c>
      <c r="B66" s="390"/>
      <c r="C66" s="390"/>
      <c r="D66" s="390" t="s">
        <v>161</v>
      </c>
      <c r="E66" s="392" t="s">
        <v>87</v>
      </c>
      <c r="F66" s="390" t="s">
        <v>641</v>
      </c>
      <c r="G66" s="390" t="s">
        <v>1756</v>
      </c>
      <c r="H66" s="390" t="s">
        <v>2143</v>
      </c>
      <c r="I66" s="394" t="s">
        <v>1880</v>
      </c>
      <c r="J66" s="390" t="s">
        <v>2064</v>
      </c>
      <c r="K66" s="390">
        <v>1</v>
      </c>
      <c r="L66" s="390">
        <v>1</v>
      </c>
      <c r="M66" s="390" t="s">
        <v>1946</v>
      </c>
      <c r="N66" s="390" t="s">
        <v>2230</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1782</v>
      </c>
      <c r="AI66" s="390" t="s">
        <v>1290</v>
      </c>
      <c r="AJ66" s="390"/>
      <c r="AK66" s="390"/>
    </row>
    <row r="67" spans="1:37" ht="30.75" customHeight="1" x14ac:dyDescent="0.3">
      <c r="A67" s="448">
        <v>63</v>
      </c>
      <c r="B67" s="390"/>
      <c r="C67" s="390"/>
      <c r="D67" s="390" t="s">
        <v>163</v>
      </c>
      <c r="E67" s="392" t="s">
        <v>128</v>
      </c>
      <c r="F67" s="390" t="s">
        <v>163</v>
      </c>
      <c r="G67" s="390"/>
      <c r="H67" s="390" t="s">
        <v>2143</v>
      </c>
      <c r="I67" s="394" t="s">
        <v>2011</v>
      </c>
      <c r="J67" s="390" t="s">
        <v>2064</v>
      </c>
      <c r="K67" s="390">
        <v>1</v>
      </c>
      <c r="L67" s="390">
        <v>3</v>
      </c>
      <c r="M67" s="390" t="s">
        <v>1946</v>
      </c>
      <c r="N67" s="390" t="s">
        <v>2231</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3">
      <c r="A68" s="448">
        <v>64</v>
      </c>
      <c r="B68" s="390"/>
      <c r="C68" s="390"/>
      <c r="D68" s="390" t="s">
        <v>165</v>
      </c>
      <c r="E68" s="392" t="s">
        <v>87</v>
      </c>
      <c r="F68" s="390" t="s">
        <v>642</v>
      </c>
      <c r="G68" s="390" t="s">
        <v>1756</v>
      </c>
      <c r="H68" s="390" t="s">
        <v>2143</v>
      </c>
      <c r="I68" s="394">
        <v>0</v>
      </c>
      <c r="J68" s="390" t="s">
        <v>2064</v>
      </c>
      <c r="K68" s="390">
        <v>1</v>
      </c>
      <c r="L68" s="390">
        <v>1</v>
      </c>
      <c r="M68" s="390" t="s">
        <v>1946</v>
      </c>
      <c r="N68" s="390" t="s">
        <v>2232</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1782</v>
      </c>
      <c r="AI68" s="390" t="s">
        <v>1290</v>
      </c>
      <c r="AJ68" s="390"/>
      <c r="AK68" s="390"/>
    </row>
    <row r="69" spans="1:37" ht="30.75" customHeight="1" x14ac:dyDescent="0.3">
      <c r="A69" s="448">
        <v>65</v>
      </c>
      <c r="B69" s="390"/>
      <c r="C69" s="390"/>
      <c r="D69" s="390" t="s">
        <v>167</v>
      </c>
      <c r="E69" s="392" t="s">
        <v>128</v>
      </c>
      <c r="F69" s="390" t="s">
        <v>651</v>
      </c>
      <c r="G69" s="390" t="s">
        <v>1758</v>
      </c>
      <c r="H69" s="390" t="s">
        <v>2143</v>
      </c>
      <c r="I69" s="394">
        <v>0</v>
      </c>
      <c r="J69" s="390" t="s">
        <v>2064</v>
      </c>
      <c r="K69" s="390">
        <v>1</v>
      </c>
      <c r="L69" s="390">
        <v>1</v>
      </c>
      <c r="M69" s="390" t="s">
        <v>1946</v>
      </c>
      <c r="N69" s="390" t="s">
        <v>2233</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1783</v>
      </c>
      <c r="AI69" s="390" t="s">
        <v>1290</v>
      </c>
      <c r="AJ69" s="390" t="s">
        <v>1315</v>
      </c>
      <c r="AK69" s="390"/>
    </row>
    <row r="70" spans="1:37" ht="30.75" customHeight="1" x14ac:dyDescent="0.3">
      <c r="A70" s="448">
        <v>66</v>
      </c>
      <c r="B70" s="390"/>
      <c r="C70" s="390"/>
      <c r="D70" s="390" t="s">
        <v>169</v>
      </c>
      <c r="E70" s="392" t="s">
        <v>87</v>
      </c>
      <c r="F70" s="390" t="s">
        <v>639</v>
      </c>
      <c r="G70" s="390" t="s">
        <v>1756</v>
      </c>
      <c r="H70" s="390" t="s">
        <v>2143</v>
      </c>
      <c r="I70" s="394">
        <v>0</v>
      </c>
      <c r="J70" s="390" t="s">
        <v>2064</v>
      </c>
      <c r="K70" s="390">
        <v>1</v>
      </c>
      <c r="L70" s="390">
        <v>1</v>
      </c>
      <c r="M70" s="390" t="s">
        <v>1946</v>
      </c>
      <c r="N70" s="390" t="s">
        <v>2234</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1782</v>
      </c>
      <c r="AI70" s="390" t="s">
        <v>1229</v>
      </c>
      <c r="AJ70" s="390" t="s">
        <v>1267</v>
      </c>
      <c r="AK70" s="390"/>
    </row>
    <row r="71" spans="1:37" ht="30.75" customHeight="1" x14ac:dyDescent="0.3">
      <c r="A71" s="448">
        <v>67</v>
      </c>
      <c r="B71" s="390"/>
      <c r="C71" s="390"/>
      <c r="D71" s="390" t="s">
        <v>673</v>
      </c>
      <c r="E71" s="392" t="s">
        <v>128</v>
      </c>
      <c r="F71" s="390" t="s">
        <v>637</v>
      </c>
      <c r="G71" s="390" t="s">
        <v>1758</v>
      </c>
      <c r="H71" s="390" t="s">
        <v>2143</v>
      </c>
      <c r="I71" s="394">
        <v>0</v>
      </c>
      <c r="J71" s="390" t="s">
        <v>2064</v>
      </c>
      <c r="K71" s="390">
        <v>1</v>
      </c>
      <c r="L71" s="390">
        <v>1</v>
      </c>
      <c r="M71" s="390" t="s">
        <v>1946</v>
      </c>
      <c r="N71" s="390" t="s">
        <v>2235</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1784</v>
      </c>
      <c r="AI71" s="390" t="s">
        <v>1304</v>
      </c>
      <c r="AJ71" s="390"/>
      <c r="AK71" s="390"/>
    </row>
    <row r="72" spans="1:37" ht="30.75" customHeight="1" x14ac:dyDescent="0.3">
      <c r="A72" s="448">
        <v>68</v>
      </c>
      <c r="B72" s="390"/>
      <c r="C72" s="390"/>
      <c r="D72" s="390" t="s">
        <v>173</v>
      </c>
      <c r="E72" s="392" t="s">
        <v>175</v>
      </c>
      <c r="F72" s="390" t="s">
        <v>172</v>
      </c>
      <c r="G72" s="390"/>
      <c r="H72" s="390" t="s">
        <v>2143</v>
      </c>
      <c r="I72" s="394">
        <v>1</v>
      </c>
      <c r="J72" s="390" t="s">
        <v>2064</v>
      </c>
      <c r="K72" s="390">
        <v>1</v>
      </c>
      <c r="L72" s="390">
        <v>1</v>
      </c>
      <c r="M72" s="390" t="s">
        <v>1947</v>
      </c>
      <c r="N72" s="390" t="s">
        <v>2236</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3">
      <c r="A73" s="448">
        <v>69</v>
      </c>
      <c r="B73" s="390"/>
      <c r="C73" s="390"/>
      <c r="D73" s="390" t="s">
        <v>176</v>
      </c>
      <c r="E73" s="392" t="s">
        <v>175</v>
      </c>
      <c r="F73" s="390" t="s">
        <v>172</v>
      </c>
      <c r="G73" s="390"/>
      <c r="H73" s="390" t="s">
        <v>2143</v>
      </c>
      <c r="I73" s="394" t="s">
        <v>1880</v>
      </c>
      <c r="J73" s="390" t="s">
        <v>2064</v>
      </c>
      <c r="K73" s="390">
        <v>1</v>
      </c>
      <c r="L73" s="390">
        <v>1</v>
      </c>
      <c r="M73" s="390" t="s">
        <v>1947</v>
      </c>
      <c r="N73" s="390" t="s">
        <v>2237</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1785</v>
      </c>
      <c r="AI73" s="390" t="s">
        <v>1309</v>
      </c>
      <c r="AJ73" s="390" t="s">
        <v>1268</v>
      </c>
      <c r="AK73" s="390"/>
    </row>
    <row r="74" spans="1:37" ht="30.75" customHeight="1" x14ac:dyDescent="0.3">
      <c r="A74" s="448">
        <v>70</v>
      </c>
      <c r="B74" s="390"/>
      <c r="C74" s="390"/>
      <c r="D74" s="390" t="s">
        <v>178</v>
      </c>
      <c r="E74" s="392" t="s">
        <v>175</v>
      </c>
      <c r="F74" s="390" t="s">
        <v>172</v>
      </c>
      <c r="G74" s="390"/>
      <c r="H74" s="390" t="s">
        <v>2143</v>
      </c>
      <c r="I74" s="394" t="s">
        <v>1880</v>
      </c>
      <c r="J74" s="390" t="s">
        <v>2064</v>
      </c>
      <c r="K74" s="390">
        <v>1</v>
      </c>
      <c r="L74" s="390">
        <v>1</v>
      </c>
      <c r="M74" s="390" t="s">
        <v>1947</v>
      </c>
      <c r="N74" s="390" t="s">
        <v>2238</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1786</v>
      </c>
      <c r="AI74" s="390"/>
      <c r="AJ74" s="390"/>
      <c r="AK74" s="390"/>
    </row>
    <row r="75" spans="1:37" ht="30.75" customHeight="1" x14ac:dyDescent="0.3">
      <c r="A75" s="448">
        <v>71</v>
      </c>
      <c r="B75" s="390"/>
      <c r="C75" s="390"/>
      <c r="D75" s="390" t="s">
        <v>180</v>
      </c>
      <c r="E75" s="392" t="s">
        <v>87</v>
      </c>
      <c r="F75" s="390" t="s">
        <v>638</v>
      </c>
      <c r="G75" s="390" t="s">
        <v>1757</v>
      </c>
      <c r="H75" s="390" t="s">
        <v>2143</v>
      </c>
      <c r="I75" s="394" t="s">
        <v>1880</v>
      </c>
      <c r="J75" s="390" t="s">
        <v>2064</v>
      </c>
      <c r="K75" s="390">
        <v>1</v>
      </c>
      <c r="L75" s="390">
        <v>1</v>
      </c>
      <c r="M75" s="390" t="s">
        <v>1947</v>
      </c>
      <c r="N75" s="390" t="s">
        <v>2239</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1787</v>
      </c>
      <c r="AI75" s="390" t="s">
        <v>1306</v>
      </c>
      <c r="AJ75" s="390" t="s">
        <v>1267</v>
      </c>
      <c r="AK75" s="390"/>
    </row>
    <row r="76" spans="1:37" ht="30.75" customHeight="1" x14ac:dyDescent="0.3">
      <c r="A76" s="448">
        <v>72</v>
      </c>
      <c r="B76" s="390"/>
      <c r="C76" s="390"/>
      <c r="D76" s="390" t="s">
        <v>182</v>
      </c>
      <c r="E76" s="392" t="s">
        <v>87</v>
      </c>
      <c r="F76" s="390" t="s">
        <v>635</v>
      </c>
      <c r="G76" s="390" t="s">
        <v>1757</v>
      </c>
      <c r="H76" s="390" t="s">
        <v>2143</v>
      </c>
      <c r="I76" s="394" t="s">
        <v>1880</v>
      </c>
      <c r="J76" s="390" t="s">
        <v>2064</v>
      </c>
      <c r="K76" s="390">
        <v>1</v>
      </c>
      <c r="L76" s="390">
        <v>1</v>
      </c>
      <c r="M76" s="390" t="s">
        <v>1947</v>
      </c>
      <c r="N76" s="390" t="s">
        <v>2240</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1787</v>
      </c>
      <c r="AI76" s="390" t="s">
        <v>1304</v>
      </c>
      <c r="AJ76" s="390" t="s">
        <v>1303</v>
      </c>
      <c r="AK76" s="390"/>
    </row>
    <row r="77" spans="1:37" ht="30.75" customHeight="1" x14ac:dyDescent="0.3">
      <c r="A77" s="448">
        <v>73</v>
      </c>
      <c r="B77" s="390"/>
      <c r="C77" s="390"/>
      <c r="D77" s="390" t="s">
        <v>184</v>
      </c>
      <c r="E77" s="392" t="s">
        <v>87</v>
      </c>
      <c r="F77" s="390" t="s">
        <v>644</v>
      </c>
      <c r="G77" s="390" t="s">
        <v>2096</v>
      </c>
      <c r="H77" s="390" t="s">
        <v>2143</v>
      </c>
      <c r="I77" s="394">
        <v>1</v>
      </c>
      <c r="J77" s="390" t="s">
        <v>2064</v>
      </c>
      <c r="K77" s="390">
        <v>1</v>
      </c>
      <c r="L77" s="390">
        <v>1</v>
      </c>
      <c r="M77" s="390" t="s">
        <v>1947</v>
      </c>
      <c r="N77" s="390" t="s">
        <v>2241</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3">
      <c r="A78" s="448">
        <v>74</v>
      </c>
      <c r="B78" s="390"/>
      <c r="C78" s="390"/>
      <c r="D78" s="390" t="s">
        <v>187</v>
      </c>
      <c r="E78" s="392" t="s">
        <v>87</v>
      </c>
      <c r="F78" s="390" t="s">
        <v>186</v>
      </c>
      <c r="G78" s="390" t="s">
        <v>1757</v>
      </c>
      <c r="H78" s="390" t="s">
        <v>2143</v>
      </c>
      <c r="I78" s="394" t="s">
        <v>1876</v>
      </c>
      <c r="J78" s="390" t="s">
        <v>2064</v>
      </c>
      <c r="K78" s="390">
        <v>1</v>
      </c>
      <c r="L78" s="390">
        <v>2</v>
      </c>
      <c r="M78" s="390" t="s">
        <v>1947</v>
      </c>
      <c r="N78" s="390" t="s">
        <v>2242</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1788</v>
      </c>
      <c r="AI78" s="390" t="s">
        <v>1290</v>
      </c>
      <c r="AJ78" s="390" t="s">
        <v>1301</v>
      </c>
      <c r="AK78" s="390"/>
    </row>
    <row r="79" spans="1:37" ht="30.75" customHeight="1" x14ac:dyDescent="0.3">
      <c r="A79" s="448">
        <v>75</v>
      </c>
      <c r="B79" s="390"/>
      <c r="C79" s="390"/>
      <c r="D79" s="390" t="s">
        <v>189</v>
      </c>
      <c r="E79" s="392" t="s">
        <v>87</v>
      </c>
      <c r="F79" s="390" t="s">
        <v>613</v>
      </c>
      <c r="G79" s="390" t="s">
        <v>2096</v>
      </c>
      <c r="H79" s="390" t="s">
        <v>1256</v>
      </c>
      <c r="I79" s="391" t="s">
        <v>2012</v>
      </c>
      <c r="J79" s="390" t="s">
        <v>2064</v>
      </c>
      <c r="K79" s="390">
        <v>1</v>
      </c>
      <c r="L79" s="390">
        <v>8</v>
      </c>
      <c r="M79" s="390" t="s">
        <v>1948</v>
      </c>
      <c r="N79" s="390" t="s">
        <v>2243</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customHeight="1" x14ac:dyDescent="0.3">
      <c r="A80" s="448">
        <v>76</v>
      </c>
      <c r="B80" s="390" t="s">
        <v>1698</v>
      </c>
      <c r="C80" s="390" t="s">
        <v>191</v>
      </c>
      <c r="D80" s="390" t="s">
        <v>192</v>
      </c>
      <c r="E80" s="392" t="s">
        <v>1752</v>
      </c>
      <c r="F80" s="390" t="s">
        <v>1446</v>
      </c>
      <c r="G80" s="390"/>
      <c r="H80" s="390" t="s">
        <v>2145</v>
      </c>
      <c r="I80" s="391" t="s">
        <v>1878</v>
      </c>
      <c r="J80" s="390" t="s">
        <v>2064</v>
      </c>
      <c r="K80" s="390">
        <v>1</v>
      </c>
      <c r="L80" s="390">
        <v>15</v>
      </c>
      <c r="M80" s="390" t="s">
        <v>1949</v>
      </c>
      <c r="N80" s="390" t="s">
        <v>2244</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1789</v>
      </c>
      <c r="AI80" s="390" t="s">
        <v>1294</v>
      </c>
      <c r="AJ80" s="390" t="s">
        <v>1293</v>
      </c>
      <c r="AK80" s="390"/>
    </row>
    <row r="81" spans="1:37" ht="30.75" customHeight="1" x14ac:dyDescent="0.3">
      <c r="A81" s="448">
        <v>77</v>
      </c>
      <c r="B81" s="390"/>
      <c r="C81" s="390"/>
      <c r="D81" s="390" t="s">
        <v>194</v>
      </c>
      <c r="E81" s="392" t="s">
        <v>87</v>
      </c>
      <c r="F81" s="390" t="s">
        <v>646</v>
      </c>
      <c r="G81" s="390" t="s">
        <v>1757</v>
      </c>
      <c r="H81" s="390" t="s">
        <v>2145</v>
      </c>
      <c r="I81" s="394">
        <v>0</v>
      </c>
      <c r="J81" s="390" t="s">
        <v>2064</v>
      </c>
      <c r="K81" s="390">
        <v>1</v>
      </c>
      <c r="L81" s="390">
        <v>1</v>
      </c>
      <c r="M81" s="390" t="s">
        <v>1950</v>
      </c>
      <c r="N81" s="390" t="s">
        <v>2245</v>
      </c>
      <c r="O81" s="390" t="s">
        <v>2364</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1790</v>
      </c>
      <c r="AI81" s="390" t="s">
        <v>1290</v>
      </c>
      <c r="AJ81" s="390" t="s">
        <v>1289</v>
      </c>
      <c r="AK81" s="390"/>
    </row>
    <row r="82" spans="1:37" ht="30.75" customHeight="1" x14ac:dyDescent="0.3">
      <c r="A82" s="448">
        <v>78</v>
      </c>
      <c r="B82" s="390"/>
      <c r="C82" s="390"/>
      <c r="D82" s="390" t="s">
        <v>196</v>
      </c>
      <c r="E82" s="392" t="s">
        <v>87</v>
      </c>
      <c r="F82" s="390" t="s">
        <v>650</v>
      </c>
      <c r="G82" s="390" t="s">
        <v>1757</v>
      </c>
      <c r="H82" s="390" t="s">
        <v>2143</v>
      </c>
      <c r="I82" s="394" t="s">
        <v>1880</v>
      </c>
      <c r="J82" s="390" t="s">
        <v>2064</v>
      </c>
      <c r="K82" s="390">
        <v>1</v>
      </c>
      <c r="L82" s="390">
        <v>1</v>
      </c>
      <c r="M82" s="390" t="s">
        <v>1951</v>
      </c>
      <c r="N82" s="390" t="s">
        <v>2246</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3">
      <c r="A83" s="448">
        <v>79</v>
      </c>
      <c r="B83" s="390"/>
      <c r="C83" s="390"/>
      <c r="D83" s="390" t="s">
        <v>237</v>
      </c>
      <c r="E83" s="392" t="s">
        <v>1752</v>
      </c>
      <c r="F83" s="390" t="s">
        <v>536</v>
      </c>
      <c r="G83" s="390"/>
      <c r="H83" s="390" t="s">
        <v>2143</v>
      </c>
      <c r="I83" s="394" t="s">
        <v>1880</v>
      </c>
      <c r="J83" s="390" t="s">
        <v>2064</v>
      </c>
      <c r="K83" s="390">
        <v>1</v>
      </c>
      <c r="L83" s="390">
        <v>1</v>
      </c>
      <c r="M83" s="390" t="s">
        <v>1951</v>
      </c>
      <c r="N83" s="390" t="s">
        <v>2247</v>
      </c>
      <c r="O83" s="390" t="s">
        <v>2086</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1791</v>
      </c>
      <c r="AI83" s="390"/>
      <c r="AJ83" s="390"/>
      <c r="AK83" s="390"/>
    </row>
    <row r="84" spans="1:37" ht="30.75" customHeight="1" x14ac:dyDescent="0.3">
      <c r="A84" s="448">
        <v>80</v>
      </c>
      <c r="B84" s="390"/>
      <c r="C84" s="390"/>
      <c r="D84" s="390" t="s">
        <v>199</v>
      </c>
      <c r="E84" s="392" t="s">
        <v>87</v>
      </c>
      <c r="F84" s="390" t="s">
        <v>199</v>
      </c>
      <c r="G84" s="390" t="s">
        <v>1758</v>
      </c>
      <c r="H84" s="390" t="s">
        <v>2143</v>
      </c>
      <c r="I84" s="394" t="s">
        <v>1872</v>
      </c>
      <c r="J84" s="390" t="s">
        <v>2064</v>
      </c>
      <c r="K84" s="390">
        <v>1</v>
      </c>
      <c r="L84" s="390">
        <v>3</v>
      </c>
      <c r="M84" s="390" t="s">
        <v>1951</v>
      </c>
      <c r="N84" s="390" t="s">
        <v>2248</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1792</v>
      </c>
      <c r="AI84" s="390" t="s">
        <v>1283</v>
      </c>
      <c r="AJ84" s="390" t="s">
        <v>1282</v>
      </c>
      <c r="AK84" s="390"/>
    </row>
    <row r="85" spans="1:37" ht="30.75" customHeight="1" x14ac:dyDescent="0.3">
      <c r="A85" s="448">
        <v>81</v>
      </c>
      <c r="B85" s="390"/>
      <c r="C85" s="390"/>
      <c r="D85" s="390" t="s">
        <v>1556</v>
      </c>
      <c r="E85" s="390" t="s">
        <v>66</v>
      </c>
      <c r="F85" s="390" t="s">
        <v>1535</v>
      </c>
      <c r="G85" s="390"/>
      <c r="H85" s="390" t="s">
        <v>2143</v>
      </c>
      <c r="I85" s="394" t="s">
        <v>1880</v>
      </c>
      <c r="J85" s="390" t="s">
        <v>2064</v>
      </c>
      <c r="K85" s="390">
        <v>1</v>
      </c>
      <c r="L85" s="390">
        <v>1</v>
      </c>
      <c r="M85" s="390" t="s">
        <v>1951</v>
      </c>
      <c r="N85" s="390" t="s">
        <v>2249</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3">
      <c r="A86" s="448">
        <v>82</v>
      </c>
      <c r="B86" s="390"/>
      <c r="C86" s="390"/>
      <c r="D86" s="390" t="s">
        <v>1265</v>
      </c>
      <c r="E86" s="390" t="s">
        <v>2122</v>
      </c>
      <c r="F86" s="390" t="s">
        <v>2077</v>
      </c>
      <c r="G86" s="390"/>
      <c r="H86" s="390" t="s">
        <v>2143</v>
      </c>
      <c r="I86" s="394" t="s">
        <v>1880</v>
      </c>
      <c r="J86" s="390" t="s">
        <v>2064</v>
      </c>
      <c r="K86" s="390">
        <v>1</v>
      </c>
      <c r="L86" s="390">
        <v>1</v>
      </c>
      <c r="M86" s="390" t="s">
        <v>1951</v>
      </c>
      <c r="N86" s="390" t="s">
        <v>2250</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3">
      <c r="A87" s="448">
        <v>83</v>
      </c>
      <c r="B87" s="390"/>
      <c r="C87" s="390"/>
      <c r="D87" s="390" t="s">
        <v>1265</v>
      </c>
      <c r="E87" s="390" t="s">
        <v>2122</v>
      </c>
      <c r="F87" s="390" t="s">
        <v>2077</v>
      </c>
      <c r="G87" s="390"/>
      <c r="H87" s="390" t="s">
        <v>2143</v>
      </c>
      <c r="I87" s="394" t="s">
        <v>1880</v>
      </c>
      <c r="J87" s="390" t="s">
        <v>2064</v>
      </c>
      <c r="K87" s="390">
        <v>1</v>
      </c>
      <c r="L87" s="390">
        <v>1</v>
      </c>
      <c r="M87" s="390" t="s">
        <v>1951</v>
      </c>
      <c r="N87" s="390" t="s">
        <v>2251</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3">
      <c r="A88" s="448">
        <v>84</v>
      </c>
      <c r="B88" s="390"/>
      <c r="C88" s="390"/>
      <c r="D88" s="390" t="s">
        <v>201</v>
      </c>
      <c r="E88" s="392" t="s">
        <v>87</v>
      </c>
      <c r="F88" s="390" t="s">
        <v>201</v>
      </c>
      <c r="G88" s="390" t="s">
        <v>1758</v>
      </c>
      <c r="H88" s="390" t="s">
        <v>2143</v>
      </c>
      <c r="I88" s="394" t="s">
        <v>1881</v>
      </c>
      <c r="J88" s="390" t="s">
        <v>2064</v>
      </c>
      <c r="K88" s="390">
        <v>1</v>
      </c>
      <c r="L88" s="390">
        <v>4</v>
      </c>
      <c r="M88" s="390" t="s">
        <v>1952</v>
      </c>
      <c r="N88" s="390" t="s">
        <v>2252</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1792</v>
      </c>
      <c r="AI88" s="390" t="s">
        <v>1283</v>
      </c>
      <c r="AJ88" s="390" t="s">
        <v>1282</v>
      </c>
      <c r="AK88" s="390"/>
    </row>
    <row r="89" spans="1:37" ht="30.75" customHeight="1" x14ac:dyDescent="0.3">
      <c r="A89" s="448">
        <v>85</v>
      </c>
      <c r="B89" s="390"/>
      <c r="C89" s="390"/>
      <c r="D89" s="390" t="s">
        <v>203</v>
      </c>
      <c r="E89" s="392" t="s">
        <v>87</v>
      </c>
      <c r="F89" s="390" t="s">
        <v>203</v>
      </c>
      <c r="G89" s="390" t="s">
        <v>1758</v>
      </c>
      <c r="H89" s="390" t="s">
        <v>2143</v>
      </c>
      <c r="I89" s="394" t="s">
        <v>1881</v>
      </c>
      <c r="J89" s="390" t="s">
        <v>2064</v>
      </c>
      <c r="K89" s="390">
        <v>1</v>
      </c>
      <c r="L89" s="390">
        <v>4</v>
      </c>
      <c r="M89" s="390" t="s">
        <v>1952</v>
      </c>
      <c r="N89" s="390" t="s">
        <v>2253</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1792</v>
      </c>
      <c r="AI89" s="390" t="s">
        <v>1283</v>
      </c>
      <c r="AJ89" s="390" t="s">
        <v>1282</v>
      </c>
      <c r="AK89" s="390"/>
    </row>
    <row r="90" spans="1:37" ht="30.75" customHeight="1" x14ac:dyDescent="0.3">
      <c r="A90" s="448">
        <v>86</v>
      </c>
      <c r="B90" s="390" t="s">
        <v>1700</v>
      </c>
      <c r="C90" s="390" t="s">
        <v>32</v>
      </c>
      <c r="D90" s="390" t="s">
        <v>1130</v>
      </c>
      <c r="E90" s="392" t="s">
        <v>66</v>
      </c>
      <c r="F90" s="390" t="s">
        <v>613</v>
      </c>
      <c r="G90" s="390"/>
      <c r="H90" s="390" t="s">
        <v>2145</v>
      </c>
      <c r="I90" s="394" t="s">
        <v>1879</v>
      </c>
      <c r="J90" s="390" t="s">
        <v>2064</v>
      </c>
      <c r="K90" s="390">
        <v>1</v>
      </c>
      <c r="L90" s="390">
        <v>1</v>
      </c>
      <c r="M90" s="390" t="s">
        <v>1953</v>
      </c>
      <c r="N90" s="390" t="s">
        <v>2254</v>
      </c>
      <c r="O90" s="390" t="s">
        <v>455</v>
      </c>
      <c r="P90" s="390" t="s">
        <v>1130</v>
      </c>
      <c r="Q90" s="390" t="s">
        <v>1130</v>
      </c>
      <c r="R90" s="390" t="s">
        <v>1130</v>
      </c>
      <c r="S90" s="390" t="s">
        <v>1184</v>
      </c>
      <c r="T90" s="390" t="s">
        <v>1184</v>
      </c>
      <c r="U90" s="390" t="s">
        <v>1184</v>
      </c>
      <c r="V90" s="390" t="s">
        <v>1184</v>
      </c>
      <c r="W90" s="390" t="s">
        <v>1184</v>
      </c>
      <c r="X90" s="390" t="s">
        <v>1184</v>
      </c>
      <c r="Y90" s="390" t="s">
        <v>1936</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3">
      <c r="A91" s="448">
        <v>87</v>
      </c>
      <c r="B91" s="390"/>
      <c r="C91" s="390"/>
      <c r="D91" s="390" t="s">
        <v>1131</v>
      </c>
      <c r="E91" s="392" t="s">
        <v>66</v>
      </c>
      <c r="F91" s="390" t="s">
        <v>613</v>
      </c>
      <c r="G91" s="390"/>
      <c r="H91" s="390" t="s">
        <v>2145</v>
      </c>
      <c r="I91" s="394" t="s">
        <v>1880</v>
      </c>
      <c r="J91" s="390" t="s">
        <v>2064</v>
      </c>
      <c r="K91" s="390">
        <v>1</v>
      </c>
      <c r="L91" s="390">
        <v>1</v>
      </c>
      <c r="M91" s="390" t="s">
        <v>1953</v>
      </c>
      <c r="N91" s="390" t="s">
        <v>2255</v>
      </c>
      <c r="O91" s="390" t="s">
        <v>456</v>
      </c>
      <c r="P91" s="390" t="s">
        <v>1131</v>
      </c>
      <c r="Q91" s="390" t="s">
        <v>1131</v>
      </c>
      <c r="R91" s="390" t="s">
        <v>1131</v>
      </c>
      <c r="S91" s="390" t="s">
        <v>1184</v>
      </c>
      <c r="T91" s="390" t="s">
        <v>1184</v>
      </c>
      <c r="U91" s="390" t="s">
        <v>1184</v>
      </c>
      <c r="V91" s="390" t="s">
        <v>1184</v>
      </c>
      <c r="W91" s="390" t="s">
        <v>1184</v>
      </c>
      <c r="X91" s="390" t="s">
        <v>1184</v>
      </c>
      <c r="Y91" s="390" t="s">
        <v>1936</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3">
      <c r="A92" s="448">
        <v>88</v>
      </c>
      <c r="B92" s="390"/>
      <c r="C92" s="390"/>
      <c r="D92" s="390" t="s">
        <v>1132</v>
      </c>
      <c r="E92" s="392" t="s">
        <v>66</v>
      </c>
      <c r="F92" s="390" t="s">
        <v>613</v>
      </c>
      <c r="G92" s="390"/>
      <c r="H92" s="390" t="s">
        <v>2145</v>
      </c>
      <c r="I92" s="394" t="s">
        <v>1880</v>
      </c>
      <c r="J92" s="390" t="s">
        <v>2064</v>
      </c>
      <c r="K92" s="390">
        <v>1</v>
      </c>
      <c r="L92" s="390">
        <v>1</v>
      </c>
      <c r="M92" s="390" t="s">
        <v>1953</v>
      </c>
      <c r="N92" s="390" t="s">
        <v>2256</v>
      </c>
      <c r="O92" s="390" t="s">
        <v>457</v>
      </c>
      <c r="P92" s="390" t="s">
        <v>1132</v>
      </c>
      <c r="Q92" s="390" t="s">
        <v>1132</v>
      </c>
      <c r="R92" s="390" t="s">
        <v>1132</v>
      </c>
      <c r="S92" s="390" t="s">
        <v>1184</v>
      </c>
      <c r="T92" s="390" t="s">
        <v>1184</v>
      </c>
      <c r="U92" s="390" t="s">
        <v>1184</v>
      </c>
      <c r="V92" s="390" t="s">
        <v>1184</v>
      </c>
      <c r="W92" s="390" t="s">
        <v>1184</v>
      </c>
      <c r="X92" s="390" t="s">
        <v>1184</v>
      </c>
      <c r="Y92" s="390" t="s">
        <v>1936</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3">
      <c r="A93" s="448">
        <v>89</v>
      </c>
      <c r="B93" s="390"/>
      <c r="C93" s="390"/>
      <c r="D93" s="390" t="s">
        <v>209</v>
      </c>
      <c r="E93" s="392" t="s">
        <v>66</v>
      </c>
      <c r="F93" s="390" t="s">
        <v>613</v>
      </c>
      <c r="G93" s="390"/>
      <c r="H93" s="390" t="s">
        <v>2145</v>
      </c>
      <c r="I93" s="394" t="s">
        <v>1879</v>
      </c>
      <c r="J93" s="390" t="s">
        <v>2064</v>
      </c>
      <c r="K93" s="390">
        <v>1</v>
      </c>
      <c r="L93" s="390">
        <v>1</v>
      </c>
      <c r="M93" s="390" t="s">
        <v>1953</v>
      </c>
      <c r="N93" s="390" t="s">
        <v>2257</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1793</v>
      </c>
      <c r="AI93" s="390" t="s">
        <v>1278</v>
      </c>
      <c r="AJ93" s="390" t="s">
        <v>1278</v>
      </c>
      <c r="AK93" s="390"/>
    </row>
    <row r="94" spans="1:37" ht="30.75" customHeight="1" x14ac:dyDescent="0.3">
      <c r="A94" s="448">
        <v>90</v>
      </c>
      <c r="B94" s="390"/>
      <c r="C94" s="390"/>
      <c r="D94" s="390" t="s">
        <v>211</v>
      </c>
      <c r="E94" s="392" t="s">
        <v>66</v>
      </c>
      <c r="F94" s="390" t="s">
        <v>613</v>
      </c>
      <c r="G94" s="390"/>
      <c r="H94" s="390" t="s">
        <v>2145</v>
      </c>
      <c r="I94" s="394" t="s">
        <v>1880</v>
      </c>
      <c r="J94" s="390" t="s">
        <v>2064</v>
      </c>
      <c r="K94" s="390">
        <v>1</v>
      </c>
      <c r="L94" s="390">
        <v>1</v>
      </c>
      <c r="M94" s="390" t="s">
        <v>1953</v>
      </c>
      <c r="N94" s="390" t="s">
        <v>2258</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1793</v>
      </c>
      <c r="AI94" s="390" t="s">
        <v>1276</v>
      </c>
      <c r="AJ94" s="390" t="s">
        <v>1275</v>
      </c>
      <c r="AK94" s="390"/>
    </row>
    <row r="95" spans="1:37" ht="30.75" customHeight="1" x14ac:dyDescent="0.3">
      <c r="A95" s="448">
        <v>91</v>
      </c>
      <c r="B95" s="390"/>
      <c r="C95" s="390"/>
      <c r="D95" s="390" t="s">
        <v>1526</v>
      </c>
      <c r="E95" s="392" t="s">
        <v>87</v>
      </c>
      <c r="F95" s="390" t="s">
        <v>1491</v>
      </c>
      <c r="G95" s="390" t="s">
        <v>1754</v>
      </c>
      <c r="H95" s="390" t="s">
        <v>2145</v>
      </c>
      <c r="I95" s="394" t="s">
        <v>1754</v>
      </c>
      <c r="J95" s="390" t="s">
        <v>2064</v>
      </c>
      <c r="K95" s="390">
        <v>1</v>
      </c>
      <c r="L95" s="390">
        <v>1</v>
      </c>
      <c r="M95" s="390" t="s">
        <v>1953</v>
      </c>
      <c r="N95" s="390" t="s">
        <v>2259</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1794</v>
      </c>
      <c r="AI95" s="390"/>
      <c r="AJ95" s="390"/>
      <c r="AK95" s="390"/>
    </row>
    <row r="96" spans="1:37" ht="30.75" customHeight="1" x14ac:dyDescent="0.3">
      <c r="A96" s="448">
        <v>92</v>
      </c>
      <c r="B96" s="390"/>
      <c r="C96" s="390"/>
      <c r="D96" s="390" t="s">
        <v>215</v>
      </c>
      <c r="E96" s="392" t="s">
        <v>66</v>
      </c>
      <c r="F96" s="390" t="s">
        <v>214</v>
      </c>
      <c r="G96" s="390"/>
      <c r="H96" s="390" t="s">
        <v>2145</v>
      </c>
      <c r="I96" s="394" t="s">
        <v>1880</v>
      </c>
      <c r="J96" s="390" t="s">
        <v>2064</v>
      </c>
      <c r="K96" s="390">
        <v>1</v>
      </c>
      <c r="L96" s="390">
        <v>1</v>
      </c>
      <c r="M96" s="390" t="s">
        <v>1953</v>
      </c>
      <c r="N96" s="390" t="s">
        <v>2260</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3">
      <c r="A97" s="448">
        <v>93</v>
      </c>
      <c r="B97" s="390"/>
      <c r="C97" s="390"/>
      <c r="D97" s="390" t="s">
        <v>217</v>
      </c>
      <c r="E97" s="392" t="s">
        <v>66</v>
      </c>
      <c r="F97" s="390" t="s">
        <v>214</v>
      </c>
      <c r="G97" s="390"/>
      <c r="H97" s="390" t="s">
        <v>2145</v>
      </c>
      <c r="I97" s="394" t="s">
        <v>1880</v>
      </c>
      <c r="J97" s="390" t="s">
        <v>2064</v>
      </c>
      <c r="K97" s="390">
        <v>1</v>
      </c>
      <c r="L97" s="390">
        <v>1</v>
      </c>
      <c r="M97" s="390" t="s">
        <v>1953</v>
      </c>
      <c r="N97" s="390" t="s">
        <v>2261</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3">
      <c r="A98" s="448">
        <v>94</v>
      </c>
      <c r="B98" s="390"/>
      <c r="C98" s="390"/>
      <c r="D98" s="390" t="s">
        <v>219</v>
      </c>
      <c r="E98" s="392" t="s">
        <v>69</v>
      </c>
      <c r="F98" s="390" t="s">
        <v>613</v>
      </c>
      <c r="G98" s="390"/>
      <c r="H98" s="390" t="s">
        <v>2145</v>
      </c>
      <c r="I98" s="394" t="s">
        <v>1755</v>
      </c>
      <c r="J98" s="390" t="s">
        <v>2064</v>
      </c>
      <c r="K98" s="390">
        <v>1</v>
      </c>
      <c r="L98" s="390">
        <v>1</v>
      </c>
      <c r="M98" s="390" t="s">
        <v>1954</v>
      </c>
      <c r="N98" s="390" t="s">
        <v>2262</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11.4" customHeight="1" x14ac:dyDescent="0.3">
      <c r="A99" s="448">
        <v>95</v>
      </c>
      <c r="B99" s="390"/>
      <c r="C99" s="390"/>
      <c r="D99" s="390" t="s">
        <v>222</v>
      </c>
      <c r="E99" s="392" t="s">
        <v>87</v>
      </c>
      <c r="F99" s="390" t="s">
        <v>221</v>
      </c>
      <c r="G99" s="390" t="s">
        <v>1756</v>
      </c>
      <c r="H99" s="390" t="s">
        <v>2145</v>
      </c>
      <c r="I99" s="394" t="s">
        <v>1882</v>
      </c>
      <c r="J99" s="390" t="s">
        <v>2064</v>
      </c>
      <c r="K99" s="390">
        <v>1</v>
      </c>
      <c r="L99" s="390">
        <v>7</v>
      </c>
      <c r="M99" s="390" t="s">
        <v>1954</v>
      </c>
      <c r="N99" s="390" t="s">
        <v>2263</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1795</v>
      </c>
      <c r="AI99" s="390"/>
      <c r="AJ99" s="390" t="s">
        <v>1270</v>
      </c>
      <c r="AK99" s="390"/>
    </row>
    <row r="100" spans="1:37" ht="30.6" customHeight="1" x14ac:dyDescent="0.3">
      <c r="A100" s="448">
        <v>96</v>
      </c>
      <c r="B100" s="390"/>
      <c r="C100" s="390"/>
      <c r="D100" s="390" t="s">
        <v>225</v>
      </c>
      <c r="E100" s="392" t="s">
        <v>87</v>
      </c>
      <c r="F100" s="390" t="s">
        <v>2462</v>
      </c>
      <c r="G100" s="390"/>
      <c r="H100" s="390" t="s">
        <v>1256</v>
      </c>
      <c r="I100" s="394" t="s">
        <v>1880</v>
      </c>
      <c r="J100" s="390" t="s">
        <v>2064</v>
      </c>
      <c r="K100" s="390">
        <v>1</v>
      </c>
      <c r="L100" s="390">
        <v>1</v>
      </c>
      <c r="M100" s="390" t="s">
        <v>1955</v>
      </c>
      <c r="N100" s="390" t="s">
        <v>2264</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3">
      <c r="A101" s="448">
        <v>97</v>
      </c>
      <c r="B101" s="390"/>
      <c r="C101" s="390"/>
      <c r="D101" s="390" t="s">
        <v>674</v>
      </c>
      <c r="E101" s="392" t="s">
        <v>87</v>
      </c>
      <c r="F101" s="390" t="s">
        <v>613</v>
      </c>
      <c r="G101" s="390"/>
      <c r="H101" s="390" t="s">
        <v>1256</v>
      </c>
      <c r="I101" s="394" t="s">
        <v>1879</v>
      </c>
      <c r="J101" s="390" t="s">
        <v>2064</v>
      </c>
      <c r="K101" s="390">
        <v>1</v>
      </c>
      <c r="L101" s="390">
        <v>1</v>
      </c>
      <c r="M101" s="390" t="s">
        <v>1955</v>
      </c>
      <c r="N101" s="390" t="s">
        <v>2265</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1796</v>
      </c>
      <c r="AI101" s="390"/>
      <c r="AJ101" s="390" t="s">
        <v>1268</v>
      </c>
      <c r="AK101" s="390"/>
    </row>
    <row r="102" spans="1:37" ht="30.75" customHeight="1" x14ac:dyDescent="0.3">
      <c r="A102" s="448">
        <v>98</v>
      </c>
      <c r="B102" s="390"/>
      <c r="C102" s="390"/>
      <c r="D102" s="390" t="s">
        <v>228</v>
      </c>
      <c r="E102" s="392" t="s">
        <v>66</v>
      </c>
      <c r="F102" s="390" t="s">
        <v>1490</v>
      </c>
      <c r="G102" s="390"/>
      <c r="H102" s="390" t="s">
        <v>1256</v>
      </c>
      <c r="I102" s="394" t="s">
        <v>1880</v>
      </c>
      <c r="J102" s="390" t="s">
        <v>2064</v>
      </c>
      <c r="K102" s="390">
        <v>1</v>
      </c>
      <c r="L102" s="390">
        <v>1</v>
      </c>
      <c r="M102" s="390" t="s">
        <v>1955</v>
      </c>
      <c r="N102" s="390" t="s">
        <v>2266</v>
      </c>
      <c r="O102" s="390" t="s">
        <v>2087</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3">
      <c r="A103" s="448">
        <v>99</v>
      </c>
      <c r="B103" s="390"/>
      <c r="C103" s="390"/>
      <c r="D103" s="390" t="s">
        <v>230</v>
      </c>
      <c r="E103" s="392" t="s">
        <v>66</v>
      </c>
      <c r="F103" s="390" t="s">
        <v>1562</v>
      </c>
      <c r="G103" s="390"/>
      <c r="H103" s="390" t="s">
        <v>1256</v>
      </c>
      <c r="I103" s="394" t="s">
        <v>1880</v>
      </c>
      <c r="J103" s="390" t="s">
        <v>2064</v>
      </c>
      <c r="K103" s="390">
        <v>1</v>
      </c>
      <c r="L103" s="390">
        <v>1</v>
      </c>
      <c r="M103" s="390" t="s">
        <v>1955</v>
      </c>
      <c r="N103" s="390" t="s">
        <v>2267</v>
      </c>
      <c r="O103" s="390" t="s">
        <v>2088</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3">
      <c r="A104" s="448">
        <v>100</v>
      </c>
      <c r="B104" s="390"/>
      <c r="C104" s="390"/>
      <c r="D104" s="390" t="s">
        <v>232</v>
      </c>
      <c r="E104" s="392" t="s">
        <v>66</v>
      </c>
      <c r="F104" s="390" t="s">
        <v>1562</v>
      </c>
      <c r="G104" s="390"/>
      <c r="H104" s="390" t="s">
        <v>1256</v>
      </c>
      <c r="I104" s="394" t="s">
        <v>1880</v>
      </c>
      <c r="J104" s="390" t="s">
        <v>2064</v>
      </c>
      <c r="K104" s="390">
        <v>1</v>
      </c>
      <c r="L104" s="390">
        <v>1</v>
      </c>
      <c r="M104" s="390" t="s">
        <v>1955</v>
      </c>
      <c r="N104" s="390" t="s">
        <v>2268</v>
      </c>
      <c r="O104" s="390" t="s">
        <v>2089</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3">
      <c r="A105" s="448">
        <v>101</v>
      </c>
      <c r="B105" s="390"/>
      <c r="C105" s="390"/>
      <c r="D105" s="390" t="s">
        <v>235</v>
      </c>
      <c r="E105" s="392" t="s">
        <v>87</v>
      </c>
      <c r="F105" s="390" t="s">
        <v>234</v>
      </c>
      <c r="G105" s="390"/>
      <c r="H105" s="390" t="s">
        <v>1256</v>
      </c>
      <c r="I105" s="394" t="s">
        <v>1879</v>
      </c>
      <c r="J105" s="390" t="s">
        <v>2064</v>
      </c>
      <c r="K105" s="390">
        <v>1</v>
      </c>
      <c r="L105" s="390">
        <v>1</v>
      </c>
      <c r="M105" s="390" t="s">
        <v>1955</v>
      </c>
      <c r="N105" s="390" t="s">
        <v>2269</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3">
      <c r="A106" s="448">
        <v>102</v>
      </c>
      <c r="B106" s="390"/>
      <c r="C106" s="390"/>
      <c r="D106" s="390" t="s">
        <v>1107</v>
      </c>
      <c r="E106" s="392" t="s">
        <v>87</v>
      </c>
      <c r="F106" s="390" t="s">
        <v>1107</v>
      </c>
      <c r="G106" s="390"/>
      <c r="H106" s="390" t="s">
        <v>1256</v>
      </c>
      <c r="I106" s="394" t="s">
        <v>1879</v>
      </c>
      <c r="J106" s="390" t="s">
        <v>2064</v>
      </c>
      <c r="K106" s="390">
        <v>1</v>
      </c>
      <c r="L106" s="390">
        <v>1</v>
      </c>
      <c r="M106" s="390" t="s">
        <v>1955</v>
      </c>
      <c r="N106" s="390" t="s">
        <v>2270</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1797</v>
      </c>
      <c r="AI106" s="390"/>
      <c r="AJ106" s="390"/>
      <c r="AK106" s="390"/>
    </row>
    <row r="107" spans="1:37" ht="30.75" customHeight="1" x14ac:dyDescent="0.3">
      <c r="A107" s="448">
        <v>103</v>
      </c>
      <c r="B107" s="390"/>
      <c r="C107" s="390"/>
      <c r="D107" s="390" t="s">
        <v>1492</v>
      </c>
      <c r="E107" s="392" t="s">
        <v>66</v>
      </c>
      <c r="F107" s="390" t="s">
        <v>1489</v>
      </c>
      <c r="G107" s="390" t="s">
        <v>1754</v>
      </c>
      <c r="H107" s="390" t="s">
        <v>1256</v>
      </c>
      <c r="I107" s="394" t="s">
        <v>2020</v>
      </c>
      <c r="J107" s="390" t="s">
        <v>2064</v>
      </c>
      <c r="K107" s="390">
        <v>1</v>
      </c>
      <c r="L107" s="390">
        <v>1</v>
      </c>
      <c r="M107" s="390" t="s">
        <v>1955</v>
      </c>
      <c r="N107" s="390" t="s">
        <v>2271</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1798</v>
      </c>
      <c r="AI107" s="390"/>
      <c r="AJ107" s="390"/>
      <c r="AK107" s="390"/>
    </row>
    <row r="108" spans="1:37" ht="30.6" customHeight="1" x14ac:dyDescent="0.3">
      <c r="A108" s="448">
        <v>104</v>
      </c>
      <c r="B108" s="390"/>
      <c r="C108" s="390"/>
      <c r="D108" s="390" t="s">
        <v>238</v>
      </c>
      <c r="E108" s="392" t="s">
        <v>87</v>
      </c>
      <c r="F108" s="390" t="s">
        <v>1547</v>
      </c>
      <c r="G108" s="390" t="s">
        <v>1758</v>
      </c>
      <c r="H108" s="390" t="s">
        <v>2145</v>
      </c>
      <c r="I108" s="394" t="s">
        <v>1880</v>
      </c>
      <c r="J108" s="390" t="s">
        <v>2064</v>
      </c>
      <c r="K108" s="390">
        <v>1</v>
      </c>
      <c r="L108" s="390">
        <v>1</v>
      </c>
      <c r="M108" s="390" t="s">
        <v>1956</v>
      </c>
      <c r="N108" s="390" t="s">
        <v>2272</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1799</v>
      </c>
      <c r="AI108" s="390"/>
      <c r="AJ108" s="390"/>
      <c r="AK108" s="390"/>
    </row>
    <row r="109" spans="1:37" ht="30.75" customHeight="1" x14ac:dyDescent="0.3">
      <c r="A109" s="448">
        <v>105</v>
      </c>
      <c r="B109" s="390"/>
      <c r="C109" s="390"/>
      <c r="D109" s="390" t="s">
        <v>1106</v>
      </c>
      <c r="E109" s="392" t="s">
        <v>87</v>
      </c>
      <c r="F109" s="390" t="s">
        <v>613</v>
      </c>
      <c r="G109" s="390"/>
      <c r="H109" s="390" t="s">
        <v>2145</v>
      </c>
      <c r="I109" s="394" t="s">
        <v>1879</v>
      </c>
      <c r="J109" s="390" t="s">
        <v>2064</v>
      </c>
      <c r="K109" s="390">
        <v>1</v>
      </c>
      <c r="L109" s="390">
        <v>1</v>
      </c>
      <c r="M109" s="390" t="s">
        <v>1956</v>
      </c>
      <c r="N109" s="390" t="s">
        <v>2273</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3">
      <c r="A110" s="448">
        <v>106</v>
      </c>
      <c r="B110" s="390"/>
      <c r="C110" s="390"/>
      <c r="D110" s="390" t="s">
        <v>242</v>
      </c>
      <c r="E110" s="392" t="s">
        <v>87</v>
      </c>
      <c r="F110" s="390" t="s">
        <v>241</v>
      </c>
      <c r="G110" s="390"/>
      <c r="H110" s="390" t="s">
        <v>2145</v>
      </c>
      <c r="I110" s="394" t="s">
        <v>1869</v>
      </c>
      <c r="J110" s="390" t="s">
        <v>2064</v>
      </c>
      <c r="K110" s="390">
        <v>1</v>
      </c>
      <c r="L110" s="390">
        <v>5</v>
      </c>
      <c r="M110" s="390" t="s">
        <v>1956</v>
      </c>
      <c r="N110" s="390" t="s">
        <v>2274</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3">
      <c r="A111" s="448">
        <v>107</v>
      </c>
      <c r="B111" s="390"/>
      <c r="C111" s="390"/>
      <c r="D111" s="390" t="s">
        <v>244</v>
      </c>
      <c r="E111" s="392" t="s">
        <v>87</v>
      </c>
      <c r="F111" s="390" t="s">
        <v>1548</v>
      </c>
      <c r="G111" s="390" t="s">
        <v>1758</v>
      </c>
      <c r="H111" s="390" t="s">
        <v>2145</v>
      </c>
      <c r="I111" s="394" t="s">
        <v>1880</v>
      </c>
      <c r="J111" s="390" t="s">
        <v>2064</v>
      </c>
      <c r="K111" s="390">
        <v>1</v>
      </c>
      <c r="L111" s="390">
        <v>1</v>
      </c>
      <c r="M111" s="390" t="s">
        <v>1956</v>
      </c>
      <c r="N111" s="390" t="s">
        <v>2275</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1800</v>
      </c>
      <c r="AI111" s="390"/>
      <c r="AJ111" s="390"/>
      <c r="AK111" s="390"/>
    </row>
    <row r="112" spans="1:37" ht="30.75" customHeight="1" x14ac:dyDescent="0.3">
      <c r="A112" s="448">
        <v>108</v>
      </c>
      <c r="B112" s="390" t="s">
        <v>1701</v>
      </c>
      <c r="C112" s="390" t="s">
        <v>34</v>
      </c>
      <c r="D112" s="390" t="s">
        <v>254</v>
      </c>
      <c r="E112" s="392" t="s">
        <v>66</v>
      </c>
      <c r="F112" s="390" t="s">
        <v>253</v>
      </c>
      <c r="G112" s="390"/>
      <c r="H112" s="390" t="s">
        <v>2144</v>
      </c>
      <c r="I112" s="394" t="s">
        <v>1884</v>
      </c>
      <c r="J112" s="390" t="s">
        <v>2064</v>
      </c>
      <c r="K112" s="390">
        <v>1</v>
      </c>
      <c r="L112" s="390">
        <v>24</v>
      </c>
      <c r="M112" s="390" t="s">
        <v>1957</v>
      </c>
      <c r="N112" s="390" t="s">
        <v>2276</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3">
      <c r="A113" s="448">
        <v>109</v>
      </c>
      <c r="B113" s="390"/>
      <c r="C113" s="390"/>
      <c r="D113" s="390" t="s">
        <v>255</v>
      </c>
      <c r="E113" s="392" t="s">
        <v>66</v>
      </c>
      <c r="F113" s="390" t="s">
        <v>253</v>
      </c>
      <c r="G113" s="390"/>
      <c r="H113" s="390" t="s">
        <v>2144</v>
      </c>
      <c r="I113" s="394" t="s">
        <v>1869</v>
      </c>
      <c r="J113" s="390" t="s">
        <v>2064</v>
      </c>
      <c r="K113" s="390">
        <v>1</v>
      </c>
      <c r="L113" s="390">
        <v>5</v>
      </c>
      <c r="M113" s="390" t="s">
        <v>1958</v>
      </c>
      <c r="N113" s="390" t="s">
        <v>2277</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3">
      <c r="A114" s="448">
        <v>110</v>
      </c>
      <c r="B114" s="390"/>
      <c r="C114" s="390"/>
      <c r="D114" s="390" t="s">
        <v>256</v>
      </c>
      <c r="E114" s="392" t="s">
        <v>66</v>
      </c>
      <c r="F114" s="390" t="s">
        <v>253</v>
      </c>
      <c r="G114" s="390"/>
      <c r="H114" s="390" t="s">
        <v>2144</v>
      </c>
      <c r="I114" s="394" t="s">
        <v>1876</v>
      </c>
      <c r="J114" s="390" t="s">
        <v>2064</v>
      </c>
      <c r="K114" s="390">
        <v>1</v>
      </c>
      <c r="L114" s="390">
        <v>2</v>
      </c>
      <c r="M114" s="390" t="s">
        <v>1958</v>
      </c>
      <c r="N114" s="390" t="s">
        <v>2278</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3">
      <c r="A115" s="448">
        <v>111</v>
      </c>
      <c r="B115" s="390"/>
      <c r="C115" s="390"/>
      <c r="D115" s="390" t="s">
        <v>257</v>
      </c>
      <c r="E115" s="392" t="s">
        <v>66</v>
      </c>
      <c r="F115" s="390" t="s">
        <v>253</v>
      </c>
      <c r="G115" s="390"/>
      <c r="H115" s="390" t="s">
        <v>2144</v>
      </c>
      <c r="I115" s="394" t="s">
        <v>1880</v>
      </c>
      <c r="J115" s="390" t="s">
        <v>2064</v>
      </c>
      <c r="K115" s="390">
        <v>1</v>
      </c>
      <c r="L115" s="390">
        <v>1</v>
      </c>
      <c r="M115" s="390" t="s">
        <v>1958</v>
      </c>
      <c r="N115" s="390" t="s">
        <v>2279</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3">
      <c r="A116" s="448">
        <v>112</v>
      </c>
      <c r="B116" s="458" t="s">
        <v>2441</v>
      </c>
      <c r="C116" s="432" t="s">
        <v>2457</v>
      </c>
      <c r="D116" s="432" t="s">
        <v>2436</v>
      </c>
      <c r="E116" s="455" t="s">
        <v>87</v>
      </c>
      <c r="F116" s="432" t="s">
        <v>613</v>
      </c>
      <c r="G116" s="432" t="s">
        <v>2094</v>
      </c>
      <c r="H116" s="432" t="s">
        <v>1256</v>
      </c>
      <c r="I116" s="435" t="s">
        <v>2437</v>
      </c>
      <c r="J116" s="432" t="s">
        <v>2064</v>
      </c>
      <c r="K116" s="432">
        <v>1</v>
      </c>
      <c r="L116" s="432">
        <v>16</v>
      </c>
      <c r="M116" s="432" t="s">
        <v>1959</v>
      </c>
      <c r="N116" s="432" t="s">
        <v>2280</v>
      </c>
      <c r="O116" s="432" t="s">
        <v>2438</v>
      </c>
      <c r="P116" s="432" t="s">
        <v>1254</v>
      </c>
      <c r="Q116" s="432" t="s">
        <v>1254</v>
      </c>
      <c r="R116" s="432" t="s">
        <v>1254</v>
      </c>
      <c r="S116" s="432" t="s">
        <v>1254</v>
      </c>
      <c r="T116" s="432" t="s">
        <v>1254</v>
      </c>
      <c r="U116" s="432" t="s">
        <v>1254</v>
      </c>
      <c r="V116" s="432" t="s">
        <v>1254</v>
      </c>
      <c r="W116" s="432" t="s">
        <v>1254</v>
      </c>
      <c r="X116" s="432" t="s">
        <v>1254</v>
      </c>
      <c r="Y116" s="455" t="s">
        <v>1254</v>
      </c>
      <c r="Z116" s="455" t="s">
        <v>1254</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customHeight="1" x14ac:dyDescent="0.3">
      <c r="A117" s="448">
        <v>113</v>
      </c>
      <c r="B117" s="390"/>
      <c r="C117" s="432"/>
      <c r="D117" s="432" t="s">
        <v>2439</v>
      </c>
      <c r="E117" s="455" t="s">
        <v>87</v>
      </c>
      <c r="F117" s="432" t="s">
        <v>613</v>
      </c>
      <c r="G117" s="432" t="s">
        <v>2094</v>
      </c>
      <c r="H117" s="432" t="s">
        <v>1256</v>
      </c>
      <c r="I117" s="457" t="s">
        <v>2437</v>
      </c>
      <c r="J117" s="432" t="s">
        <v>2064</v>
      </c>
      <c r="K117" s="432">
        <v>1</v>
      </c>
      <c r="L117" s="432">
        <v>16</v>
      </c>
      <c r="M117" s="432" t="s">
        <v>1961</v>
      </c>
      <c r="N117" s="432" t="s">
        <v>2282</v>
      </c>
      <c r="O117" s="432" t="s">
        <v>2440</v>
      </c>
      <c r="P117" s="432" t="s">
        <v>1254</v>
      </c>
      <c r="Q117" s="432" t="s">
        <v>1254</v>
      </c>
      <c r="R117" s="432" t="s">
        <v>1254</v>
      </c>
      <c r="S117" s="432" t="s">
        <v>1254</v>
      </c>
      <c r="T117" s="432" t="s">
        <v>1254</v>
      </c>
      <c r="U117" s="432" t="s">
        <v>1254</v>
      </c>
      <c r="V117" s="432" t="s">
        <v>1254</v>
      </c>
      <c r="W117" s="432" t="s">
        <v>1254</v>
      </c>
      <c r="X117" s="432" t="s">
        <v>1254</v>
      </c>
      <c r="Y117" s="455" t="s">
        <v>1254</v>
      </c>
      <c r="Z117" s="455" t="s">
        <v>1254</v>
      </c>
      <c r="AA117" s="455" t="s">
        <v>1207</v>
      </c>
      <c r="AB117" s="456" t="s">
        <v>2437</v>
      </c>
      <c r="AC117" s="455" t="s">
        <v>1207</v>
      </c>
      <c r="AD117" s="456" t="s">
        <v>2437</v>
      </c>
      <c r="AE117" s="455" t="s">
        <v>1207</v>
      </c>
      <c r="AF117" s="456" t="s">
        <v>2437</v>
      </c>
      <c r="AG117" s="432"/>
      <c r="AH117" s="432"/>
      <c r="AI117" s="432"/>
      <c r="AJ117" s="432"/>
      <c r="AK117" s="432"/>
    </row>
    <row r="118" spans="1:37" ht="30.75" customHeight="1" x14ac:dyDescent="0.3">
      <c r="A118" s="448">
        <v>114</v>
      </c>
      <c r="B118" s="390" t="s">
        <v>1702</v>
      </c>
      <c r="C118" s="390" t="s">
        <v>36</v>
      </c>
      <c r="D118" s="390" t="s">
        <v>258</v>
      </c>
      <c r="E118" s="392" t="s">
        <v>66</v>
      </c>
      <c r="F118" s="390" t="s">
        <v>214</v>
      </c>
      <c r="G118" s="390" t="s">
        <v>1756</v>
      </c>
      <c r="H118" s="390" t="s">
        <v>2143</v>
      </c>
      <c r="I118" s="444" t="s">
        <v>1871</v>
      </c>
      <c r="J118" s="390"/>
      <c r="K118" s="390">
        <v>1</v>
      </c>
      <c r="L118" s="390">
        <v>8</v>
      </c>
      <c r="M118" s="390" t="s">
        <v>1959</v>
      </c>
      <c r="N118" s="390" t="s">
        <v>2280</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1801</v>
      </c>
      <c r="AI118" s="390"/>
      <c r="AJ118" s="390"/>
      <c r="AK118" s="390"/>
    </row>
    <row r="119" spans="1:37" ht="30.75" customHeight="1" x14ac:dyDescent="0.3">
      <c r="A119" s="448">
        <v>115</v>
      </c>
      <c r="B119" s="390"/>
      <c r="C119" s="390"/>
      <c r="D119" s="390" t="s">
        <v>259</v>
      </c>
      <c r="E119" s="392" t="s">
        <v>66</v>
      </c>
      <c r="F119" s="390" t="s">
        <v>214</v>
      </c>
      <c r="G119" s="390" t="s">
        <v>1756</v>
      </c>
      <c r="H119" s="390" t="s">
        <v>2143</v>
      </c>
      <c r="I119" s="444" t="s">
        <v>1871</v>
      </c>
      <c r="J119" s="390"/>
      <c r="K119" s="390">
        <v>1</v>
      </c>
      <c r="L119" s="390">
        <v>8</v>
      </c>
      <c r="M119" s="390" t="s">
        <v>1960</v>
      </c>
      <c r="N119" s="390" t="s">
        <v>2281</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1801</v>
      </c>
      <c r="AI119" s="390"/>
      <c r="AJ119" s="390"/>
      <c r="AK119" s="390"/>
    </row>
    <row r="120" spans="1:37" ht="30.75" customHeight="1" x14ac:dyDescent="0.3">
      <c r="A120" s="448">
        <v>116</v>
      </c>
      <c r="B120" s="390"/>
      <c r="C120" s="390"/>
      <c r="D120" s="390" t="s">
        <v>260</v>
      </c>
      <c r="E120" s="392" t="s">
        <v>66</v>
      </c>
      <c r="F120" s="390" t="s">
        <v>214</v>
      </c>
      <c r="G120" s="390" t="s">
        <v>1756</v>
      </c>
      <c r="H120" s="390" t="s">
        <v>2143</v>
      </c>
      <c r="I120" s="444" t="s">
        <v>1871</v>
      </c>
      <c r="J120" s="390"/>
      <c r="K120" s="390">
        <v>1</v>
      </c>
      <c r="L120" s="390">
        <v>8</v>
      </c>
      <c r="M120" s="390" t="s">
        <v>1961</v>
      </c>
      <c r="N120" s="390" t="s">
        <v>2282</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1801</v>
      </c>
      <c r="AI120" s="390"/>
      <c r="AJ120" s="390"/>
      <c r="AK120" s="390"/>
    </row>
    <row r="121" spans="1:37" ht="30.75" customHeight="1" x14ac:dyDescent="0.3">
      <c r="A121" s="448">
        <v>117</v>
      </c>
      <c r="B121" s="390"/>
      <c r="C121" s="390"/>
      <c r="D121" s="390" t="s">
        <v>261</v>
      </c>
      <c r="E121" s="392" t="s">
        <v>66</v>
      </c>
      <c r="F121" s="390" t="s">
        <v>214</v>
      </c>
      <c r="G121" s="390" t="s">
        <v>1756</v>
      </c>
      <c r="H121" s="390" t="s">
        <v>2143</v>
      </c>
      <c r="I121" s="444" t="s">
        <v>1871</v>
      </c>
      <c r="J121" s="390"/>
      <c r="K121" s="390">
        <v>1</v>
      </c>
      <c r="L121" s="390">
        <v>8</v>
      </c>
      <c r="M121" s="390" t="s">
        <v>1962</v>
      </c>
      <c r="N121" s="390" t="s">
        <v>2283</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1801</v>
      </c>
      <c r="AI121" s="390"/>
      <c r="AJ121" s="390"/>
      <c r="AK121" s="390"/>
    </row>
    <row r="122" spans="1:37" ht="30.75" customHeight="1" x14ac:dyDescent="0.3">
      <c r="A122" s="448">
        <v>118</v>
      </c>
      <c r="B122" s="390" t="s">
        <v>1703</v>
      </c>
      <c r="C122" s="390" t="s">
        <v>246</v>
      </c>
      <c r="D122" s="390" t="s">
        <v>247</v>
      </c>
      <c r="E122" s="392" t="s">
        <v>66</v>
      </c>
      <c r="F122" s="390" t="s">
        <v>390</v>
      </c>
      <c r="G122" s="390" t="s">
        <v>1756</v>
      </c>
      <c r="H122" s="390" t="s">
        <v>2143</v>
      </c>
      <c r="I122" s="444" t="s">
        <v>2368</v>
      </c>
      <c r="J122" s="390" t="s">
        <v>2064</v>
      </c>
      <c r="K122" s="390">
        <v>1</v>
      </c>
      <c r="L122" s="390">
        <v>16</v>
      </c>
      <c r="M122" s="390" t="s">
        <v>1963</v>
      </c>
      <c r="N122" s="390" t="s">
        <v>2284</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customHeight="1" x14ac:dyDescent="0.3">
      <c r="A123" s="448">
        <v>119</v>
      </c>
      <c r="B123" s="390"/>
      <c r="C123" s="390"/>
      <c r="D123" s="390" t="s">
        <v>248</v>
      </c>
      <c r="E123" s="392" t="s">
        <v>66</v>
      </c>
      <c r="F123" s="390" t="s">
        <v>390</v>
      </c>
      <c r="G123" s="390" t="s">
        <v>1756</v>
      </c>
      <c r="H123" s="390" t="s">
        <v>2143</v>
      </c>
      <c r="I123" s="444" t="s">
        <v>1871</v>
      </c>
      <c r="J123" s="390" t="s">
        <v>2064</v>
      </c>
      <c r="K123" s="390">
        <v>1</v>
      </c>
      <c r="L123" s="390">
        <v>8</v>
      </c>
      <c r="M123" s="390" t="s">
        <v>1964</v>
      </c>
      <c r="N123" s="390" t="s">
        <v>2285</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customHeight="1" x14ac:dyDescent="0.3">
      <c r="A124" s="448">
        <v>120</v>
      </c>
      <c r="B124" s="390"/>
      <c r="C124" s="390"/>
      <c r="D124" s="390" t="s">
        <v>249</v>
      </c>
      <c r="E124" s="392" t="s">
        <v>66</v>
      </c>
      <c r="F124" s="390" t="s">
        <v>205</v>
      </c>
      <c r="G124" s="390" t="s">
        <v>1756</v>
      </c>
      <c r="H124" s="390" t="s">
        <v>2143</v>
      </c>
      <c r="I124" s="444" t="s">
        <v>1871</v>
      </c>
      <c r="J124" s="390" t="s">
        <v>2064</v>
      </c>
      <c r="K124" s="390">
        <v>1</v>
      </c>
      <c r="L124" s="390">
        <v>8</v>
      </c>
      <c r="M124" s="390" t="s">
        <v>1965</v>
      </c>
      <c r="N124" s="390" t="s">
        <v>2286</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customHeight="1" x14ac:dyDescent="0.3">
      <c r="A125" s="448">
        <v>121</v>
      </c>
      <c r="B125" s="390" t="s">
        <v>1704</v>
      </c>
      <c r="C125" s="390" t="s">
        <v>250</v>
      </c>
      <c r="D125" s="390" t="s">
        <v>250</v>
      </c>
      <c r="E125" s="392" t="s">
        <v>66</v>
      </c>
      <c r="F125" s="390" t="s">
        <v>390</v>
      </c>
      <c r="G125" s="390" t="s">
        <v>1756</v>
      </c>
      <c r="H125" s="390" t="s">
        <v>2143</v>
      </c>
      <c r="I125" s="444" t="s">
        <v>2369</v>
      </c>
      <c r="J125" s="390" t="s">
        <v>2064</v>
      </c>
      <c r="K125" s="390">
        <v>1</v>
      </c>
      <c r="L125" s="390">
        <v>32</v>
      </c>
      <c r="M125" s="390" t="s">
        <v>1966</v>
      </c>
      <c r="N125" s="390" t="s">
        <v>2287</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3">
      <c r="A126" s="448"/>
      <c r="B126" s="458" t="s">
        <v>2448</v>
      </c>
      <c r="C126" s="432" t="s">
        <v>2442</v>
      </c>
      <c r="D126" s="432" t="s">
        <v>2444</v>
      </c>
      <c r="E126" s="455" t="s">
        <v>87</v>
      </c>
      <c r="F126" s="432" t="s">
        <v>1546</v>
      </c>
      <c r="G126" s="432" t="s">
        <v>2094</v>
      </c>
      <c r="H126" s="432" t="s">
        <v>1256</v>
      </c>
      <c r="I126" s="459" t="s">
        <v>2437</v>
      </c>
      <c r="J126" s="432" t="s">
        <v>2064</v>
      </c>
      <c r="K126" s="432">
        <v>1</v>
      </c>
      <c r="L126" s="432">
        <v>16</v>
      </c>
      <c r="M126" s="432" t="s">
        <v>1967</v>
      </c>
      <c r="N126" s="432" t="s">
        <v>2288</v>
      </c>
      <c r="O126" s="432" t="s">
        <v>2446</v>
      </c>
      <c r="P126" s="432" t="s">
        <v>1254</v>
      </c>
      <c r="Q126" s="432" t="s">
        <v>1254</v>
      </c>
      <c r="R126" s="432" t="s">
        <v>1254</v>
      </c>
      <c r="S126" s="432" t="s">
        <v>1254</v>
      </c>
      <c r="T126" s="432" t="s">
        <v>1254</v>
      </c>
      <c r="U126" s="432" t="s">
        <v>1254</v>
      </c>
      <c r="V126" s="432" t="s">
        <v>1254</v>
      </c>
      <c r="W126" s="432" t="s">
        <v>1254</v>
      </c>
      <c r="X126" s="432" t="s">
        <v>1254</v>
      </c>
      <c r="Y126" s="432" t="s">
        <v>1254</v>
      </c>
      <c r="Z126" s="455" t="s">
        <v>1254</v>
      </c>
      <c r="AA126" s="455" t="s">
        <v>1207</v>
      </c>
      <c r="AB126" s="460"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customHeight="1" x14ac:dyDescent="0.3">
      <c r="A127" s="448"/>
      <c r="B127" s="458"/>
      <c r="C127" s="432"/>
      <c r="D127" s="432" t="s">
        <v>2450</v>
      </c>
      <c r="E127" s="455" t="s">
        <v>87</v>
      </c>
      <c r="F127" s="432" t="s">
        <v>1546</v>
      </c>
      <c r="G127" s="432" t="s">
        <v>2094</v>
      </c>
      <c r="H127" s="432" t="s">
        <v>1256</v>
      </c>
      <c r="I127" s="459" t="s">
        <v>2437</v>
      </c>
      <c r="J127" s="432" t="s">
        <v>2064</v>
      </c>
      <c r="K127" s="432">
        <v>1</v>
      </c>
      <c r="L127" s="432">
        <v>16</v>
      </c>
      <c r="M127" s="432" t="s">
        <v>2451</v>
      </c>
      <c r="N127" s="432" t="s">
        <v>2452</v>
      </c>
      <c r="O127" s="432" t="s">
        <v>2454</v>
      </c>
      <c r="P127" s="432" t="s">
        <v>1254</v>
      </c>
      <c r="Q127" s="432" t="s">
        <v>1254</v>
      </c>
      <c r="R127" s="432" t="s">
        <v>1254</v>
      </c>
      <c r="S127" s="432" t="s">
        <v>1254</v>
      </c>
      <c r="T127" s="432" t="s">
        <v>1254</v>
      </c>
      <c r="U127" s="432" t="s">
        <v>1254</v>
      </c>
      <c r="V127" s="432" t="s">
        <v>1254</v>
      </c>
      <c r="W127" s="432" t="s">
        <v>1254</v>
      </c>
      <c r="X127" s="432" t="s">
        <v>1254</v>
      </c>
      <c r="Y127" s="432" t="s">
        <v>1254</v>
      </c>
      <c r="Z127" s="455" t="s">
        <v>1254</v>
      </c>
      <c r="AA127" s="455" t="s">
        <v>1207</v>
      </c>
      <c r="AB127" s="460"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customHeight="1" x14ac:dyDescent="0.3">
      <c r="A128" s="448"/>
      <c r="B128" s="458" t="s">
        <v>2449</v>
      </c>
      <c r="C128" s="432" t="s">
        <v>2443</v>
      </c>
      <c r="D128" s="432" t="s">
        <v>2445</v>
      </c>
      <c r="E128" s="455" t="s">
        <v>87</v>
      </c>
      <c r="F128" s="432" t="s">
        <v>1546</v>
      </c>
      <c r="G128" s="432" t="s">
        <v>2094</v>
      </c>
      <c r="H128" s="432" t="s">
        <v>1256</v>
      </c>
      <c r="I128" s="459" t="s">
        <v>2368</v>
      </c>
      <c r="J128" s="432" t="s">
        <v>2064</v>
      </c>
      <c r="K128" s="432">
        <v>1</v>
      </c>
      <c r="L128" s="432">
        <v>16</v>
      </c>
      <c r="M128" s="432" t="s">
        <v>1968</v>
      </c>
      <c r="N128" s="432" t="s">
        <v>2289</v>
      </c>
      <c r="O128" s="432" t="s">
        <v>2447</v>
      </c>
      <c r="P128" s="432" t="s">
        <v>1254</v>
      </c>
      <c r="Q128" s="432" t="s">
        <v>1254</v>
      </c>
      <c r="R128" s="432" t="s">
        <v>1254</v>
      </c>
      <c r="S128" s="432" t="s">
        <v>1254</v>
      </c>
      <c r="T128" s="432" t="s">
        <v>1254</v>
      </c>
      <c r="U128" s="432" t="s">
        <v>1254</v>
      </c>
      <c r="V128" s="432" t="s">
        <v>1254</v>
      </c>
      <c r="W128" s="432" t="s">
        <v>1254</v>
      </c>
      <c r="X128" s="432" t="s">
        <v>1254</v>
      </c>
      <c r="Y128" s="432" t="s">
        <v>1254</v>
      </c>
      <c r="Z128" s="455" t="s">
        <v>1254</v>
      </c>
      <c r="AA128" s="455" t="s">
        <v>1207</v>
      </c>
      <c r="AB128" s="460"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customHeight="1" x14ac:dyDescent="0.3">
      <c r="A129" s="448"/>
      <c r="B129" s="458"/>
      <c r="C129" s="432"/>
      <c r="D129" s="432" t="s">
        <v>2458</v>
      </c>
      <c r="E129" s="455" t="s">
        <v>87</v>
      </c>
      <c r="F129" s="432" t="s">
        <v>1546</v>
      </c>
      <c r="G129" s="432" t="s">
        <v>2094</v>
      </c>
      <c r="H129" s="432" t="s">
        <v>1256</v>
      </c>
      <c r="I129" s="459" t="s">
        <v>2368</v>
      </c>
      <c r="J129" s="432" t="s">
        <v>2064</v>
      </c>
      <c r="K129" s="432">
        <v>1</v>
      </c>
      <c r="L129" s="432">
        <v>16</v>
      </c>
      <c r="M129" s="432" t="s">
        <v>2456</v>
      </c>
      <c r="N129" s="432" t="s">
        <v>2453</v>
      </c>
      <c r="O129" s="432" t="s">
        <v>2455</v>
      </c>
      <c r="P129" s="432" t="s">
        <v>1254</v>
      </c>
      <c r="Q129" s="432" t="s">
        <v>1254</v>
      </c>
      <c r="R129" s="432" t="s">
        <v>1254</v>
      </c>
      <c r="S129" s="432" t="s">
        <v>1254</v>
      </c>
      <c r="T129" s="432" t="s">
        <v>1254</v>
      </c>
      <c r="U129" s="432" t="s">
        <v>1254</v>
      </c>
      <c r="V129" s="432" t="s">
        <v>1254</v>
      </c>
      <c r="W129" s="432" t="s">
        <v>1254</v>
      </c>
      <c r="X129" s="432" t="s">
        <v>1254</v>
      </c>
      <c r="Y129" s="432" t="s">
        <v>1254</v>
      </c>
      <c r="Z129" s="455" t="s">
        <v>1254</v>
      </c>
      <c r="AA129" s="455" t="s">
        <v>1207</v>
      </c>
      <c r="AB129" s="460"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customHeight="1" x14ac:dyDescent="0.3">
      <c r="A130" s="448">
        <v>122</v>
      </c>
      <c r="B130" s="390" t="s">
        <v>1705</v>
      </c>
      <c r="C130" s="390" t="s">
        <v>251</v>
      </c>
      <c r="D130" s="390" t="s">
        <v>251</v>
      </c>
      <c r="E130" s="392" t="s">
        <v>66</v>
      </c>
      <c r="F130" s="390" t="s">
        <v>390</v>
      </c>
      <c r="G130" s="390" t="s">
        <v>1756</v>
      </c>
      <c r="H130" s="390" t="s">
        <v>2143</v>
      </c>
      <c r="I130" s="444" t="s">
        <v>2369</v>
      </c>
      <c r="J130" s="390"/>
      <c r="K130" s="390">
        <v>1</v>
      </c>
      <c r="L130" s="390">
        <v>32</v>
      </c>
      <c r="M130" s="390" t="s">
        <v>1967</v>
      </c>
      <c r="N130" s="390" t="s">
        <v>2288</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customHeight="1" x14ac:dyDescent="0.3">
      <c r="A131" s="448">
        <v>123</v>
      </c>
      <c r="B131" s="390" t="s">
        <v>1706</v>
      </c>
      <c r="C131" s="390" t="s">
        <v>252</v>
      </c>
      <c r="D131" s="390" t="s">
        <v>252</v>
      </c>
      <c r="E131" s="392" t="s">
        <v>66</v>
      </c>
      <c r="F131" s="390" t="s">
        <v>390</v>
      </c>
      <c r="G131" s="390" t="s">
        <v>1756</v>
      </c>
      <c r="H131" s="390" t="s">
        <v>2143</v>
      </c>
      <c r="I131" s="444" t="s">
        <v>2369</v>
      </c>
      <c r="J131" s="390"/>
      <c r="K131" s="390">
        <v>1</v>
      </c>
      <c r="L131" s="390">
        <v>32</v>
      </c>
      <c r="M131" s="390" t="s">
        <v>1968</v>
      </c>
      <c r="N131" s="390" t="s">
        <v>2289</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customHeight="1" x14ac:dyDescent="0.3">
      <c r="A132" s="448">
        <v>124</v>
      </c>
      <c r="B132" s="390" t="s">
        <v>1707</v>
      </c>
      <c r="C132" s="390" t="s">
        <v>1538</v>
      </c>
      <c r="D132" s="390" t="s">
        <v>1538</v>
      </c>
      <c r="E132" s="392" t="s">
        <v>66</v>
      </c>
      <c r="F132" s="390" t="s">
        <v>1537</v>
      </c>
      <c r="G132" s="390" t="s">
        <v>1755</v>
      </c>
      <c r="H132" s="390" t="s">
        <v>2144</v>
      </c>
      <c r="I132" s="444" t="s">
        <v>2369</v>
      </c>
      <c r="J132" s="390" t="s">
        <v>2064</v>
      </c>
      <c r="K132" s="390">
        <v>1</v>
      </c>
      <c r="L132" s="390">
        <v>32</v>
      </c>
      <c r="M132" s="390" t="s">
        <v>2028</v>
      </c>
      <c r="N132" s="390" t="s">
        <v>2290</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customHeight="1" x14ac:dyDescent="0.3">
      <c r="A133" s="448">
        <v>125</v>
      </c>
      <c r="B133" s="390" t="s">
        <v>1708</v>
      </c>
      <c r="C133" s="390" t="s">
        <v>1574</v>
      </c>
      <c r="D133" s="390" t="s">
        <v>1605</v>
      </c>
      <c r="E133" s="392" t="s">
        <v>66</v>
      </c>
      <c r="F133" s="390" t="s">
        <v>2116</v>
      </c>
      <c r="G133" s="390" t="s">
        <v>1755</v>
      </c>
      <c r="H133" s="390" t="s">
        <v>1256</v>
      </c>
      <c r="I133" s="394" t="s">
        <v>1879</v>
      </c>
      <c r="J133" s="390" t="s">
        <v>2064</v>
      </c>
      <c r="K133" s="390">
        <v>1</v>
      </c>
      <c r="L133" s="390">
        <v>1</v>
      </c>
      <c r="M133" s="390" t="s">
        <v>2044</v>
      </c>
      <c r="N133" s="390" t="s">
        <v>2291</v>
      </c>
      <c r="O133" s="390" t="s">
        <v>2056</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customHeight="1" x14ac:dyDescent="0.3">
      <c r="A134" s="448">
        <v>126</v>
      </c>
      <c r="B134" s="390"/>
      <c r="C134" s="390"/>
      <c r="D134" s="390" t="s">
        <v>1606</v>
      </c>
      <c r="E134" s="392" t="s">
        <v>66</v>
      </c>
      <c r="F134" s="390" t="s">
        <v>2116</v>
      </c>
      <c r="G134" s="390" t="s">
        <v>1755</v>
      </c>
      <c r="H134" s="390" t="s">
        <v>1256</v>
      </c>
      <c r="I134" s="394" t="s">
        <v>1880</v>
      </c>
      <c r="J134" s="390" t="s">
        <v>2064</v>
      </c>
      <c r="K134" s="390">
        <v>1</v>
      </c>
      <c r="L134" s="390">
        <v>1</v>
      </c>
      <c r="M134" s="390" t="s">
        <v>2044</v>
      </c>
      <c r="N134" s="390" t="s">
        <v>2292</v>
      </c>
      <c r="O134" s="390" t="s">
        <v>2057</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customHeight="1" x14ac:dyDescent="0.3">
      <c r="A135" s="448">
        <v>127</v>
      </c>
      <c r="B135" s="390"/>
      <c r="C135" s="390"/>
      <c r="D135" s="390" t="s">
        <v>1687</v>
      </c>
      <c r="E135" s="392" t="s">
        <v>66</v>
      </c>
      <c r="F135" s="390" t="s">
        <v>2116</v>
      </c>
      <c r="G135" s="390" t="s">
        <v>1755</v>
      </c>
      <c r="H135" s="390" t="s">
        <v>1256</v>
      </c>
      <c r="I135" s="391" t="s">
        <v>1879</v>
      </c>
      <c r="J135" s="390" t="s">
        <v>2064</v>
      </c>
      <c r="K135" s="390">
        <v>1</v>
      </c>
      <c r="L135" s="390">
        <v>1</v>
      </c>
      <c r="M135" s="390" t="s">
        <v>2044</v>
      </c>
      <c r="N135" s="390" t="s">
        <v>2293</v>
      </c>
      <c r="O135" s="390" t="s">
        <v>1686</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customHeight="1" x14ac:dyDescent="0.3">
      <c r="A136" s="448">
        <v>128</v>
      </c>
      <c r="B136" s="390"/>
      <c r="C136" s="390"/>
      <c r="D136" s="390" t="s">
        <v>1265</v>
      </c>
      <c r="E136" s="392" t="s">
        <v>66</v>
      </c>
      <c r="F136" s="390" t="s">
        <v>2123</v>
      </c>
      <c r="G136" s="390" t="s">
        <v>1755</v>
      </c>
      <c r="H136" s="390" t="s">
        <v>1256</v>
      </c>
      <c r="I136" s="391" t="s">
        <v>1880</v>
      </c>
      <c r="J136" s="390" t="s">
        <v>2064</v>
      </c>
      <c r="K136" s="390">
        <v>1</v>
      </c>
      <c r="L136" s="390">
        <v>1</v>
      </c>
      <c r="M136" s="390" t="s">
        <v>2044</v>
      </c>
      <c r="N136" s="390" t="s">
        <v>2294</v>
      </c>
      <c r="O136" s="390" t="s">
        <v>1615</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3">
      <c r="A137" s="448">
        <v>129</v>
      </c>
      <c r="B137" s="390"/>
      <c r="C137" s="390"/>
      <c r="D137" s="390" t="s">
        <v>1265</v>
      </c>
      <c r="E137" s="392" t="s">
        <v>66</v>
      </c>
      <c r="F137" s="390" t="s">
        <v>2123</v>
      </c>
      <c r="G137" s="390" t="s">
        <v>1755</v>
      </c>
      <c r="H137" s="390" t="s">
        <v>1256</v>
      </c>
      <c r="I137" s="391" t="s">
        <v>1880</v>
      </c>
      <c r="J137" s="390" t="s">
        <v>2064</v>
      </c>
      <c r="K137" s="390">
        <v>1</v>
      </c>
      <c r="L137" s="390">
        <v>1</v>
      </c>
      <c r="M137" s="390" t="s">
        <v>2044</v>
      </c>
      <c r="N137" s="390" t="s">
        <v>2295</v>
      </c>
      <c r="O137" s="390" t="s">
        <v>1615</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3">
      <c r="A138" s="448">
        <v>130</v>
      </c>
      <c r="B138" s="390"/>
      <c r="C138" s="390"/>
      <c r="D138" s="390" t="s">
        <v>1265</v>
      </c>
      <c r="E138" s="392" t="s">
        <v>66</v>
      </c>
      <c r="F138" s="390" t="s">
        <v>2123</v>
      </c>
      <c r="G138" s="390" t="s">
        <v>1755</v>
      </c>
      <c r="H138" s="390" t="s">
        <v>1256</v>
      </c>
      <c r="I138" s="391" t="s">
        <v>1880</v>
      </c>
      <c r="J138" s="390" t="s">
        <v>2064</v>
      </c>
      <c r="K138" s="390">
        <v>1</v>
      </c>
      <c r="L138" s="390">
        <v>1</v>
      </c>
      <c r="M138" s="390" t="s">
        <v>2044</v>
      </c>
      <c r="N138" s="390" t="s">
        <v>2296</v>
      </c>
      <c r="O138" s="390" t="s">
        <v>1615</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3">
      <c r="A139" s="448">
        <v>131</v>
      </c>
      <c r="B139" s="390"/>
      <c r="C139" s="390"/>
      <c r="D139" s="390" t="s">
        <v>1265</v>
      </c>
      <c r="E139" s="392" t="s">
        <v>66</v>
      </c>
      <c r="F139" s="390" t="s">
        <v>2123</v>
      </c>
      <c r="G139" s="390" t="s">
        <v>1755</v>
      </c>
      <c r="H139" s="390" t="s">
        <v>1256</v>
      </c>
      <c r="I139" s="391" t="s">
        <v>1880</v>
      </c>
      <c r="J139" s="390" t="s">
        <v>2064</v>
      </c>
      <c r="K139" s="390">
        <v>1</v>
      </c>
      <c r="L139" s="390">
        <v>1</v>
      </c>
      <c r="M139" s="390" t="s">
        <v>2044</v>
      </c>
      <c r="N139" s="390" t="s">
        <v>2297</v>
      </c>
      <c r="O139" s="390" t="s">
        <v>1615</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customHeight="1" x14ac:dyDescent="0.3">
      <c r="A140" s="448">
        <v>132</v>
      </c>
      <c r="B140" s="390"/>
      <c r="C140" s="390"/>
      <c r="D140" s="390" t="s">
        <v>1265</v>
      </c>
      <c r="E140" s="392" t="s">
        <v>66</v>
      </c>
      <c r="F140" s="390" t="s">
        <v>2123</v>
      </c>
      <c r="G140" s="390" t="s">
        <v>1755</v>
      </c>
      <c r="H140" s="390" t="s">
        <v>1256</v>
      </c>
      <c r="I140" s="391" t="s">
        <v>1880</v>
      </c>
      <c r="J140" s="390" t="s">
        <v>2064</v>
      </c>
      <c r="K140" s="390">
        <v>1</v>
      </c>
      <c r="L140" s="390">
        <v>1</v>
      </c>
      <c r="M140" s="390" t="s">
        <v>2044</v>
      </c>
      <c r="N140" s="390" t="s">
        <v>2298</v>
      </c>
      <c r="O140" s="390" t="s">
        <v>1615</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customHeight="1" x14ac:dyDescent="0.3">
      <c r="A141" s="448">
        <v>133</v>
      </c>
      <c r="B141" s="390"/>
      <c r="C141" s="390"/>
      <c r="D141" s="390" t="s">
        <v>1265</v>
      </c>
      <c r="E141" s="392" t="s">
        <v>66</v>
      </c>
      <c r="F141" s="390" t="s">
        <v>2123</v>
      </c>
      <c r="G141" s="390" t="s">
        <v>1755</v>
      </c>
      <c r="H141" s="390" t="s">
        <v>1256</v>
      </c>
      <c r="I141" s="391" t="s">
        <v>1880</v>
      </c>
      <c r="J141" s="390" t="s">
        <v>2064</v>
      </c>
      <c r="K141" s="390">
        <v>1</v>
      </c>
      <c r="L141" s="390">
        <v>1</v>
      </c>
      <c r="M141" s="390" t="s">
        <v>2045</v>
      </c>
      <c r="N141" s="390" t="s">
        <v>2299</v>
      </c>
      <c r="O141" s="390" t="s">
        <v>1615</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customHeight="1" x14ac:dyDescent="0.3">
      <c r="A142" s="448">
        <v>134</v>
      </c>
      <c r="B142" s="390"/>
      <c r="C142" s="390"/>
      <c r="D142" s="390" t="s">
        <v>1265</v>
      </c>
      <c r="E142" s="392" t="s">
        <v>66</v>
      </c>
      <c r="F142" s="390" t="s">
        <v>2123</v>
      </c>
      <c r="G142" s="390" t="s">
        <v>1755</v>
      </c>
      <c r="H142" s="390" t="s">
        <v>1256</v>
      </c>
      <c r="I142" s="391" t="s">
        <v>1880</v>
      </c>
      <c r="J142" s="390" t="s">
        <v>2064</v>
      </c>
      <c r="K142" s="390">
        <v>1</v>
      </c>
      <c r="L142" s="390">
        <v>1</v>
      </c>
      <c r="M142" s="390" t="s">
        <v>2045</v>
      </c>
      <c r="N142" s="390" t="s">
        <v>2300</v>
      </c>
      <c r="O142" s="390" t="s">
        <v>1615</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customHeight="1" x14ac:dyDescent="0.3">
      <c r="A143" s="448">
        <v>135</v>
      </c>
      <c r="B143" s="390"/>
      <c r="C143" s="390"/>
      <c r="D143" s="390" t="s">
        <v>1265</v>
      </c>
      <c r="E143" s="392" t="s">
        <v>66</v>
      </c>
      <c r="F143" s="390" t="s">
        <v>2123</v>
      </c>
      <c r="G143" s="390" t="s">
        <v>1755</v>
      </c>
      <c r="H143" s="390" t="s">
        <v>1256</v>
      </c>
      <c r="I143" s="391" t="s">
        <v>1880</v>
      </c>
      <c r="J143" s="390" t="s">
        <v>2064</v>
      </c>
      <c r="K143" s="390">
        <v>1</v>
      </c>
      <c r="L143" s="390">
        <v>1</v>
      </c>
      <c r="M143" s="390" t="s">
        <v>2045</v>
      </c>
      <c r="N143" s="390" t="s">
        <v>2301</v>
      </c>
      <c r="O143" s="390" t="s">
        <v>1615</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customHeight="1" x14ac:dyDescent="0.3">
      <c r="A144" s="448">
        <v>136</v>
      </c>
      <c r="B144" s="390"/>
      <c r="C144" s="390"/>
      <c r="D144" s="390" t="s">
        <v>1265</v>
      </c>
      <c r="E144" s="392" t="s">
        <v>66</v>
      </c>
      <c r="F144" s="390" t="s">
        <v>2123</v>
      </c>
      <c r="G144" s="390" t="s">
        <v>1755</v>
      </c>
      <c r="H144" s="390" t="s">
        <v>1256</v>
      </c>
      <c r="I144" s="391" t="s">
        <v>1880</v>
      </c>
      <c r="J144" s="390" t="s">
        <v>2064</v>
      </c>
      <c r="K144" s="390">
        <v>1</v>
      </c>
      <c r="L144" s="390">
        <v>1</v>
      </c>
      <c r="M144" s="390" t="s">
        <v>2045</v>
      </c>
      <c r="N144" s="390" t="s">
        <v>2302</v>
      </c>
      <c r="O144" s="390" t="s">
        <v>1615</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customHeight="1" x14ac:dyDescent="0.3">
      <c r="A145" s="448">
        <v>137</v>
      </c>
      <c r="B145" s="390"/>
      <c r="C145" s="390"/>
      <c r="D145" s="390" t="s">
        <v>1675</v>
      </c>
      <c r="E145" s="392" t="s">
        <v>66</v>
      </c>
      <c r="F145" s="390" t="s">
        <v>2117</v>
      </c>
      <c r="G145" s="390" t="s">
        <v>1755</v>
      </c>
      <c r="H145" s="390" t="s">
        <v>1256</v>
      </c>
      <c r="I145" s="391" t="s">
        <v>1880</v>
      </c>
      <c r="J145" s="390" t="s">
        <v>2064</v>
      </c>
      <c r="K145" s="390">
        <v>1</v>
      </c>
      <c r="L145" s="390">
        <v>1</v>
      </c>
      <c r="M145" s="390" t="s">
        <v>2045</v>
      </c>
      <c r="N145" s="390" t="s">
        <v>2303</v>
      </c>
      <c r="O145" s="390" t="s">
        <v>1677</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1802</v>
      </c>
      <c r="AI145" s="390"/>
      <c r="AJ145" s="390"/>
      <c r="AK145" s="390"/>
    </row>
    <row r="146" spans="1:37" ht="30.75" customHeight="1" x14ac:dyDescent="0.3">
      <c r="A146" s="448">
        <v>138</v>
      </c>
      <c r="B146" s="390"/>
      <c r="C146" s="390"/>
      <c r="D146" s="390" t="s">
        <v>1676</v>
      </c>
      <c r="E146" s="392" t="s">
        <v>66</v>
      </c>
      <c r="F146" s="390" t="s">
        <v>2117</v>
      </c>
      <c r="G146" s="390" t="s">
        <v>1755</v>
      </c>
      <c r="H146" s="390" t="s">
        <v>1256</v>
      </c>
      <c r="I146" s="435" t="s">
        <v>1879</v>
      </c>
      <c r="J146" s="390" t="s">
        <v>2064</v>
      </c>
      <c r="K146" s="390">
        <v>1</v>
      </c>
      <c r="L146" s="390">
        <v>1</v>
      </c>
      <c r="M146" s="390" t="s">
        <v>2045</v>
      </c>
      <c r="N146" s="390" t="s">
        <v>2304</v>
      </c>
      <c r="O146" s="390" t="s">
        <v>1678</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1802</v>
      </c>
      <c r="AI146" s="390"/>
      <c r="AJ146" s="390"/>
      <c r="AK146" s="390"/>
    </row>
    <row r="147" spans="1:37" ht="30.75" customHeight="1" x14ac:dyDescent="0.3">
      <c r="A147" s="448">
        <v>139</v>
      </c>
      <c r="B147" s="390"/>
      <c r="C147" s="390"/>
      <c r="D147" s="390" t="s">
        <v>1609</v>
      </c>
      <c r="E147" s="392" t="s">
        <v>66</v>
      </c>
      <c r="F147" s="390" t="s">
        <v>1546</v>
      </c>
      <c r="G147" s="390" t="s">
        <v>1755</v>
      </c>
      <c r="H147" s="390" t="s">
        <v>1256</v>
      </c>
      <c r="I147" s="435" t="s">
        <v>1879</v>
      </c>
      <c r="J147" s="390" t="s">
        <v>2064</v>
      </c>
      <c r="K147" s="390">
        <v>1</v>
      </c>
      <c r="L147" s="390">
        <v>1</v>
      </c>
      <c r="M147" s="390" t="s">
        <v>2045</v>
      </c>
      <c r="N147" s="390" t="s">
        <v>2305</v>
      </c>
      <c r="O147" s="390" t="s">
        <v>1616</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1803</v>
      </c>
      <c r="AI147" s="390"/>
      <c r="AJ147" s="390"/>
      <c r="AK147" s="390"/>
    </row>
    <row r="148" spans="1:37" ht="30.75" customHeight="1" x14ac:dyDescent="0.3">
      <c r="A148" s="448">
        <v>140</v>
      </c>
      <c r="B148" s="390"/>
      <c r="C148" s="390"/>
      <c r="D148" s="390" t="s">
        <v>1610</v>
      </c>
      <c r="E148" s="392" t="s">
        <v>66</v>
      </c>
      <c r="F148" s="390" t="s">
        <v>1546</v>
      </c>
      <c r="G148" s="390" t="s">
        <v>1755</v>
      </c>
      <c r="H148" s="390" t="s">
        <v>1256</v>
      </c>
      <c r="I148" s="391" t="s">
        <v>1880</v>
      </c>
      <c r="J148" s="390" t="s">
        <v>2064</v>
      </c>
      <c r="K148" s="390">
        <v>1</v>
      </c>
      <c r="L148" s="390">
        <v>1</v>
      </c>
      <c r="M148" s="390" t="s">
        <v>2045</v>
      </c>
      <c r="N148" s="390" t="s">
        <v>2306</v>
      </c>
      <c r="O148" s="390" t="s">
        <v>1617</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1803</v>
      </c>
      <c r="AI148" s="390"/>
      <c r="AJ148" s="390"/>
      <c r="AK148" s="390"/>
    </row>
    <row r="149" spans="1:37" ht="30.75" customHeight="1" x14ac:dyDescent="0.3">
      <c r="A149" s="448">
        <v>141</v>
      </c>
      <c r="B149" s="390"/>
      <c r="C149" s="390"/>
      <c r="D149" s="390" t="s">
        <v>1577</v>
      </c>
      <c r="E149" s="392" t="s">
        <v>66</v>
      </c>
      <c r="F149" s="390" t="s">
        <v>1546</v>
      </c>
      <c r="G149" s="390" t="s">
        <v>1755</v>
      </c>
      <c r="H149" s="390" t="s">
        <v>1256</v>
      </c>
      <c r="I149" s="391" t="s">
        <v>1755</v>
      </c>
      <c r="J149" s="390" t="s">
        <v>2064</v>
      </c>
      <c r="K149" s="390">
        <v>1</v>
      </c>
      <c r="L149" s="390">
        <v>1</v>
      </c>
      <c r="M149" s="390" t="s">
        <v>2046</v>
      </c>
      <c r="N149" s="390" t="s">
        <v>2307</v>
      </c>
      <c r="O149" s="390" t="s">
        <v>1618</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INDEX(ConfigNew!$A$5:$CZ$207,MATCH("new_LNL",ConfigNew!$A$5:$A$207,0),MATCH(AB$4,ConfigNew!$A$5:$CZ$5,0))</f>
        <v>1</v>
      </c>
      <c r="AC149" s="392" t="s">
        <v>1207</v>
      </c>
      <c r="AD149" s="440">
        <f>INDEX(ConfigNew!$A$5:$CZ$207,MATCH("new_LNL",ConfigNew!$A$5:$A$207,0),MATCH(AD$4,ConfigNew!$A$5:$CZ$5,0))</f>
        <v>1</v>
      </c>
      <c r="AE149" s="392" t="s">
        <v>1207</v>
      </c>
      <c r="AF149" s="440">
        <f>INDEX(ConfigNew!$A$5:$CZ$207,MATCH("new_LNL",ConfigNew!$A$5:$A$207,0),MATCH(AF$4,ConfigNew!$A$5:$CZ$5,0))</f>
        <v>1</v>
      </c>
      <c r="AG149" s="390"/>
      <c r="AH149" s="390"/>
      <c r="AI149" s="390"/>
      <c r="AJ149" s="390"/>
      <c r="AK149" s="390"/>
    </row>
    <row r="150" spans="1:37" ht="12.6" customHeight="1" x14ac:dyDescent="0.3">
      <c r="A150" s="448">
        <v>142</v>
      </c>
      <c r="B150" s="390"/>
      <c r="C150" s="390"/>
      <c r="D150" s="390" t="s">
        <v>1578</v>
      </c>
      <c r="E150" s="392" t="s">
        <v>66</v>
      </c>
      <c r="F150" s="390" t="s">
        <v>1546</v>
      </c>
      <c r="G150" s="390" t="s">
        <v>1755</v>
      </c>
      <c r="H150" s="390" t="s">
        <v>1256</v>
      </c>
      <c r="I150" s="435" t="s">
        <v>1879</v>
      </c>
      <c r="J150" s="390" t="s">
        <v>2064</v>
      </c>
      <c r="K150" s="390">
        <v>1</v>
      </c>
      <c r="L150" s="390">
        <v>1</v>
      </c>
      <c r="M150" s="390" t="s">
        <v>2046</v>
      </c>
      <c r="N150" s="390" t="s">
        <v>2308</v>
      </c>
      <c r="O150" s="390" t="s">
        <v>1619</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15.6" customHeight="1" x14ac:dyDescent="0.3">
      <c r="A151" s="448">
        <v>143</v>
      </c>
      <c r="B151" s="390"/>
      <c r="C151" s="390"/>
      <c r="D151" s="390" t="s">
        <v>1579</v>
      </c>
      <c r="E151" s="392" t="s">
        <v>66</v>
      </c>
      <c r="F151" s="390" t="s">
        <v>1580</v>
      </c>
      <c r="G151" s="390" t="s">
        <v>1755</v>
      </c>
      <c r="H151" s="390" t="s">
        <v>1256</v>
      </c>
      <c r="I151" s="391" t="s">
        <v>1880</v>
      </c>
      <c r="J151" s="390" t="s">
        <v>2064</v>
      </c>
      <c r="K151" s="390">
        <v>1</v>
      </c>
      <c r="L151" s="390">
        <v>1</v>
      </c>
      <c r="M151" s="390" t="s">
        <v>2046</v>
      </c>
      <c r="N151" s="390" t="s">
        <v>2309</v>
      </c>
      <c r="O151" s="390" t="s">
        <v>1620</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1803</v>
      </c>
      <c r="AI151" s="390"/>
      <c r="AJ151" s="390"/>
      <c r="AK151" s="390"/>
    </row>
    <row r="152" spans="1:37" ht="12" customHeight="1" x14ac:dyDescent="0.3">
      <c r="A152" s="448">
        <v>144</v>
      </c>
      <c r="B152" s="390"/>
      <c r="C152" s="390"/>
      <c r="D152" s="390" t="s">
        <v>1581</v>
      </c>
      <c r="E152" s="392" t="s">
        <v>66</v>
      </c>
      <c r="F152" s="390" t="s">
        <v>1580</v>
      </c>
      <c r="G152" s="390" t="s">
        <v>1755</v>
      </c>
      <c r="H152" s="390" t="s">
        <v>1256</v>
      </c>
      <c r="I152" s="435" t="s">
        <v>1879</v>
      </c>
      <c r="J152" s="390" t="s">
        <v>2064</v>
      </c>
      <c r="K152" s="390">
        <v>1</v>
      </c>
      <c r="L152" s="390">
        <v>1</v>
      </c>
      <c r="M152" s="390" t="s">
        <v>2046</v>
      </c>
      <c r="N152" s="390" t="s">
        <v>2310</v>
      </c>
      <c r="O152" s="390" t="s">
        <v>1621</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1803</v>
      </c>
      <c r="AI152" s="390"/>
      <c r="AJ152" s="390"/>
      <c r="AK152" s="390"/>
    </row>
    <row r="153" spans="1:37" ht="30.75" customHeight="1" x14ac:dyDescent="0.3">
      <c r="A153" s="448">
        <v>145</v>
      </c>
      <c r="B153" s="390"/>
      <c r="C153" s="390"/>
      <c r="D153" s="390" t="s">
        <v>1584</v>
      </c>
      <c r="E153" s="392" t="s">
        <v>66</v>
      </c>
      <c r="F153" s="390" t="s">
        <v>2464</v>
      </c>
      <c r="G153" s="390" t="s">
        <v>1755</v>
      </c>
      <c r="H153" s="390" t="s">
        <v>1256</v>
      </c>
      <c r="I153" s="391" t="s">
        <v>1880</v>
      </c>
      <c r="J153" s="390" t="s">
        <v>2064</v>
      </c>
      <c r="K153" s="390">
        <v>1</v>
      </c>
      <c r="L153" s="390">
        <v>1</v>
      </c>
      <c r="M153" s="390" t="s">
        <v>2046</v>
      </c>
      <c r="N153" s="390" t="s">
        <v>2311</v>
      </c>
      <c r="O153" s="390" t="s">
        <v>1622</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1184</v>
      </c>
      <c r="AF153" s="440" t="str">
        <f>Table133[[#This Row],[Default]]</f>
        <v>0</v>
      </c>
      <c r="AG153" s="390"/>
      <c r="AH153" s="390"/>
      <c r="AI153" s="390"/>
      <c r="AJ153" s="390"/>
      <c r="AK153" s="390"/>
    </row>
    <row r="154" spans="1:37" ht="30.75" customHeight="1" x14ac:dyDescent="0.3">
      <c r="A154" s="448">
        <v>146</v>
      </c>
      <c r="B154" s="390"/>
      <c r="C154" s="390"/>
      <c r="D154" s="390" t="s">
        <v>1585</v>
      </c>
      <c r="E154" s="392" t="s">
        <v>66</v>
      </c>
      <c r="F154" s="390" t="s">
        <v>2464</v>
      </c>
      <c r="G154" s="390" t="s">
        <v>1755</v>
      </c>
      <c r="H154" s="390" t="s">
        <v>1256</v>
      </c>
      <c r="I154" s="435" t="s">
        <v>1879</v>
      </c>
      <c r="J154" s="390" t="s">
        <v>2064</v>
      </c>
      <c r="K154" s="390">
        <v>1</v>
      </c>
      <c r="L154" s="390">
        <v>1</v>
      </c>
      <c r="M154" s="390" t="s">
        <v>2046</v>
      </c>
      <c r="N154" s="390" t="s">
        <v>2312</v>
      </c>
      <c r="O154" s="390" t="s">
        <v>1623</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1184</v>
      </c>
      <c r="AF154" s="440" t="str">
        <f>Table133[[#This Row],[Default]]</f>
        <v>1</v>
      </c>
      <c r="AG154" s="390"/>
      <c r="AH154" s="390"/>
      <c r="AI154" s="390"/>
      <c r="AJ154" s="390"/>
      <c r="AK154" s="390"/>
    </row>
    <row r="155" spans="1:37" ht="30.75" hidden="1" customHeight="1" x14ac:dyDescent="0.3">
      <c r="A155" s="448">
        <v>147</v>
      </c>
      <c r="B155" s="390"/>
      <c r="C155" s="390"/>
      <c r="D155" s="390" t="s">
        <v>1586</v>
      </c>
      <c r="E155" s="392" t="s">
        <v>66</v>
      </c>
      <c r="F155" s="390" t="s">
        <v>1587</v>
      </c>
      <c r="G155" s="390" t="s">
        <v>1755</v>
      </c>
      <c r="H155" s="390" t="s">
        <v>1256</v>
      </c>
      <c r="I155" s="391" t="s">
        <v>1880</v>
      </c>
      <c r="J155" s="390" t="s">
        <v>2064</v>
      </c>
      <c r="K155" s="390">
        <v>1</v>
      </c>
      <c r="L155" s="390">
        <v>1</v>
      </c>
      <c r="M155" s="390" t="s">
        <v>2046</v>
      </c>
      <c r="N155" s="390" t="s">
        <v>2313</v>
      </c>
      <c r="O155" s="390" t="s">
        <v>1624</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hidden="1" customHeight="1" x14ac:dyDescent="0.3">
      <c r="A156" s="448">
        <v>148</v>
      </c>
      <c r="B156" s="390"/>
      <c r="C156" s="390"/>
      <c r="D156" s="390" t="s">
        <v>1588</v>
      </c>
      <c r="E156" s="392" t="s">
        <v>66</v>
      </c>
      <c r="F156" s="390" t="s">
        <v>1587</v>
      </c>
      <c r="G156" s="390" t="s">
        <v>1755</v>
      </c>
      <c r="H156" s="390" t="s">
        <v>1256</v>
      </c>
      <c r="I156" s="435" t="s">
        <v>1879</v>
      </c>
      <c r="J156" s="390" t="s">
        <v>2064</v>
      </c>
      <c r="K156" s="390">
        <v>1</v>
      </c>
      <c r="L156" s="390">
        <v>1</v>
      </c>
      <c r="M156" s="390" t="s">
        <v>2046</v>
      </c>
      <c r="N156" s="390" t="s">
        <v>2314</v>
      </c>
      <c r="O156" s="390" t="s">
        <v>1625</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hidden="1" customHeight="1" x14ac:dyDescent="0.3">
      <c r="A157" s="448">
        <v>149</v>
      </c>
      <c r="B157" s="390"/>
      <c r="C157" s="390"/>
      <c r="D157" s="390" t="s">
        <v>1589</v>
      </c>
      <c r="E157" s="392" t="s">
        <v>66</v>
      </c>
      <c r="F157" s="390" t="s">
        <v>1546</v>
      </c>
      <c r="G157" s="390" t="s">
        <v>1755</v>
      </c>
      <c r="H157" s="390" t="s">
        <v>1256</v>
      </c>
      <c r="I157" s="391" t="s">
        <v>1880</v>
      </c>
      <c r="J157" s="390" t="s">
        <v>2064</v>
      </c>
      <c r="K157" s="390">
        <v>1</v>
      </c>
      <c r="L157" s="390">
        <v>1</v>
      </c>
      <c r="M157" s="390" t="s">
        <v>2047</v>
      </c>
      <c r="N157" s="390" t="s">
        <v>2315</v>
      </c>
      <c r="O157" s="390" t="s">
        <v>1626</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hidden="1" customHeight="1" x14ac:dyDescent="0.3">
      <c r="A158" s="448">
        <v>150</v>
      </c>
      <c r="B158" s="390"/>
      <c r="C158" s="390"/>
      <c r="D158" s="390" t="s">
        <v>1590</v>
      </c>
      <c r="E158" s="392" t="s">
        <v>66</v>
      </c>
      <c r="F158" s="390" t="s">
        <v>1546</v>
      </c>
      <c r="G158" s="390" t="s">
        <v>1755</v>
      </c>
      <c r="H158" s="390" t="s">
        <v>1256</v>
      </c>
      <c r="I158" s="435" t="s">
        <v>1879</v>
      </c>
      <c r="J158" s="390" t="s">
        <v>2064</v>
      </c>
      <c r="K158" s="390">
        <v>1</v>
      </c>
      <c r="L158" s="390">
        <v>1</v>
      </c>
      <c r="M158" s="390" t="s">
        <v>2047</v>
      </c>
      <c r="N158" s="390" t="s">
        <v>2316</v>
      </c>
      <c r="O158" s="390" t="s">
        <v>1627</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hidden="1" customHeight="1" x14ac:dyDescent="0.3">
      <c r="A159" s="448">
        <v>151</v>
      </c>
      <c r="B159" s="390"/>
      <c r="C159" s="390"/>
      <c r="D159" s="390" t="s">
        <v>1591</v>
      </c>
      <c r="E159" s="392" t="s">
        <v>66</v>
      </c>
      <c r="F159" s="390" t="s">
        <v>1592</v>
      </c>
      <c r="G159" s="390" t="s">
        <v>1755</v>
      </c>
      <c r="H159" s="390" t="s">
        <v>1256</v>
      </c>
      <c r="I159" s="391" t="s">
        <v>1880</v>
      </c>
      <c r="J159" s="390" t="s">
        <v>2064</v>
      </c>
      <c r="K159" s="390">
        <v>1</v>
      </c>
      <c r="L159" s="390">
        <v>1</v>
      </c>
      <c r="M159" s="390" t="s">
        <v>2047</v>
      </c>
      <c r="N159" s="390" t="s">
        <v>2317</v>
      </c>
      <c r="O159" s="390" t="s">
        <v>1628</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hidden="1" customHeight="1" x14ac:dyDescent="0.3">
      <c r="A160" s="448">
        <v>152</v>
      </c>
      <c r="B160" s="390"/>
      <c r="C160" s="390"/>
      <c r="D160" s="390" t="s">
        <v>1593</v>
      </c>
      <c r="E160" s="392" t="s">
        <v>66</v>
      </c>
      <c r="F160" s="390" t="s">
        <v>1592</v>
      </c>
      <c r="G160" s="390" t="s">
        <v>1755</v>
      </c>
      <c r="H160" s="390" t="s">
        <v>1256</v>
      </c>
      <c r="I160" s="435" t="s">
        <v>1879</v>
      </c>
      <c r="J160" s="390" t="s">
        <v>2064</v>
      </c>
      <c r="K160" s="390">
        <v>1</v>
      </c>
      <c r="L160" s="390">
        <v>1</v>
      </c>
      <c r="M160" s="390" t="s">
        <v>2047</v>
      </c>
      <c r="N160" s="390" t="s">
        <v>2318</v>
      </c>
      <c r="O160" s="390" t="s">
        <v>1629</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hidden="1" customHeight="1" x14ac:dyDescent="0.3">
      <c r="A161" s="448">
        <v>153</v>
      </c>
      <c r="B161" s="390"/>
      <c r="C161" s="390"/>
      <c r="D161" s="390" t="s">
        <v>1598</v>
      </c>
      <c r="E161" s="392" t="s">
        <v>66</v>
      </c>
      <c r="F161" s="390" t="s">
        <v>1546</v>
      </c>
      <c r="G161" s="390" t="s">
        <v>1755</v>
      </c>
      <c r="H161" s="390" t="s">
        <v>1256</v>
      </c>
      <c r="I161" s="435" t="s">
        <v>1879</v>
      </c>
      <c r="J161" s="390" t="s">
        <v>2064</v>
      </c>
      <c r="K161" s="390">
        <v>1</v>
      </c>
      <c r="L161" s="390">
        <v>1</v>
      </c>
      <c r="M161" s="390" t="s">
        <v>2047</v>
      </c>
      <c r="N161" s="390" t="s">
        <v>2319</v>
      </c>
      <c r="O161" s="390" t="s">
        <v>1632</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hidden="1" customHeight="1" x14ac:dyDescent="0.3">
      <c r="A162" s="448">
        <v>154</v>
      </c>
      <c r="B162" s="390"/>
      <c r="C162" s="390"/>
      <c r="D162" s="390" t="s">
        <v>1599</v>
      </c>
      <c r="E162" s="392" t="s">
        <v>66</v>
      </c>
      <c r="F162" s="390" t="s">
        <v>1546</v>
      </c>
      <c r="G162" s="390" t="s">
        <v>1755</v>
      </c>
      <c r="H162" s="390" t="s">
        <v>1256</v>
      </c>
      <c r="I162" s="391" t="s">
        <v>1880</v>
      </c>
      <c r="J162" s="390" t="s">
        <v>2064</v>
      </c>
      <c r="K162" s="390">
        <v>1</v>
      </c>
      <c r="L162" s="390">
        <v>1</v>
      </c>
      <c r="M162" s="390" t="s">
        <v>2047</v>
      </c>
      <c r="N162" s="390" t="s">
        <v>2320</v>
      </c>
      <c r="O162" s="390" t="s">
        <v>1633</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hidden="1" customHeight="1" x14ac:dyDescent="0.3">
      <c r="A163" s="448">
        <v>155</v>
      </c>
      <c r="B163" s="390"/>
      <c r="C163" s="390"/>
      <c r="D163" s="390" t="s">
        <v>1600</v>
      </c>
      <c r="E163" s="392" t="s">
        <v>66</v>
      </c>
      <c r="F163" s="390" t="s">
        <v>1546</v>
      </c>
      <c r="G163" s="390" t="s">
        <v>1755</v>
      </c>
      <c r="H163" s="390" t="s">
        <v>1256</v>
      </c>
      <c r="I163" s="435" t="s">
        <v>1879</v>
      </c>
      <c r="J163" s="390" t="s">
        <v>2064</v>
      </c>
      <c r="K163" s="390">
        <v>1</v>
      </c>
      <c r="L163" s="390">
        <v>1</v>
      </c>
      <c r="M163" s="390" t="s">
        <v>2047</v>
      </c>
      <c r="N163" s="390" t="s">
        <v>2321</v>
      </c>
      <c r="O163" s="390" t="s">
        <v>1630</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hidden="1" customHeight="1" x14ac:dyDescent="0.3">
      <c r="A164" s="448">
        <v>156</v>
      </c>
      <c r="B164" s="390"/>
      <c r="C164" s="390"/>
      <c r="D164" s="390" t="s">
        <v>1601</v>
      </c>
      <c r="E164" s="392" t="s">
        <v>66</v>
      </c>
      <c r="F164" s="390" t="s">
        <v>1546</v>
      </c>
      <c r="G164" s="390" t="s">
        <v>1755</v>
      </c>
      <c r="H164" s="390" t="s">
        <v>1256</v>
      </c>
      <c r="I164" s="391" t="s">
        <v>1880</v>
      </c>
      <c r="J164" s="390" t="s">
        <v>2064</v>
      </c>
      <c r="K164" s="390">
        <v>1</v>
      </c>
      <c r="L164" s="390">
        <v>1</v>
      </c>
      <c r="M164" s="390" t="s">
        <v>2047</v>
      </c>
      <c r="N164" s="390" t="s">
        <v>2322</v>
      </c>
      <c r="O164" s="390" t="s">
        <v>1631</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hidden="1" customHeight="1" x14ac:dyDescent="0.3">
      <c r="A165" s="448">
        <v>157</v>
      </c>
      <c r="B165" s="390" t="s">
        <v>1709</v>
      </c>
      <c r="C165" s="390" t="s">
        <v>1602</v>
      </c>
      <c r="D165" s="390" t="s">
        <v>1575</v>
      </c>
      <c r="E165" s="392" t="s">
        <v>66</v>
      </c>
      <c r="F165" s="390" t="s">
        <v>2118</v>
      </c>
      <c r="G165" s="390" t="s">
        <v>1755</v>
      </c>
      <c r="H165" s="390" t="s">
        <v>1256</v>
      </c>
      <c r="I165" s="391" t="s">
        <v>1880</v>
      </c>
      <c r="J165" s="390" t="s">
        <v>2064</v>
      </c>
      <c r="K165" s="390">
        <v>1</v>
      </c>
      <c r="L165" s="390">
        <v>1</v>
      </c>
      <c r="M165" s="390" t="s">
        <v>2048</v>
      </c>
      <c r="N165" s="390" t="s">
        <v>2323</v>
      </c>
      <c r="O165" s="390" t="s">
        <v>1689</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hidden="1" customHeight="1" x14ac:dyDescent="0.3">
      <c r="A166" s="448">
        <v>158</v>
      </c>
      <c r="B166" s="390"/>
      <c r="C166" s="390"/>
      <c r="D166" s="390" t="s">
        <v>1576</v>
      </c>
      <c r="E166" s="392" t="s">
        <v>66</v>
      </c>
      <c r="F166" s="390" t="s">
        <v>2118</v>
      </c>
      <c r="G166" s="390" t="s">
        <v>1755</v>
      </c>
      <c r="H166" s="390" t="s">
        <v>1256</v>
      </c>
      <c r="I166" s="435" t="s">
        <v>1879</v>
      </c>
      <c r="J166" s="390" t="s">
        <v>2064</v>
      </c>
      <c r="K166" s="390">
        <v>1</v>
      </c>
      <c r="L166" s="390">
        <v>1</v>
      </c>
      <c r="M166" s="390" t="s">
        <v>2048</v>
      </c>
      <c r="N166" s="390" t="s">
        <v>2324</v>
      </c>
      <c r="O166" s="390" t="s">
        <v>1690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hidden="1" customHeight="1" x14ac:dyDescent="0.3">
      <c r="A167" s="448">
        <v>159</v>
      </c>
      <c r="B167" s="390"/>
      <c r="C167" s="390"/>
      <c r="D167" s="390" t="s">
        <v>1688</v>
      </c>
      <c r="E167" s="392" t="s">
        <v>66</v>
      </c>
      <c r="F167" s="390" t="s">
        <v>2118</v>
      </c>
      <c r="G167" s="390" t="s">
        <v>1755</v>
      </c>
      <c r="H167" s="390" t="s">
        <v>1256</v>
      </c>
      <c r="I167" s="391" t="s">
        <v>1880</v>
      </c>
      <c r="J167" s="390" t="s">
        <v>2064</v>
      </c>
      <c r="K167" s="390">
        <v>1</v>
      </c>
      <c r="L167" s="390">
        <v>1</v>
      </c>
      <c r="M167" s="390" t="s">
        <v>2048</v>
      </c>
      <c r="N167" s="390" t="s">
        <v>2325</v>
      </c>
      <c r="O167" s="390" t="s">
        <v>1690</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hidden="1" customHeight="1" x14ac:dyDescent="0.3">
      <c r="A168" s="448">
        <v>160</v>
      </c>
      <c r="B168" s="390"/>
      <c r="C168" s="390"/>
      <c r="D168" s="390" t="s">
        <v>1265</v>
      </c>
      <c r="E168" s="392" t="s">
        <v>66</v>
      </c>
      <c r="F168" s="390" t="s">
        <v>2123</v>
      </c>
      <c r="G168" s="390" t="s">
        <v>1755</v>
      </c>
      <c r="H168" s="390" t="s">
        <v>1256</v>
      </c>
      <c r="I168" s="391" t="s">
        <v>1880</v>
      </c>
      <c r="J168" s="390" t="s">
        <v>2064</v>
      </c>
      <c r="K168" s="390">
        <v>1</v>
      </c>
      <c r="L168" s="390">
        <v>1</v>
      </c>
      <c r="M168" s="390" t="s">
        <v>2048</v>
      </c>
      <c r="N168" s="390" t="s">
        <v>2326</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hidden="1" customHeight="1" x14ac:dyDescent="0.3">
      <c r="A169" s="448">
        <v>161</v>
      </c>
      <c r="B169" s="390"/>
      <c r="C169" s="390"/>
      <c r="D169" s="390" t="s">
        <v>1265</v>
      </c>
      <c r="E169" s="392" t="s">
        <v>66</v>
      </c>
      <c r="F169" s="390" t="s">
        <v>2123</v>
      </c>
      <c r="G169" s="390" t="s">
        <v>1755</v>
      </c>
      <c r="H169" s="390" t="s">
        <v>1256</v>
      </c>
      <c r="I169" s="391" t="s">
        <v>1880</v>
      </c>
      <c r="J169" s="390" t="s">
        <v>2064</v>
      </c>
      <c r="K169" s="390">
        <v>1</v>
      </c>
      <c r="L169" s="390">
        <v>1</v>
      </c>
      <c r="M169" s="390" t="s">
        <v>2048</v>
      </c>
      <c r="N169" s="390" t="s">
        <v>2327</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hidden="1" customHeight="1" x14ac:dyDescent="0.3">
      <c r="A170" s="448">
        <v>162</v>
      </c>
      <c r="B170" s="390"/>
      <c r="C170" s="390"/>
      <c r="D170" s="390" t="s">
        <v>1265</v>
      </c>
      <c r="E170" s="392" t="s">
        <v>66</v>
      </c>
      <c r="F170" s="390" t="s">
        <v>2123</v>
      </c>
      <c r="G170" s="390" t="s">
        <v>1755</v>
      </c>
      <c r="H170" s="390" t="s">
        <v>1256</v>
      </c>
      <c r="I170" s="391" t="s">
        <v>1880</v>
      </c>
      <c r="J170" s="390" t="s">
        <v>2064</v>
      </c>
      <c r="K170" s="390">
        <v>1</v>
      </c>
      <c r="L170" s="390">
        <v>1</v>
      </c>
      <c r="M170" s="390" t="s">
        <v>2048</v>
      </c>
      <c r="N170" s="390" t="s">
        <v>2328</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hidden="1" customHeight="1" x14ac:dyDescent="0.3">
      <c r="A171" s="448">
        <v>163</v>
      </c>
      <c r="B171" s="390"/>
      <c r="C171" s="390"/>
      <c r="D171" s="390" t="s">
        <v>1265</v>
      </c>
      <c r="E171" s="392" t="s">
        <v>66</v>
      </c>
      <c r="F171" s="390" t="s">
        <v>2123</v>
      </c>
      <c r="G171" s="390" t="s">
        <v>1755</v>
      </c>
      <c r="H171" s="390" t="s">
        <v>1256</v>
      </c>
      <c r="I171" s="391" t="s">
        <v>1880</v>
      </c>
      <c r="J171" s="390" t="s">
        <v>2064</v>
      </c>
      <c r="K171" s="390">
        <v>1</v>
      </c>
      <c r="L171" s="390">
        <v>1</v>
      </c>
      <c r="M171" s="390" t="s">
        <v>2048</v>
      </c>
      <c r="N171" s="390" t="s">
        <v>2329</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hidden="1" customHeight="1" x14ac:dyDescent="0.3">
      <c r="A172" s="448">
        <v>164</v>
      </c>
      <c r="B172" s="390"/>
      <c r="C172" s="390"/>
      <c r="D172" s="390" t="s">
        <v>1265</v>
      </c>
      <c r="E172" s="392" t="s">
        <v>66</v>
      </c>
      <c r="F172" s="390" t="s">
        <v>2123</v>
      </c>
      <c r="G172" s="390" t="s">
        <v>1755</v>
      </c>
      <c r="H172" s="390" t="s">
        <v>1256</v>
      </c>
      <c r="I172" s="391" t="s">
        <v>1880</v>
      </c>
      <c r="J172" s="390" t="s">
        <v>2064</v>
      </c>
      <c r="K172" s="390">
        <v>1</v>
      </c>
      <c r="L172" s="390">
        <v>1</v>
      </c>
      <c r="M172" s="390" t="s">
        <v>2048</v>
      </c>
      <c r="N172" s="390" t="s">
        <v>2330</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hidden="1" customHeight="1" x14ac:dyDescent="0.3">
      <c r="A173" s="448">
        <v>165</v>
      </c>
      <c r="B173" s="390"/>
      <c r="C173" s="390"/>
      <c r="D173" s="390" t="s">
        <v>1582</v>
      </c>
      <c r="E173" s="392" t="s">
        <v>87</v>
      </c>
      <c r="F173" s="390" t="s">
        <v>1546</v>
      </c>
      <c r="G173" s="390" t="s">
        <v>1755</v>
      </c>
      <c r="H173" s="390" t="s">
        <v>1256</v>
      </c>
      <c r="I173" s="436" t="s">
        <v>2373</v>
      </c>
      <c r="J173" s="390" t="s">
        <v>2064</v>
      </c>
      <c r="K173" s="390">
        <v>1</v>
      </c>
      <c r="L173" s="390">
        <v>1</v>
      </c>
      <c r="M173" s="390" t="s">
        <v>2049</v>
      </c>
      <c r="N173" s="390" t="s">
        <v>2331</v>
      </c>
      <c r="O173" s="390" t="s">
        <v>2392</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73" s="392" t="s">
        <v>1207</v>
      </c>
      <c r="AD173"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73" s="392" t="s">
        <v>1207</v>
      </c>
      <c r="AF173"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73" s="390"/>
      <c r="AH173" s="390"/>
      <c r="AI173" s="390"/>
      <c r="AJ173" s="390"/>
      <c r="AK173" s="390"/>
    </row>
    <row r="174" spans="1:37" ht="30.75" hidden="1" customHeight="1" x14ac:dyDescent="0.3">
      <c r="A174" s="448">
        <v>166</v>
      </c>
      <c r="B174" s="390"/>
      <c r="C174" s="390"/>
      <c r="D174" s="390" t="s">
        <v>1583</v>
      </c>
      <c r="E174" s="392" t="s">
        <v>87</v>
      </c>
      <c r="F174" s="390" t="s">
        <v>1546</v>
      </c>
      <c r="G174" s="390" t="s">
        <v>1755</v>
      </c>
      <c r="H174" s="390" t="s">
        <v>1256</v>
      </c>
      <c r="I174" s="436" t="s">
        <v>2374</v>
      </c>
      <c r="J174" s="390" t="s">
        <v>2064</v>
      </c>
      <c r="K174" s="390">
        <v>1</v>
      </c>
      <c r="L174" s="390">
        <v>1</v>
      </c>
      <c r="M174" s="390" t="s">
        <v>2049</v>
      </c>
      <c r="N174" s="390" t="s">
        <v>2332</v>
      </c>
      <c r="O174" s="390" t="s">
        <v>2393</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74" s="392" t="s">
        <v>1207</v>
      </c>
      <c r="AD174"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74" s="392" t="s">
        <v>1207</v>
      </c>
      <c r="AF174"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74" s="390"/>
      <c r="AH174" s="390"/>
      <c r="AI174" s="390"/>
      <c r="AJ174" s="390"/>
      <c r="AK174" s="390"/>
    </row>
    <row r="175" spans="1:37" ht="30.75" hidden="1" customHeight="1" x14ac:dyDescent="0.3">
      <c r="A175" s="448">
        <v>167</v>
      </c>
      <c r="B175" s="390"/>
      <c r="C175" s="390"/>
      <c r="D175" s="390" t="s">
        <v>1596</v>
      </c>
      <c r="E175" s="392" t="s">
        <v>87</v>
      </c>
      <c r="F175" s="390" t="s">
        <v>1546</v>
      </c>
      <c r="G175" s="390" t="s">
        <v>1755</v>
      </c>
      <c r="H175" s="390" t="s">
        <v>1256</v>
      </c>
      <c r="I175" s="391" t="s">
        <v>1880</v>
      </c>
      <c r="J175" s="390" t="s">
        <v>2064</v>
      </c>
      <c r="K175" s="390">
        <v>1</v>
      </c>
      <c r="L175" s="390">
        <v>1</v>
      </c>
      <c r="M175" s="390" t="s">
        <v>2049</v>
      </c>
      <c r="N175" s="390" t="s">
        <v>2333</v>
      </c>
      <c r="O175" s="390" t="s">
        <v>1634</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hidden="1" customHeight="1" x14ac:dyDescent="0.3">
      <c r="A176" s="448">
        <v>168</v>
      </c>
      <c r="B176" s="390"/>
      <c r="C176" s="390"/>
      <c r="D176" s="390" t="s">
        <v>1597</v>
      </c>
      <c r="E176" s="392" t="s">
        <v>87</v>
      </c>
      <c r="F176" s="390" t="s">
        <v>1546</v>
      </c>
      <c r="G176" s="390" t="s">
        <v>1755</v>
      </c>
      <c r="H176" s="390" t="s">
        <v>1256</v>
      </c>
      <c r="I176" s="435" t="s">
        <v>1879</v>
      </c>
      <c r="J176" s="390" t="s">
        <v>2064</v>
      </c>
      <c r="K176" s="390">
        <v>1</v>
      </c>
      <c r="L176" s="390">
        <v>1</v>
      </c>
      <c r="M176" s="390" t="s">
        <v>2049</v>
      </c>
      <c r="N176" s="390" t="s">
        <v>2334</v>
      </c>
      <c r="O176" s="390" t="s">
        <v>1635</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hidden="1" customHeight="1" x14ac:dyDescent="0.3">
      <c r="A177" s="448">
        <v>169</v>
      </c>
      <c r="B177" s="390"/>
      <c r="C177" s="390"/>
      <c r="D177" s="390" t="s">
        <v>1594</v>
      </c>
      <c r="E177" s="392" t="s">
        <v>140</v>
      </c>
      <c r="F177" s="390" t="s">
        <v>1546</v>
      </c>
      <c r="G177" s="390" t="s">
        <v>1755</v>
      </c>
      <c r="H177" s="390" t="s">
        <v>1256</v>
      </c>
      <c r="I177" s="391" t="s">
        <v>1880</v>
      </c>
      <c r="J177" s="390" t="s">
        <v>2064</v>
      </c>
      <c r="K177" s="390">
        <v>1</v>
      </c>
      <c r="L177" s="390">
        <v>1</v>
      </c>
      <c r="M177" s="390" t="s">
        <v>2049</v>
      </c>
      <c r="N177" s="390" t="s">
        <v>2335</v>
      </c>
      <c r="O177" s="390" t="s">
        <v>1636</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hidden="1" customHeight="1" x14ac:dyDescent="0.3">
      <c r="A178" s="448">
        <v>170</v>
      </c>
      <c r="B178" s="390"/>
      <c r="C178" s="390"/>
      <c r="D178" s="390" t="s">
        <v>1595</v>
      </c>
      <c r="E178" s="392" t="s">
        <v>140</v>
      </c>
      <c r="F178" s="390" t="s">
        <v>1546</v>
      </c>
      <c r="G178" s="390" t="s">
        <v>1755</v>
      </c>
      <c r="H178" s="390" t="s">
        <v>1256</v>
      </c>
      <c r="I178" s="435" t="s">
        <v>1879</v>
      </c>
      <c r="J178" s="390" t="s">
        <v>2064</v>
      </c>
      <c r="K178" s="390">
        <v>1</v>
      </c>
      <c r="L178" s="390">
        <v>1</v>
      </c>
      <c r="M178" s="390" t="s">
        <v>2049</v>
      </c>
      <c r="N178" s="390" t="s">
        <v>2336</v>
      </c>
      <c r="O178" s="390" t="s">
        <v>1637</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hidden="1" customHeight="1" x14ac:dyDescent="0.3">
      <c r="A179" s="448">
        <v>171</v>
      </c>
      <c r="B179" s="390"/>
      <c r="C179" s="390"/>
      <c r="D179" s="390" t="s">
        <v>1603</v>
      </c>
      <c r="E179" s="392" t="s">
        <v>87</v>
      </c>
      <c r="F179" s="390" t="s">
        <v>1546</v>
      </c>
      <c r="G179" s="390" t="s">
        <v>1755</v>
      </c>
      <c r="H179" s="390" t="s">
        <v>1256</v>
      </c>
      <c r="I179" s="435" t="s">
        <v>1879</v>
      </c>
      <c r="J179" s="390" t="s">
        <v>2064</v>
      </c>
      <c r="K179" s="390">
        <v>1</v>
      </c>
      <c r="L179" s="390">
        <v>1</v>
      </c>
      <c r="M179" s="390" t="s">
        <v>2049</v>
      </c>
      <c r="N179" s="390" t="s">
        <v>2337</v>
      </c>
      <c r="O179" s="390" t="s">
        <v>1638</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hidden="1" customHeight="1" x14ac:dyDescent="0.3">
      <c r="A180" s="448">
        <v>172</v>
      </c>
      <c r="B180" s="390"/>
      <c r="C180" s="390"/>
      <c r="D180" s="390" t="s">
        <v>1604</v>
      </c>
      <c r="E180" s="392" t="s">
        <v>87</v>
      </c>
      <c r="F180" s="390" t="s">
        <v>1546</v>
      </c>
      <c r="G180" s="390" t="s">
        <v>1755</v>
      </c>
      <c r="H180" s="390" t="s">
        <v>1256</v>
      </c>
      <c r="I180" s="391" t="s">
        <v>1880</v>
      </c>
      <c r="J180" s="390" t="s">
        <v>2064</v>
      </c>
      <c r="K180" s="390">
        <v>1</v>
      </c>
      <c r="L180" s="390">
        <v>1</v>
      </c>
      <c r="M180" s="390" t="s">
        <v>2049</v>
      </c>
      <c r="N180" s="390" t="s">
        <v>2338</v>
      </c>
      <c r="O180" s="390" t="s">
        <v>1639</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hidden="1" customHeight="1" x14ac:dyDescent="0.3">
      <c r="A181" s="448">
        <v>173</v>
      </c>
      <c r="B181" s="390"/>
      <c r="C181" s="390"/>
      <c r="D181" s="432" t="s">
        <v>1607</v>
      </c>
      <c r="E181" s="392" t="s">
        <v>87</v>
      </c>
      <c r="F181" s="390" t="s">
        <v>1546</v>
      </c>
      <c r="G181" s="390" t="s">
        <v>2096</v>
      </c>
      <c r="H181" s="390" t="s">
        <v>1256</v>
      </c>
      <c r="I181" s="435" t="s">
        <v>2012</v>
      </c>
      <c r="J181" s="390" t="s">
        <v>2064</v>
      </c>
      <c r="K181" s="390">
        <v>1</v>
      </c>
      <c r="L181" s="390">
        <v>8</v>
      </c>
      <c r="M181" s="390" t="s">
        <v>2050</v>
      </c>
      <c r="N181" s="390" t="s">
        <v>2339</v>
      </c>
      <c r="O181" s="390" t="s">
        <v>1640</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hidden="1" customHeight="1" x14ac:dyDescent="0.3">
      <c r="A182" s="448">
        <v>174</v>
      </c>
      <c r="B182" s="390"/>
      <c r="C182" s="390"/>
      <c r="D182" s="432" t="s">
        <v>1608</v>
      </c>
      <c r="E182" s="392" t="s">
        <v>87</v>
      </c>
      <c r="F182" s="390" t="s">
        <v>1546</v>
      </c>
      <c r="G182" s="390" t="s">
        <v>2096</v>
      </c>
      <c r="H182" s="390" t="s">
        <v>1256</v>
      </c>
      <c r="I182" s="391" t="s">
        <v>1871</v>
      </c>
      <c r="J182" s="390" t="s">
        <v>2064</v>
      </c>
      <c r="K182" s="390">
        <v>1</v>
      </c>
      <c r="L182" s="390">
        <v>8</v>
      </c>
      <c r="M182" s="390" t="s">
        <v>2435</v>
      </c>
      <c r="N182" s="390" t="s">
        <v>2340</v>
      </c>
      <c r="O182" s="390" t="s">
        <v>1641</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hidden="1" customHeight="1" x14ac:dyDescent="0.3">
      <c r="A183" s="448"/>
      <c r="B183" s="390" t="s">
        <v>2411</v>
      </c>
      <c r="C183" s="390" t="s">
        <v>2411</v>
      </c>
      <c r="D183" s="390" t="s">
        <v>2412</v>
      </c>
      <c r="E183" s="390" t="s">
        <v>2413</v>
      </c>
      <c r="F183" s="390" t="s">
        <v>2414</v>
      </c>
      <c r="G183" s="390" t="s">
        <v>1755</v>
      </c>
      <c r="H183" s="390" t="s">
        <v>1256</v>
      </c>
      <c r="I183" s="394" t="s">
        <v>2415</v>
      </c>
      <c r="J183" s="390" t="s">
        <v>2064</v>
      </c>
      <c r="K183" s="390">
        <v>1</v>
      </c>
      <c r="L183" s="390">
        <v>6</v>
      </c>
      <c r="M183" s="390" t="s">
        <v>2418</v>
      </c>
      <c r="N183" s="390" t="s">
        <v>2419</v>
      </c>
      <c r="O183" s="390" t="s">
        <v>2422</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hidden="1" customHeight="1" x14ac:dyDescent="0.3">
      <c r="A184" s="448"/>
      <c r="B184" s="390"/>
      <c r="C184" s="428"/>
      <c r="D184" s="390" t="s">
        <v>2416</v>
      </c>
      <c r="E184" s="390" t="s">
        <v>66</v>
      </c>
      <c r="F184" s="390" t="s">
        <v>2414</v>
      </c>
      <c r="G184" s="390" t="s">
        <v>1755</v>
      </c>
      <c r="H184" s="390" t="s">
        <v>1256</v>
      </c>
      <c r="I184" s="394" t="s">
        <v>2417</v>
      </c>
      <c r="J184" s="390" t="s">
        <v>2064</v>
      </c>
      <c r="K184" s="390">
        <v>1</v>
      </c>
      <c r="L184" s="390">
        <v>26</v>
      </c>
      <c r="M184" s="390" t="s">
        <v>2418</v>
      </c>
      <c r="N184" s="390" t="s">
        <v>2420</v>
      </c>
      <c r="O184" s="390" t="s">
        <v>2421</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hidden="1" customHeight="1" x14ac:dyDescent="0.3">
      <c r="A185" s="448">
        <v>173</v>
      </c>
      <c r="B185" s="390" t="s">
        <v>1710</v>
      </c>
      <c r="C185" s="390" t="s">
        <v>1560</v>
      </c>
      <c r="D185" s="390" t="s">
        <v>1557</v>
      </c>
      <c r="E185" s="392" t="s">
        <v>66</v>
      </c>
      <c r="F185" s="390" t="s">
        <v>1546</v>
      </c>
      <c r="G185" s="390" t="s">
        <v>1755</v>
      </c>
      <c r="H185" s="390" t="s">
        <v>1256</v>
      </c>
      <c r="I185" s="391" t="s">
        <v>2013</v>
      </c>
      <c r="J185" s="390" t="s">
        <v>2064</v>
      </c>
      <c r="K185" s="390">
        <v>1</v>
      </c>
      <c r="L185" s="390">
        <v>16</v>
      </c>
      <c r="M185" s="390" t="s">
        <v>2051</v>
      </c>
      <c r="N185" s="390" t="s">
        <v>2341</v>
      </c>
      <c r="O185" s="390" t="s">
        <v>1611</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hidden="1" customHeight="1" x14ac:dyDescent="0.3">
      <c r="A186" s="448">
        <v>174</v>
      </c>
      <c r="B186" s="390"/>
      <c r="C186" s="390"/>
      <c r="D186" s="390" t="s">
        <v>1648</v>
      </c>
      <c r="E186" s="392" t="s">
        <v>66</v>
      </c>
      <c r="F186" s="390" t="s">
        <v>1546</v>
      </c>
      <c r="G186" s="390" t="s">
        <v>1755</v>
      </c>
      <c r="H186" s="390" t="s">
        <v>1256</v>
      </c>
      <c r="I186" s="391" t="s">
        <v>2014</v>
      </c>
      <c r="J186" s="390" t="s">
        <v>2064</v>
      </c>
      <c r="K186" s="390">
        <v>1</v>
      </c>
      <c r="L186" s="390">
        <v>8</v>
      </c>
      <c r="M186" s="390" t="s">
        <v>2052</v>
      </c>
      <c r="N186" s="390" t="s">
        <v>2342</v>
      </c>
      <c r="O186" s="390" t="s">
        <v>1612</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hidden="1" customHeight="1" x14ac:dyDescent="0.3">
      <c r="A187" s="448">
        <v>175</v>
      </c>
      <c r="B187" s="390"/>
      <c r="C187" s="390"/>
      <c r="D187" s="390" t="s">
        <v>1558</v>
      </c>
      <c r="E187" s="392" t="s">
        <v>66</v>
      </c>
      <c r="F187" s="390" t="s">
        <v>1546</v>
      </c>
      <c r="G187" s="390" t="s">
        <v>1755</v>
      </c>
      <c r="H187" s="390" t="s">
        <v>1256</v>
      </c>
      <c r="I187" s="391" t="s">
        <v>2015</v>
      </c>
      <c r="J187" s="390" t="s">
        <v>2064</v>
      </c>
      <c r="K187" s="390">
        <v>1</v>
      </c>
      <c r="L187" s="390">
        <v>4</v>
      </c>
      <c r="M187" s="390" t="s">
        <v>2053</v>
      </c>
      <c r="N187" s="390" t="s">
        <v>2343</v>
      </c>
      <c r="O187" s="390" t="s">
        <v>1613</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hidden="1" customHeight="1" x14ac:dyDescent="0.3">
      <c r="A188" s="448">
        <v>176</v>
      </c>
      <c r="B188" s="390"/>
      <c r="C188" s="390"/>
      <c r="D188" s="390" t="s">
        <v>1559</v>
      </c>
      <c r="E188" s="392" t="s">
        <v>66</v>
      </c>
      <c r="F188" s="390" t="s">
        <v>1546</v>
      </c>
      <c r="G188" s="390" t="s">
        <v>1755</v>
      </c>
      <c r="H188" s="390" t="s">
        <v>1256</v>
      </c>
      <c r="I188" s="391" t="s">
        <v>2016</v>
      </c>
      <c r="J188" s="390" t="s">
        <v>2064</v>
      </c>
      <c r="K188" s="390">
        <v>1</v>
      </c>
      <c r="L188" s="390">
        <v>4</v>
      </c>
      <c r="M188" s="390" t="s">
        <v>2053</v>
      </c>
      <c r="N188" s="390" t="s">
        <v>2344</v>
      </c>
      <c r="O188" s="390" t="s">
        <v>1614</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hidden="1" customHeight="1" x14ac:dyDescent="0.3">
      <c r="A189" s="448">
        <v>177</v>
      </c>
      <c r="B189" s="390" t="s">
        <v>1711</v>
      </c>
      <c r="C189" s="390" t="s">
        <v>38</v>
      </c>
      <c r="D189" s="390" t="s">
        <v>262</v>
      </c>
      <c r="E189" s="390" t="s">
        <v>66</v>
      </c>
      <c r="F189" s="390" t="s">
        <v>613</v>
      </c>
      <c r="G189" s="390"/>
      <c r="H189" s="390" t="s">
        <v>2143</v>
      </c>
      <c r="I189" s="391" t="s">
        <v>2013</v>
      </c>
      <c r="J189" s="390" t="s">
        <v>2064</v>
      </c>
      <c r="K189" s="390">
        <v>1</v>
      </c>
      <c r="L189" s="390">
        <v>16</v>
      </c>
      <c r="M189" s="390"/>
      <c r="N189" s="390" t="s">
        <v>2345</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hidden="1" customHeight="1" x14ac:dyDescent="0.3">
      <c r="A190" s="448">
        <v>178</v>
      </c>
      <c r="B190" s="390"/>
      <c r="C190" s="390"/>
      <c r="D190" s="390" t="s">
        <v>263</v>
      </c>
      <c r="E190" s="390" t="s">
        <v>66</v>
      </c>
      <c r="F190" s="390" t="s">
        <v>613</v>
      </c>
      <c r="G190" s="390"/>
      <c r="H190" s="390" t="s">
        <v>2143</v>
      </c>
      <c r="I190" s="391" t="s">
        <v>2014</v>
      </c>
      <c r="J190" s="390" t="s">
        <v>2064</v>
      </c>
      <c r="K190" s="390">
        <v>1</v>
      </c>
      <c r="L190" s="390">
        <v>8</v>
      </c>
      <c r="M190" s="390"/>
      <c r="N190" s="390" t="s">
        <v>2346</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hidden="1" customHeight="1" x14ac:dyDescent="0.3">
      <c r="A191" s="448">
        <v>179</v>
      </c>
      <c r="B191" s="390"/>
      <c r="C191" s="390"/>
      <c r="D191" s="390" t="s">
        <v>264</v>
      </c>
      <c r="E191" s="390" t="s">
        <v>66</v>
      </c>
      <c r="F191" s="390" t="s">
        <v>613</v>
      </c>
      <c r="G191" s="390"/>
      <c r="H191" s="390" t="s">
        <v>2143</v>
      </c>
      <c r="I191" s="391" t="s">
        <v>2015</v>
      </c>
      <c r="J191" s="390" t="s">
        <v>2064</v>
      </c>
      <c r="K191" s="390">
        <v>1</v>
      </c>
      <c r="L191" s="390">
        <v>4</v>
      </c>
      <c r="M191" s="390"/>
      <c r="N191" s="390" t="s">
        <v>2347</v>
      </c>
      <c r="O191" s="390" t="s">
        <v>2093</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hidden="1" customHeight="1" x14ac:dyDescent="0.3">
      <c r="A192" s="448">
        <v>180</v>
      </c>
      <c r="B192" s="390"/>
      <c r="C192" s="390"/>
      <c r="D192" s="390" t="s">
        <v>265</v>
      </c>
      <c r="E192" s="390" t="s">
        <v>66</v>
      </c>
      <c r="F192" s="390" t="s">
        <v>613</v>
      </c>
      <c r="G192" s="390"/>
      <c r="H192" s="390" t="s">
        <v>2143</v>
      </c>
      <c r="I192" s="391" t="s">
        <v>2016</v>
      </c>
      <c r="J192" s="390" t="s">
        <v>2064</v>
      </c>
      <c r="K192" s="390">
        <v>1</v>
      </c>
      <c r="L192" s="390">
        <v>4</v>
      </c>
      <c r="M192" s="390"/>
      <c r="N192" s="390" t="s">
        <v>2348</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hidden="1" customHeight="1" x14ac:dyDescent="0.3">
      <c r="A193" s="448">
        <v>181</v>
      </c>
      <c r="B193" s="390" t="s">
        <v>1712</v>
      </c>
      <c r="C193" s="390" t="s">
        <v>9</v>
      </c>
      <c r="D193" s="390" t="s">
        <v>395</v>
      </c>
      <c r="E193" s="390" t="s">
        <v>87</v>
      </c>
      <c r="F193" s="390" t="s">
        <v>395</v>
      </c>
      <c r="G193" s="390"/>
      <c r="H193" s="390" t="s">
        <v>1566</v>
      </c>
      <c r="I193" s="394">
        <v>0</v>
      </c>
      <c r="J193" s="390" t="s">
        <v>2066</v>
      </c>
      <c r="K193" s="390">
        <v>3</v>
      </c>
      <c r="L193" s="390" t="s">
        <v>395</v>
      </c>
      <c r="M193" s="390" t="s">
        <v>1970</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hidden="1" customHeight="1" x14ac:dyDescent="0.3">
      <c r="A194" s="448">
        <v>182</v>
      </c>
      <c r="B194" s="390" t="s">
        <v>1713</v>
      </c>
      <c r="C194" s="390"/>
      <c r="D194" s="390" t="s">
        <v>396</v>
      </c>
      <c r="E194" s="390" t="s">
        <v>87</v>
      </c>
      <c r="F194" s="390" t="s">
        <v>396</v>
      </c>
      <c r="G194" s="390"/>
      <c r="H194" s="390" t="s">
        <v>1862</v>
      </c>
      <c r="I194" s="394">
        <v>0</v>
      </c>
      <c r="J194" s="390" t="s">
        <v>2066</v>
      </c>
      <c r="K194" s="390">
        <v>3</v>
      </c>
      <c r="L194" s="390" t="s">
        <v>396</v>
      </c>
      <c r="M194" s="390" t="s">
        <v>1971</v>
      </c>
      <c r="N194" s="390"/>
      <c r="O194" s="426" t="s">
        <v>2394</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hidden="1" customHeight="1" x14ac:dyDescent="0.3">
      <c r="A195" s="448">
        <v>183</v>
      </c>
      <c r="B195" s="390" t="s">
        <v>1714</v>
      </c>
      <c r="C195" s="390"/>
      <c r="D195" s="390" t="s">
        <v>397</v>
      </c>
      <c r="E195" s="390" t="s">
        <v>87</v>
      </c>
      <c r="F195" s="390" t="s">
        <v>397</v>
      </c>
      <c r="G195" s="390"/>
      <c r="H195" s="390"/>
      <c r="I195" s="394">
        <v>0</v>
      </c>
      <c r="J195" s="390" t="s">
        <v>2066</v>
      </c>
      <c r="K195" s="390">
        <v>3</v>
      </c>
      <c r="L195" s="390" t="s">
        <v>397</v>
      </c>
      <c r="M195" s="390" t="s">
        <v>1972</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hidden="1" customHeight="1" x14ac:dyDescent="0.3">
      <c r="A196" s="448">
        <v>184</v>
      </c>
      <c r="B196" s="390" t="s">
        <v>1715</v>
      </c>
      <c r="C196" s="390"/>
      <c r="D196" s="390" t="s">
        <v>398</v>
      </c>
      <c r="E196" s="390" t="s">
        <v>87</v>
      </c>
      <c r="F196" s="390" t="s">
        <v>398</v>
      </c>
      <c r="G196" s="390"/>
      <c r="H196" s="390"/>
      <c r="I196" s="394">
        <v>0</v>
      </c>
      <c r="J196" s="390" t="s">
        <v>2066</v>
      </c>
      <c r="K196" s="390">
        <v>3</v>
      </c>
      <c r="L196" s="390" t="s">
        <v>398</v>
      </c>
      <c r="M196" s="390" t="s">
        <v>1973</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hidden="1" customHeight="1" x14ac:dyDescent="0.3">
      <c r="A197" s="448">
        <v>185</v>
      </c>
      <c r="B197" s="390" t="s">
        <v>1717</v>
      </c>
      <c r="C197" s="390"/>
      <c r="D197" s="390" t="s">
        <v>1550</v>
      </c>
      <c r="E197" s="390" t="s">
        <v>87</v>
      </c>
      <c r="F197" s="390" t="s">
        <v>1550</v>
      </c>
      <c r="G197" s="390" t="s">
        <v>1755</v>
      </c>
      <c r="H197" s="390" t="s">
        <v>1566</v>
      </c>
      <c r="I197" s="394">
        <v>0</v>
      </c>
      <c r="J197" s="390" t="s">
        <v>2066</v>
      </c>
      <c r="K197" s="390">
        <v>3</v>
      </c>
      <c r="L197" s="390" t="s">
        <v>1550</v>
      </c>
      <c r="M197" s="390" t="s">
        <v>1974</v>
      </c>
      <c r="N197" s="390"/>
      <c r="O197" s="426" t="s">
        <v>2395</v>
      </c>
      <c r="P197" s="390">
        <v>0</v>
      </c>
      <c r="Q197" s="390">
        <v>0</v>
      </c>
      <c r="R197" s="390">
        <v>0</v>
      </c>
      <c r="S197" s="390">
        <v>0</v>
      </c>
      <c r="T197" s="390">
        <v>0</v>
      </c>
      <c r="U197" s="390">
        <v>0</v>
      </c>
      <c r="V197" s="390">
        <v>0</v>
      </c>
      <c r="W197" s="390">
        <v>0</v>
      </c>
      <c r="X197" s="390">
        <v>0</v>
      </c>
      <c r="Y197" s="390">
        <v>0</v>
      </c>
      <c r="Z197" s="390">
        <v>0</v>
      </c>
      <c r="AA197" s="390">
        <v>0</v>
      </c>
      <c r="AB197" s="439"/>
      <c r="AC197" s="390">
        <v>384</v>
      </c>
      <c r="AD197" s="439"/>
      <c r="AE197" s="390">
        <v>0</v>
      </c>
      <c r="AF197" s="439"/>
      <c r="AG197" s="390"/>
      <c r="AH197" s="390" t="s">
        <v>1804</v>
      </c>
      <c r="AI197" s="390"/>
      <c r="AJ197" s="390"/>
      <c r="AK197" s="390"/>
    </row>
    <row r="198" spans="1:37" ht="30.75" hidden="1" customHeight="1" x14ac:dyDescent="0.3">
      <c r="A198" s="448">
        <v>186</v>
      </c>
      <c r="B198" s="390" t="s">
        <v>1716</v>
      </c>
      <c r="C198" s="390"/>
      <c r="D198" s="390" t="s">
        <v>1551</v>
      </c>
      <c r="E198" s="390" t="s">
        <v>87</v>
      </c>
      <c r="F198" s="390" t="s">
        <v>1551</v>
      </c>
      <c r="G198" s="390" t="s">
        <v>1755</v>
      </c>
      <c r="H198" s="390" t="s">
        <v>1862</v>
      </c>
      <c r="I198" s="394">
        <v>0</v>
      </c>
      <c r="J198" s="390" t="s">
        <v>2066</v>
      </c>
      <c r="K198" s="390">
        <v>3</v>
      </c>
      <c r="L198" s="390" t="s">
        <v>1551</v>
      </c>
      <c r="M198" s="390" t="s">
        <v>1975</v>
      </c>
      <c r="N198" s="390"/>
      <c r="O198" s="426" t="s">
        <v>2396</v>
      </c>
      <c r="P198" s="390">
        <v>0</v>
      </c>
      <c r="Q198" s="390">
        <v>0</v>
      </c>
      <c r="R198" s="390">
        <v>0</v>
      </c>
      <c r="S198" s="390">
        <v>0</v>
      </c>
      <c r="T198" s="390">
        <v>0</v>
      </c>
      <c r="U198" s="390">
        <v>0</v>
      </c>
      <c r="V198" s="390">
        <v>0</v>
      </c>
      <c r="W198" s="390">
        <v>0</v>
      </c>
      <c r="X198" s="390">
        <v>0</v>
      </c>
      <c r="Y198" s="390">
        <v>0</v>
      </c>
      <c r="Z198" s="390">
        <v>0</v>
      </c>
      <c r="AA198" s="390">
        <v>0</v>
      </c>
      <c r="AB198" s="439"/>
      <c r="AC198" s="390">
        <v>256</v>
      </c>
      <c r="AD198" s="439"/>
      <c r="AE198" s="390">
        <v>0</v>
      </c>
      <c r="AF198" s="439"/>
      <c r="AG198" s="390"/>
      <c r="AH198" s="390" t="s">
        <v>1804</v>
      </c>
      <c r="AI198" s="390"/>
      <c r="AJ198" s="390"/>
      <c r="AK198" s="390"/>
    </row>
    <row r="199" spans="1:37" ht="30.75" hidden="1" customHeight="1" x14ac:dyDescent="0.3">
      <c r="A199" s="448">
        <v>187</v>
      </c>
      <c r="B199" s="390" t="s">
        <v>1718</v>
      </c>
      <c r="C199" s="390"/>
      <c r="D199" s="390" t="s">
        <v>1552</v>
      </c>
      <c r="E199" s="390" t="s">
        <v>87</v>
      </c>
      <c r="F199" s="390" t="s">
        <v>1552</v>
      </c>
      <c r="G199" s="390" t="s">
        <v>1755</v>
      </c>
      <c r="H199" s="390" t="s">
        <v>1566</v>
      </c>
      <c r="I199" s="394">
        <v>0</v>
      </c>
      <c r="J199" s="390" t="s">
        <v>2066</v>
      </c>
      <c r="K199" s="390">
        <v>3</v>
      </c>
      <c r="L199" s="390" t="s">
        <v>1552</v>
      </c>
      <c r="M199" s="390" t="s">
        <v>1976</v>
      </c>
      <c r="N199" s="390"/>
      <c r="O199" s="390" t="s">
        <v>1565</v>
      </c>
      <c r="P199" s="390">
        <v>0</v>
      </c>
      <c r="Q199" s="390">
        <v>0</v>
      </c>
      <c r="R199" s="390">
        <v>0</v>
      </c>
      <c r="S199" s="390">
        <v>0</v>
      </c>
      <c r="T199" s="390">
        <v>0</v>
      </c>
      <c r="U199" s="390">
        <v>0</v>
      </c>
      <c r="V199" s="390">
        <v>0</v>
      </c>
      <c r="W199" s="390">
        <v>0</v>
      </c>
      <c r="X199" s="390">
        <v>0</v>
      </c>
      <c r="Y199" s="390">
        <v>0</v>
      </c>
      <c r="Z199" s="390">
        <v>0</v>
      </c>
      <c r="AA199" s="390">
        <v>0</v>
      </c>
      <c r="AB199" s="439"/>
      <c r="AC199" s="390">
        <v>0</v>
      </c>
      <c r="AD199" s="439"/>
      <c r="AE199" s="390">
        <v>0</v>
      </c>
      <c r="AF199" s="439"/>
      <c r="AG199" s="390"/>
      <c r="AH199" s="390" t="s">
        <v>1804</v>
      </c>
      <c r="AI199" s="390"/>
      <c r="AJ199" s="390"/>
      <c r="AK199" s="390"/>
    </row>
    <row r="200" spans="1:37" ht="30.75" hidden="1" customHeight="1" x14ac:dyDescent="0.3">
      <c r="A200" s="448">
        <v>188</v>
      </c>
      <c r="B200" s="390" t="s">
        <v>2111</v>
      </c>
      <c r="C200" s="390"/>
      <c r="D200" s="390" t="s">
        <v>2108</v>
      </c>
      <c r="E200" s="390" t="s">
        <v>87</v>
      </c>
      <c r="F200" s="390" t="s">
        <v>2108</v>
      </c>
      <c r="G200" s="390" t="s">
        <v>2094</v>
      </c>
      <c r="H200" s="390" t="s">
        <v>2144</v>
      </c>
      <c r="I200" s="394" t="s">
        <v>1880</v>
      </c>
      <c r="J200" s="390" t="s">
        <v>2066</v>
      </c>
      <c r="K200" s="390">
        <v>3</v>
      </c>
      <c r="L200" s="390" t="s">
        <v>2109</v>
      </c>
      <c r="M200" s="390" t="s">
        <v>1977</v>
      </c>
      <c r="N200" s="390"/>
      <c r="O200" s="390" t="s">
        <v>2110</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hidden="1" customHeight="1" x14ac:dyDescent="0.3">
      <c r="A201" s="448"/>
      <c r="B201" s="390" t="s">
        <v>2425</v>
      </c>
      <c r="C201" s="390"/>
      <c r="D201" s="390" t="s">
        <v>2423</v>
      </c>
      <c r="E201" s="390" t="s">
        <v>87</v>
      </c>
      <c r="F201" s="390" t="s">
        <v>2423</v>
      </c>
      <c r="G201" s="390" t="s">
        <v>2094</v>
      </c>
      <c r="H201" s="390" t="s">
        <v>2144</v>
      </c>
      <c r="I201" s="394" t="s">
        <v>1880</v>
      </c>
      <c r="J201" s="390" t="s">
        <v>2066</v>
      </c>
      <c r="K201" s="390">
        <v>3</v>
      </c>
      <c r="L201" s="390" t="s">
        <v>2426</v>
      </c>
      <c r="M201" s="390" t="s">
        <v>2383</v>
      </c>
      <c r="N201" s="390"/>
      <c r="O201" s="390" t="s">
        <v>2110</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hidden="1" customHeight="1" x14ac:dyDescent="0.3">
      <c r="A202" s="448">
        <v>189</v>
      </c>
      <c r="B202" s="390" t="s">
        <v>2380</v>
      </c>
      <c r="C202" s="390"/>
      <c r="D202" s="432" t="s">
        <v>2377</v>
      </c>
      <c r="E202" s="390" t="s">
        <v>87</v>
      </c>
      <c r="F202" s="390" t="s">
        <v>2377</v>
      </c>
      <c r="G202" s="390" t="s">
        <v>1755</v>
      </c>
      <c r="H202" s="390" t="s">
        <v>2379</v>
      </c>
      <c r="I202" s="394" t="s">
        <v>1880</v>
      </c>
      <c r="J202" s="390" t="s">
        <v>2376</v>
      </c>
      <c r="K202" s="390">
        <v>3</v>
      </c>
      <c r="L202" s="390" t="s">
        <v>2377</v>
      </c>
      <c r="M202" s="390" t="s">
        <v>2427</v>
      </c>
      <c r="N202" s="390"/>
      <c r="O202" s="390" t="s">
        <v>2397</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439"/>
      <c r="AC202" s="390">
        <v>0</v>
      </c>
      <c r="AD202" s="439"/>
      <c r="AE202" s="390">
        <v>384</v>
      </c>
      <c r="AF202" s="439"/>
      <c r="AG202" s="390"/>
      <c r="AH202" s="390"/>
      <c r="AI202" s="390"/>
      <c r="AJ202" s="390"/>
      <c r="AK202" s="390"/>
    </row>
    <row r="203" spans="1:37" ht="30.75" hidden="1" customHeight="1" x14ac:dyDescent="0.3">
      <c r="A203" s="448">
        <v>190</v>
      </c>
      <c r="B203" s="390" t="s">
        <v>2381</v>
      </c>
      <c r="C203" s="390"/>
      <c r="D203" s="432" t="s">
        <v>2378</v>
      </c>
      <c r="E203" s="390" t="s">
        <v>87</v>
      </c>
      <c r="F203" s="390" t="s">
        <v>2378</v>
      </c>
      <c r="G203" s="390" t="s">
        <v>1755</v>
      </c>
      <c r="H203" s="390" t="s">
        <v>1862</v>
      </c>
      <c r="I203" s="394" t="s">
        <v>1880</v>
      </c>
      <c r="J203" s="390" t="s">
        <v>2066</v>
      </c>
      <c r="K203" s="390">
        <v>3</v>
      </c>
      <c r="L203" s="390" t="s">
        <v>2378</v>
      </c>
      <c r="M203" s="390" t="s">
        <v>2384</v>
      </c>
      <c r="N203" s="390"/>
      <c r="O203" s="390" t="s">
        <v>2398</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439"/>
      <c r="AC203" s="390">
        <v>0</v>
      </c>
      <c r="AD203" s="439"/>
      <c r="AE203" s="390">
        <v>256</v>
      </c>
      <c r="AF203" s="439"/>
      <c r="AG203" s="390"/>
      <c r="AH203" s="390"/>
      <c r="AI203" s="390"/>
      <c r="AJ203" s="390"/>
      <c r="AK203" s="390"/>
    </row>
    <row r="204" spans="1:37" ht="30.75" hidden="1" customHeight="1" x14ac:dyDescent="0.3">
      <c r="A204" s="448">
        <v>191</v>
      </c>
      <c r="B204" s="390" t="s">
        <v>1719</v>
      </c>
      <c r="C204" s="390"/>
      <c r="D204" s="390" t="s">
        <v>422</v>
      </c>
      <c r="E204" s="390" t="s">
        <v>1753</v>
      </c>
      <c r="F204" s="390" t="s">
        <v>422</v>
      </c>
      <c r="G204" s="390"/>
      <c r="H204" s="390" t="s">
        <v>1566</v>
      </c>
      <c r="I204" s="394">
        <v>0</v>
      </c>
      <c r="J204" s="390" t="s">
        <v>2066</v>
      </c>
      <c r="K204" s="390">
        <v>3</v>
      </c>
      <c r="L204" s="390" t="s">
        <v>422</v>
      </c>
      <c r="M204" s="390" t="s">
        <v>2385</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1791</v>
      </c>
      <c r="AI204" s="390" t="s">
        <v>1241</v>
      </c>
      <c r="AJ204" s="390"/>
      <c r="AK204" s="390"/>
    </row>
    <row r="205" spans="1:37" ht="30.75" hidden="1" customHeight="1" x14ac:dyDescent="0.3">
      <c r="A205" s="448">
        <v>192</v>
      </c>
      <c r="B205" s="390" t="s">
        <v>1720</v>
      </c>
      <c r="C205" s="390" t="s">
        <v>1567</v>
      </c>
      <c r="D205" s="390" t="s">
        <v>16</v>
      </c>
      <c r="E205" s="390" t="s">
        <v>128</v>
      </c>
      <c r="F205" s="390" t="s">
        <v>16</v>
      </c>
      <c r="G205" s="390"/>
      <c r="H205" s="390" t="s">
        <v>2144</v>
      </c>
      <c r="I205" s="394">
        <v>0</v>
      </c>
      <c r="J205" s="390" t="s">
        <v>2065</v>
      </c>
      <c r="K205" s="390">
        <v>2</v>
      </c>
      <c r="L205" s="390" t="s">
        <v>16</v>
      </c>
      <c r="M205" s="390" t="s">
        <v>1978</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hidden="1" customHeight="1" x14ac:dyDescent="0.3">
      <c r="A206" s="448">
        <v>193</v>
      </c>
      <c r="B206" s="390" t="s">
        <v>1721</v>
      </c>
      <c r="C206" s="390"/>
      <c r="D206" s="390" t="s">
        <v>399</v>
      </c>
      <c r="E206" s="390" t="s">
        <v>128</v>
      </c>
      <c r="F206" s="390" t="s">
        <v>399</v>
      </c>
      <c r="G206" s="390"/>
      <c r="H206" s="390" t="s">
        <v>2119</v>
      </c>
      <c r="I206" s="390">
        <v>0</v>
      </c>
      <c r="J206" s="390" t="s">
        <v>2065</v>
      </c>
      <c r="K206" s="390">
        <v>2</v>
      </c>
      <c r="L206" s="390" t="s">
        <v>399</v>
      </c>
      <c r="M206" s="390" t="s">
        <v>1979</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1805</v>
      </c>
      <c r="AI206" s="390" t="s">
        <v>1238</v>
      </c>
      <c r="AJ206" s="390"/>
      <c r="AK206" s="390"/>
    </row>
    <row r="207" spans="1:37" ht="30.75" hidden="1" customHeight="1" x14ac:dyDescent="0.3">
      <c r="A207" s="448">
        <v>194</v>
      </c>
      <c r="B207" s="390" t="s">
        <v>1910</v>
      </c>
      <c r="C207" s="390"/>
      <c r="D207" s="390" t="s">
        <v>1888</v>
      </c>
      <c r="E207" s="390" t="s">
        <v>128</v>
      </c>
      <c r="F207" s="390" t="s">
        <v>1888</v>
      </c>
      <c r="G207" s="390"/>
      <c r="H207" s="390" t="s">
        <v>2143</v>
      </c>
      <c r="I207" s="390">
        <v>0</v>
      </c>
      <c r="J207" s="390" t="s">
        <v>2065</v>
      </c>
      <c r="K207" s="390">
        <v>2</v>
      </c>
      <c r="L207" s="390" t="s">
        <v>1888</v>
      </c>
      <c r="M207" s="390" t="s">
        <v>1980</v>
      </c>
      <c r="N207" s="390"/>
      <c r="O207" s="390" t="s">
        <v>1911</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hidden="1" customHeight="1" x14ac:dyDescent="0.3">
      <c r="A208" s="448">
        <v>195</v>
      </c>
      <c r="B208" s="390" t="s">
        <v>1912</v>
      </c>
      <c r="C208" s="390"/>
      <c r="D208" s="390" t="s">
        <v>1890</v>
      </c>
      <c r="E208" s="390" t="s">
        <v>128</v>
      </c>
      <c r="F208" s="390" t="s">
        <v>1890</v>
      </c>
      <c r="G208" s="390"/>
      <c r="H208" s="390" t="s">
        <v>2143</v>
      </c>
      <c r="I208" s="390">
        <v>0</v>
      </c>
      <c r="J208" s="390" t="s">
        <v>2065</v>
      </c>
      <c r="K208" s="390">
        <v>2</v>
      </c>
      <c r="L208" s="390" t="s">
        <v>1890</v>
      </c>
      <c r="M208" s="390" t="s">
        <v>1981</v>
      </c>
      <c r="N208" s="390"/>
      <c r="O208" s="390" t="s">
        <v>1913</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hidden="1" customHeight="1" x14ac:dyDescent="0.3">
      <c r="A209" s="448">
        <v>196</v>
      </c>
      <c r="B209" s="390" t="s">
        <v>1914</v>
      </c>
      <c r="C209" s="390"/>
      <c r="D209" s="390" t="s">
        <v>1892</v>
      </c>
      <c r="E209" s="390" t="s">
        <v>128</v>
      </c>
      <c r="F209" s="390" t="s">
        <v>1892</v>
      </c>
      <c r="G209" s="390"/>
      <c r="H209" s="390" t="s">
        <v>2143</v>
      </c>
      <c r="I209" s="390">
        <v>0</v>
      </c>
      <c r="J209" s="390" t="s">
        <v>2065</v>
      </c>
      <c r="K209" s="390">
        <v>2</v>
      </c>
      <c r="L209" s="390" t="s">
        <v>1892</v>
      </c>
      <c r="M209" s="390" t="s">
        <v>1982</v>
      </c>
      <c r="N209" s="390"/>
      <c r="O209" s="390" t="s">
        <v>1915</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hidden="1" customHeight="1" x14ac:dyDescent="0.3">
      <c r="A210" s="448">
        <v>197</v>
      </c>
      <c r="B210" s="390" t="s">
        <v>1916</v>
      </c>
      <c r="C210" s="390"/>
      <c r="D210" s="390" t="s">
        <v>1894</v>
      </c>
      <c r="E210" s="390" t="s">
        <v>128</v>
      </c>
      <c r="F210" s="390" t="s">
        <v>1894</v>
      </c>
      <c r="G210" s="390"/>
      <c r="H210" s="390" t="s">
        <v>2143</v>
      </c>
      <c r="I210" s="390">
        <v>0</v>
      </c>
      <c r="J210" s="390" t="s">
        <v>2065</v>
      </c>
      <c r="K210" s="390">
        <v>2</v>
      </c>
      <c r="L210" s="390" t="s">
        <v>1894</v>
      </c>
      <c r="M210" s="390" t="s">
        <v>1983</v>
      </c>
      <c r="N210" s="390"/>
      <c r="O210" s="390" t="s">
        <v>1917</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hidden="1" customHeight="1" x14ac:dyDescent="0.3">
      <c r="A211" s="448">
        <v>198</v>
      </c>
      <c r="B211" s="390" t="s">
        <v>1918</v>
      </c>
      <c r="C211" s="390"/>
      <c r="D211" s="390" t="s">
        <v>1896</v>
      </c>
      <c r="E211" s="390" t="s">
        <v>128</v>
      </c>
      <c r="F211" s="390" t="s">
        <v>1896</v>
      </c>
      <c r="G211" s="390"/>
      <c r="H211" s="390" t="s">
        <v>2143</v>
      </c>
      <c r="I211" s="390">
        <v>0</v>
      </c>
      <c r="J211" s="390" t="s">
        <v>2065</v>
      </c>
      <c r="K211" s="390">
        <v>2</v>
      </c>
      <c r="L211" s="390" t="s">
        <v>1896</v>
      </c>
      <c r="M211" s="390" t="s">
        <v>1984</v>
      </c>
      <c r="N211" s="390"/>
      <c r="O211" s="390" t="s">
        <v>1919</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hidden="1" customHeight="1" x14ac:dyDescent="0.3">
      <c r="A212" s="448">
        <v>199</v>
      </c>
      <c r="B212" s="390" t="s">
        <v>1920</v>
      </c>
      <c r="C212" s="390"/>
      <c r="D212" s="390" t="s">
        <v>1898</v>
      </c>
      <c r="E212" s="390" t="s">
        <v>128</v>
      </c>
      <c r="F212" s="390" t="s">
        <v>1898</v>
      </c>
      <c r="G212" s="390"/>
      <c r="H212" s="390" t="s">
        <v>2143</v>
      </c>
      <c r="I212" s="390">
        <v>0</v>
      </c>
      <c r="J212" s="390" t="s">
        <v>2065</v>
      </c>
      <c r="K212" s="390">
        <v>2</v>
      </c>
      <c r="L212" s="390" t="s">
        <v>1898</v>
      </c>
      <c r="M212" s="390" t="s">
        <v>1985</v>
      </c>
      <c r="N212" s="390"/>
      <c r="O212" s="390" t="s">
        <v>1921</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hidden="1" customHeight="1" x14ac:dyDescent="0.3">
      <c r="A213" s="448">
        <v>200</v>
      </c>
      <c r="B213" s="390" t="s">
        <v>1922</v>
      </c>
      <c r="C213" s="390"/>
      <c r="D213" s="390" t="s">
        <v>1900</v>
      </c>
      <c r="E213" s="390" t="s">
        <v>128</v>
      </c>
      <c r="F213" s="390" t="s">
        <v>1900</v>
      </c>
      <c r="G213" s="390"/>
      <c r="H213" s="390" t="s">
        <v>2143</v>
      </c>
      <c r="I213" s="390">
        <v>0</v>
      </c>
      <c r="J213" s="390" t="s">
        <v>2065</v>
      </c>
      <c r="K213" s="390">
        <v>2</v>
      </c>
      <c r="L213" s="390" t="s">
        <v>1900</v>
      </c>
      <c r="M213" s="390" t="s">
        <v>1986</v>
      </c>
      <c r="N213" s="390"/>
      <c r="O213" s="390" t="s">
        <v>1923</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hidden="1" customHeight="1" x14ac:dyDescent="0.3">
      <c r="A214" s="448">
        <v>201</v>
      </c>
      <c r="B214" s="390" t="s">
        <v>1924</v>
      </c>
      <c r="C214" s="390"/>
      <c r="D214" s="390" t="s">
        <v>1902</v>
      </c>
      <c r="E214" s="390" t="s">
        <v>128</v>
      </c>
      <c r="F214" s="390" t="s">
        <v>1902</v>
      </c>
      <c r="G214" s="390"/>
      <c r="H214" s="390" t="s">
        <v>2143</v>
      </c>
      <c r="I214" s="390">
        <v>0</v>
      </c>
      <c r="J214" s="390" t="s">
        <v>2065</v>
      </c>
      <c r="K214" s="390">
        <v>2</v>
      </c>
      <c r="L214" s="390" t="s">
        <v>1902</v>
      </c>
      <c r="M214" s="390" t="s">
        <v>1987</v>
      </c>
      <c r="N214" s="390"/>
      <c r="O214" s="390" t="s">
        <v>1925</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hidden="1" customHeight="1" x14ac:dyDescent="0.3">
      <c r="A215" s="448">
        <v>202</v>
      </c>
      <c r="B215" s="390" t="s">
        <v>1926</v>
      </c>
      <c r="C215" s="390"/>
      <c r="D215" s="390" t="s">
        <v>1904</v>
      </c>
      <c r="E215" s="390" t="s">
        <v>128</v>
      </c>
      <c r="F215" s="390" t="s">
        <v>1904</v>
      </c>
      <c r="G215" s="431" t="s">
        <v>1758</v>
      </c>
      <c r="H215" s="390" t="s">
        <v>2143</v>
      </c>
      <c r="I215" s="390">
        <v>0</v>
      </c>
      <c r="J215" s="390" t="s">
        <v>2065</v>
      </c>
      <c r="K215" s="390">
        <v>2</v>
      </c>
      <c r="L215" s="390" t="s">
        <v>1904</v>
      </c>
      <c r="M215" s="390" t="s">
        <v>1988</v>
      </c>
      <c r="N215" s="390"/>
      <c r="O215" s="390" t="s">
        <v>1927</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hidden="1" customHeight="1" x14ac:dyDescent="0.3">
      <c r="A216" s="448">
        <v>203</v>
      </c>
      <c r="B216" s="390" t="s">
        <v>1928</v>
      </c>
      <c r="C216" s="390"/>
      <c r="D216" s="390" t="s">
        <v>1906</v>
      </c>
      <c r="E216" s="390" t="s">
        <v>128</v>
      </c>
      <c r="F216" s="390" t="s">
        <v>1906</v>
      </c>
      <c r="G216" s="431" t="s">
        <v>1758</v>
      </c>
      <c r="H216" s="390" t="s">
        <v>2143</v>
      </c>
      <c r="I216" s="390">
        <v>0</v>
      </c>
      <c r="J216" s="390" t="s">
        <v>2065</v>
      </c>
      <c r="K216" s="390">
        <v>2</v>
      </c>
      <c r="L216" s="390" t="s">
        <v>1906</v>
      </c>
      <c r="M216" s="390" t="s">
        <v>1989</v>
      </c>
      <c r="N216" s="390"/>
      <c r="O216" s="390" t="s">
        <v>1929</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hidden="1" customHeight="1" x14ac:dyDescent="0.3">
      <c r="A217" s="448">
        <v>204</v>
      </c>
      <c r="B217" s="390" t="s">
        <v>2353</v>
      </c>
      <c r="C217" s="450"/>
      <c r="D217" s="430" t="s">
        <v>2350</v>
      </c>
      <c r="E217" s="430" t="s">
        <v>128</v>
      </c>
      <c r="F217" s="430" t="s">
        <v>2350</v>
      </c>
      <c r="G217" s="430" t="s">
        <v>1763</v>
      </c>
      <c r="H217" s="390" t="s">
        <v>2143</v>
      </c>
      <c r="I217" s="390">
        <v>0</v>
      </c>
      <c r="J217" s="390" t="s">
        <v>2065</v>
      </c>
      <c r="K217" s="390">
        <v>2</v>
      </c>
      <c r="L217" s="390" t="s">
        <v>2350</v>
      </c>
      <c r="M217" s="390" t="s">
        <v>1990</v>
      </c>
      <c r="N217" s="390"/>
      <c r="O217" s="390" t="s">
        <v>2352</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hidden="1" customHeight="1" x14ac:dyDescent="0.3">
      <c r="A218" s="448">
        <v>205</v>
      </c>
      <c r="B218" s="390" t="s">
        <v>2354</v>
      </c>
      <c r="C218" s="428"/>
      <c r="D218" s="390" t="s">
        <v>2354</v>
      </c>
      <c r="E218" s="430" t="s">
        <v>128</v>
      </c>
      <c r="F218" s="430" t="s">
        <v>2354</v>
      </c>
      <c r="G218" s="430" t="s">
        <v>1763</v>
      </c>
      <c r="H218" s="390" t="s">
        <v>2143</v>
      </c>
      <c r="I218" s="390">
        <v>0</v>
      </c>
      <c r="J218" s="390" t="s">
        <v>2065</v>
      </c>
      <c r="K218" s="390">
        <v>2</v>
      </c>
      <c r="L218" s="390" t="s">
        <v>2354</v>
      </c>
      <c r="M218" s="390" t="s">
        <v>2351</v>
      </c>
      <c r="N218" s="390"/>
      <c r="O218" s="390" t="s">
        <v>2356</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hidden="1" customHeight="1" x14ac:dyDescent="0.3">
      <c r="A219" s="448">
        <v>206</v>
      </c>
      <c r="B219" s="390" t="s">
        <v>1930</v>
      </c>
      <c r="C219" s="390"/>
      <c r="D219" s="390" t="s">
        <v>1908</v>
      </c>
      <c r="E219" s="390" t="s">
        <v>128</v>
      </c>
      <c r="F219" s="390" t="s">
        <v>1908</v>
      </c>
      <c r="G219" s="390"/>
      <c r="H219" s="390" t="s">
        <v>2143</v>
      </c>
      <c r="I219" s="390">
        <v>0</v>
      </c>
      <c r="J219" s="390" t="s">
        <v>2065</v>
      </c>
      <c r="K219" s="390">
        <v>2</v>
      </c>
      <c r="L219" s="390" t="s">
        <v>1908</v>
      </c>
      <c r="M219" s="451" t="s">
        <v>2355</v>
      </c>
      <c r="N219" s="390"/>
      <c r="O219" s="390" t="s">
        <v>1931</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hidden="1" customHeight="1" x14ac:dyDescent="0.3">
      <c r="A220" s="448">
        <v>207</v>
      </c>
      <c r="B220" s="390" t="s">
        <v>1722</v>
      </c>
      <c r="C220" s="390"/>
      <c r="D220" s="390" t="s">
        <v>22</v>
      </c>
      <c r="E220" s="390" t="s">
        <v>128</v>
      </c>
      <c r="F220" s="390" t="s">
        <v>22</v>
      </c>
      <c r="G220" s="390"/>
      <c r="H220" s="390" t="s">
        <v>2144</v>
      </c>
      <c r="I220" s="394">
        <v>0</v>
      </c>
      <c r="J220" s="390" t="s">
        <v>2065</v>
      </c>
      <c r="K220" s="390">
        <v>2</v>
      </c>
      <c r="L220" s="390" t="s">
        <v>22</v>
      </c>
      <c r="M220" s="390" t="s">
        <v>1991</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1806</v>
      </c>
      <c r="AI220" s="390"/>
      <c r="AJ220" s="390"/>
      <c r="AK220" s="390"/>
    </row>
    <row r="221" spans="1:37" ht="30.75" hidden="1" customHeight="1" x14ac:dyDescent="0.3">
      <c r="A221" s="448">
        <v>208</v>
      </c>
      <c r="B221" s="390" t="s">
        <v>1723</v>
      </c>
      <c r="C221" s="390"/>
      <c r="D221" s="390" t="s">
        <v>884</v>
      </c>
      <c r="E221" s="390" t="s">
        <v>128</v>
      </c>
      <c r="F221" s="390" t="s">
        <v>884</v>
      </c>
      <c r="G221" s="390"/>
      <c r="H221" s="390" t="s">
        <v>2144</v>
      </c>
      <c r="I221" s="394">
        <v>0</v>
      </c>
      <c r="J221" s="390" t="s">
        <v>2065</v>
      </c>
      <c r="K221" s="390">
        <v>2</v>
      </c>
      <c r="L221" s="390" t="s">
        <v>884</v>
      </c>
      <c r="M221" s="390" t="s">
        <v>1992</v>
      </c>
      <c r="N221" s="390"/>
      <c r="O221" s="390" t="s">
        <v>2399</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hidden="1" customHeight="1" x14ac:dyDescent="0.3">
      <c r="A222" s="448"/>
      <c r="B222" s="390" t="s">
        <v>2430</v>
      </c>
      <c r="C222" s="390"/>
      <c r="D222" s="390" t="s">
        <v>2431</v>
      </c>
      <c r="E222" s="390" t="s">
        <v>128</v>
      </c>
      <c r="F222" s="430" t="s">
        <v>2431</v>
      </c>
      <c r="G222" s="390" t="s">
        <v>1755</v>
      </c>
      <c r="H222" s="390" t="s">
        <v>2144</v>
      </c>
      <c r="I222" s="394">
        <v>0</v>
      </c>
      <c r="J222" s="390" t="s">
        <v>2065</v>
      </c>
      <c r="K222" s="390">
        <v>2</v>
      </c>
      <c r="L222" s="390" t="s">
        <v>884</v>
      </c>
      <c r="M222" s="390" t="s">
        <v>1992</v>
      </c>
      <c r="N222" s="390"/>
      <c r="O222" s="390" t="s">
        <v>2399</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hidden="1" customHeight="1" x14ac:dyDescent="0.3">
      <c r="A223" s="448">
        <v>209</v>
      </c>
      <c r="B223" s="390" t="s">
        <v>1724</v>
      </c>
      <c r="C223" s="390"/>
      <c r="D223" s="390" t="s">
        <v>1691</v>
      </c>
      <c r="E223" s="390" t="s">
        <v>128</v>
      </c>
      <c r="F223" s="390" t="s">
        <v>1691</v>
      </c>
      <c r="G223" s="390" t="s">
        <v>1763</v>
      </c>
      <c r="H223" s="390" t="s">
        <v>2144</v>
      </c>
      <c r="I223" s="394">
        <v>0</v>
      </c>
      <c r="J223" s="390" t="s">
        <v>2065</v>
      </c>
      <c r="K223" s="390">
        <v>2</v>
      </c>
      <c r="L223" s="390" t="s">
        <v>1691</v>
      </c>
      <c r="M223" s="390" t="s">
        <v>1993</v>
      </c>
      <c r="N223" s="390"/>
      <c r="O223" s="390" t="s">
        <v>1692</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1804</v>
      </c>
      <c r="AI223" s="390"/>
      <c r="AJ223" s="390"/>
      <c r="AK223" s="390"/>
    </row>
    <row r="224" spans="1:37" ht="30.75" hidden="1" customHeight="1" x14ac:dyDescent="0.3">
      <c r="A224" s="448">
        <v>210</v>
      </c>
      <c r="B224" s="390" t="s">
        <v>1726</v>
      </c>
      <c r="C224" s="390"/>
      <c r="D224" s="390" t="s">
        <v>1655</v>
      </c>
      <c r="E224" s="390" t="s">
        <v>128</v>
      </c>
      <c r="F224" s="390" t="s">
        <v>1655</v>
      </c>
      <c r="G224" s="390" t="s">
        <v>1755</v>
      </c>
      <c r="H224" s="390" t="s">
        <v>2144</v>
      </c>
      <c r="I224" s="394">
        <v>0</v>
      </c>
      <c r="J224" s="390" t="s">
        <v>2065</v>
      </c>
      <c r="K224" s="390">
        <v>2</v>
      </c>
      <c r="L224" s="390" t="s">
        <v>1655</v>
      </c>
      <c r="M224" s="390" t="s">
        <v>1994</v>
      </c>
      <c r="N224" s="390"/>
      <c r="O224" s="390" t="s">
        <v>1656</v>
      </c>
      <c r="P224" s="390"/>
      <c r="Q224" s="390">
        <v>0</v>
      </c>
      <c r="R224" s="390">
        <v>0</v>
      </c>
      <c r="S224" s="390">
        <v>0</v>
      </c>
      <c r="T224" s="390">
        <v>0</v>
      </c>
      <c r="U224" s="390">
        <v>0</v>
      </c>
      <c r="V224" s="390">
        <v>0</v>
      </c>
      <c r="W224" s="390">
        <v>0</v>
      </c>
      <c r="X224" s="390">
        <v>0</v>
      </c>
      <c r="Y224" s="390">
        <v>0</v>
      </c>
      <c r="Z224" s="390">
        <v>0</v>
      </c>
      <c r="AA224" s="390">
        <v>0</v>
      </c>
      <c r="AB224" s="439"/>
      <c r="AC224" s="390">
        <v>768</v>
      </c>
      <c r="AD224" s="439"/>
      <c r="AE224" s="390">
        <v>0</v>
      </c>
      <c r="AF224" s="390"/>
      <c r="AG224" s="390"/>
      <c r="AH224" s="390" t="s">
        <v>1804</v>
      </c>
      <c r="AI224" s="390"/>
      <c r="AJ224" s="390"/>
      <c r="AK224" s="390"/>
    </row>
    <row r="225" spans="1:37" ht="30.75" hidden="1" customHeight="1" x14ac:dyDescent="0.3">
      <c r="A225" s="448">
        <v>211</v>
      </c>
      <c r="B225" s="390" t="s">
        <v>1725</v>
      </c>
      <c r="C225" s="390"/>
      <c r="D225" s="390" t="s">
        <v>1693</v>
      </c>
      <c r="E225" s="390" t="s">
        <v>1807</v>
      </c>
      <c r="F225" s="390" t="s">
        <v>1693</v>
      </c>
      <c r="G225" s="390" t="s">
        <v>1755</v>
      </c>
      <c r="H225" s="390" t="s">
        <v>2144</v>
      </c>
      <c r="I225" s="394">
        <v>0</v>
      </c>
      <c r="J225" s="390" t="s">
        <v>2065</v>
      </c>
      <c r="K225" s="390">
        <v>2</v>
      </c>
      <c r="L225" s="390" t="s">
        <v>1693</v>
      </c>
      <c r="M225" s="390" t="s">
        <v>1995</v>
      </c>
      <c r="N225" s="390"/>
      <c r="O225" s="390" t="s">
        <v>1694</v>
      </c>
      <c r="P225" s="390"/>
      <c r="Q225" s="390">
        <v>0</v>
      </c>
      <c r="R225" s="390">
        <v>0</v>
      </c>
      <c r="S225" s="390">
        <v>0</v>
      </c>
      <c r="T225" s="390">
        <v>0</v>
      </c>
      <c r="U225" s="390">
        <v>0</v>
      </c>
      <c r="V225" s="390">
        <v>0</v>
      </c>
      <c r="W225" s="390">
        <v>0</v>
      </c>
      <c r="X225" s="390">
        <v>0</v>
      </c>
      <c r="Y225" s="390">
        <v>0</v>
      </c>
      <c r="Z225" s="390">
        <v>0</v>
      </c>
      <c r="AA225" s="390">
        <v>0</v>
      </c>
      <c r="AB225" s="439"/>
      <c r="AC225" s="390">
        <v>768</v>
      </c>
      <c r="AD225" s="439"/>
      <c r="AE225" s="390">
        <v>0</v>
      </c>
      <c r="AF225" s="390"/>
      <c r="AG225" s="390"/>
      <c r="AH225" s="390"/>
      <c r="AI225" s="390"/>
      <c r="AJ225" s="390"/>
      <c r="AK225" s="390"/>
    </row>
    <row r="226" spans="1:37" ht="30.75" hidden="1" customHeight="1" x14ac:dyDescent="0.3">
      <c r="A226" s="448">
        <v>212</v>
      </c>
      <c r="B226" s="426" t="s">
        <v>2389</v>
      </c>
      <c r="C226" s="390"/>
      <c r="D226" s="432" t="s">
        <v>2401</v>
      </c>
      <c r="E226" s="390" t="s">
        <v>128</v>
      </c>
      <c r="F226" s="390" t="s">
        <v>2382</v>
      </c>
      <c r="G226" s="390" t="s">
        <v>1755</v>
      </c>
      <c r="H226" s="390" t="s">
        <v>2144</v>
      </c>
      <c r="I226" s="394">
        <v>0</v>
      </c>
      <c r="J226" s="390" t="s">
        <v>2065</v>
      </c>
      <c r="K226" s="390">
        <v>2</v>
      </c>
      <c r="L226" s="390" t="s">
        <v>2382</v>
      </c>
      <c r="M226" s="390" t="s">
        <v>1996</v>
      </c>
      <c r="N226" s="390"/>
      <c r="O226" s="390" t="s">
        <v>2403</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0</v>
      </c>
      <c r="AB226" s="439"/>
      <c r="AC226" s="390">
        <v>0</v>
      </c>
      <c r="AD226" s="439"/>
      <c r="AE226" s="390">
        <v>768</v>
      </c>
      <c r="AF226" s="390"/>
      <c r="AG226" s="390"/>
      <c r="AH226" s="390"/>
      <c r="AI226" s="390"/>
      <c r="AJ226" s="390"/>
      <c r="AK226" s="390"/>
    </row>
    <row r="227" spans="1:37" ht="30.75" hidden="1" customHeight="1" x14ac:dyDescent="0.3">
      <c r="A227" s="448">
        <v>213</v>
      </c>
      <c r="B227" s="426" t="s">
        <v>2390</v>
      </c>
      <c r="C227" s="390"/>
      <c r="D227" s="432" t="s">
        <v>2402</v>
      </c>
      <c r="E227" s="390" t="s">
        <v>128</v>
      </c>
      <c r="F227" s="390" t="s">
        <v>2386</v>
      </c>
      <c r="G227" s="390" t="s">
        <v>1755</v>
      </c>
      <c r="H227" s="390" t="s">
        <v>2144</v>
      </c>
      <c r="I227" s="390">
        <v>0</v>
      </c>
      <c r="J227" s="390" t="s">
        <v>2065</v>
      </c>
      <c r="K227" s="390">
        <v>2</v>
      </c>
      <c r="L227" s="390" t="s">
        <v>2386</v>
      </c>
      <c r="M227" s="390" t="s">
        <v>2387</v>
      </c>
      <c r="N227" s="390"/>
      <c r="O227" s="390" t="s">
        <v>2404</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0</v>
      </c>
      <c r="AB227" s="439"/>
      <c r="AC227" s="390">
        <v>0</v>
      </c>
      <c r="AD227" s="439"/>
      <c r="AE227" s="390">
        <v>320</v>
      </c>
      <c r="AF227" s="390"/>
      <c r="AG227" s="390"/>
      <c r="AH227" s="390"/>
      <c r="AI227" s="390"/>
      <c r="AJ227" s="390"/>
      <c r="AK227" s="390"/>
    </row>
    <row r="228" spans="1:37" ht="30.75" hidden="1" customHeight="1" x14ac:dyDescent="0.3">
      <c r="A228" s="448">
        <v>214</v>
      </c>
      <c r="B228" s="390" t="s">
        <v>1727</v>
      </c>
      <c r="C228" s="390"/>
      <c r="D228" s="390" t="s">
        <v>21</v>
      </c>
      <c r="E228" s="390" t="s">
        <v>66</v>
      </c>
      <c r="F228" s="390" t="s">
        <v>21</v>
      </c>
      <c r="G228" s="390"/>
      <c r="H228" s="390" t="s">
        <v>2144</v>
      </c>
      <c r="I228" s="394">
        <v>0</v>
      </c>
      <c r="J228" s="390" t="s">
        <v>2065</v>
      </c>
      <c r="K228" s="390">
        <v>2</v>
      </c>
      <c r="L228" s="390" t="s">
        <v>21</v>
      </c>
      <c r="M228" s="390" t="s">
        <v>2388</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hidden="1" customHeight="1" x14ac:dyDescent="0.3">
      <c r="A229" s="448">
        <v>215</v>
      </c>
      <c r="B229" s="390" t="s">
        <v>1730</v>
      </c>
      <c r="C229" s="390" t="s">
        <v>42</v>
      </c>
      <c r="D229" s="390" t="s">
        <v>1236</v>
      </c>
      <c r="E229" s="390"/>
      <c r="F229" s="390" t="s">
        <v>614</v>
      </c>
      <c r="G229" s="390"/>
      <c r="H229" s="390" t="s">
        <v>2143</v>
      </c>
      <c r="I229" s="394">
        <v>0</v>
      </c>
      <c r="J229" s="390" t="s">
        <v>1187</v>
      </c>
      <c r="K229" s="390">
        <v>4</v>
      </c>
      <c r="L229" s="390">
        <v>1</v>
      </c>
      <c r="M229" s="390" t="s">
        <v>1997</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hidden="1" customHeight="1" x14ac:dyDescent="0.3">
      <c r="A230" s="448">
        <v>216</v>
      </c>
      <c r="B230" s="390"/>
      <c r="C230" s="390"/>
      <c r="D230" s="390" t="s">
        <v>267</v>
      </c>
      <c r="E230" s="390"/>
      <c r="F230" s="390" t="s">
        <v>614</v>
      </c>
      <c r="G230" s="390"/>
      <c r="H230" s="390" t="s">
        <v>2143</v>
      </c>
      <c r="I230" s="394">
        <v>0</v>
      </c>
      <c r="J230" s="390" t="s">
        <v>1187</v>
      </c>
      <c r="K230" s="390">
        <v>4</v>
      </c>
      <c r="L230" s="390">
        <v>1</v>
      </c>
      <c r="M230" s="390" t="s">
        <v>1997</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hidden="1" customHeight="1" x14ac:dyDescent="0.3">
      <c r="A231" s="448">
        <v>217</v>
      </c>
      <c r="B231" s="390"/>
      <c r="C231" s="390"/>
      <c r="D231" s="390" t="s">
        <v>269</v>
      </c>
      <c r="E231" s="390"/>
      <c r="F231" s="390" t="s">
        <v>614</v>
      </c>
      <c r="G231" s="390"/>
      <c r="H231" s="390" t="s">
        <v>2143</v>
      </c>
      <c r="I231" s="394">
        <v>0</v>
      </c>
      <c r="J231" s="390" t="s">
        <v>1187</v>
      </c>
      <c r="K231" s="390">
        <v>4</v>
      </c>
      <c r="L231" s="390">
        <v>1</v>
      </c>
      <c r="M231" s="390" t="s">
        <v>1997</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hidden="1" customHeight="1" x14ac:dyDescent="0.3">
      <c r="A232" s="448">
        <v>218</v>
      </c>
      <c r="B232" s="390"/>
      <c r="C232" s="390"/>
      <c r="D232" s="390" t="s">
        <v>1235</v>
      </c>
      <c r="E232" s="390"/>
      <c r="F232" s="390" t="s">
        <v>48</v>
      </c>
      <c r="G232" s="390" t="s">
        <v>2096</v>
      </c>
      <c r="H232" s="390" t="s">
        <v>2143</v>
      </c>
      <c r="I232" s="394">
        <v>0</v>
      </c>
      <c r="J232" s="390" t="s">
        <v>1187</v>
      </c>
      <c r="K232" s="390">
        <v>4</v>
      </c>
      <c r="L232" s="390">
        <v>1</v>
      </c>
      <c r="M232" s="390" t="s">
        <v>1997</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2098</v>
      </c>
      <c r="AH232" s="390" t="s">
        <v>1187</v>
      </c>
      <c r="AI232" s="390"/>
      <c r="AJ232" s="390"/>
      <c r="AK232" s="390"/>
    </row>
    <row r="233" spans="1:37" ht="30.75" hidden="1" customHeight="1" x14ac:dyDescent="0.3">
      <c r="A233" s="448">
        <v>219</v>
      </c>
      <c r="B233" s="390"/>
      <c r="C233" s="390"/>
      <c r="D233" s="390" t="s">
        <v>2061</v>
      </c>
      <c r="E233" s="390" t="s">
        <v>128</v>
      </c>
      <c r="F233" s="390" t="s">
        <v>614</v>
      </c>
      <c r="G233" s="390" t="s">
        <v>2094</v>
      </c>
      <c r="H233" s="390" t="s">
        <v>2143</v>
      </c>
      <c r="I233" s="394" t="s">
        <v>1879</v>
      </c>
      <c r="J233" s="390" t="s">
        <v>1187</v>
      </c>
      <c r="K233" s="390">
        <v>4</v>
      </c>
      <c r="L233" s="390">
        <v>1</v>
      </c>
      <c r="M233" s="390" t="s">
        <v>1997</v>
      </c>
      <c r="N233" s="390" t="s">
        <v>1227</v>
      </c>
      <c r="O233" s="390" t="s">
        <v>2148</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2098</v>
      </c>
      <c r="AH233" s="390" t="s">
        <v>1187</v>
      </c>
      <c r="AI233" s="390"/>
      <c r="AJ233" s="390"/>
      <c r="AK233" s="390"/>
    </row>
    <row r="234" spans="1:37" ht="30.75" hidden="1" customHeight="1" x14ac:dyDescent="0.3">
      <c r="A234" s="448">
        <v>220</v>
      </c>
      <c r="B234" s="390"/>
      <c r="C234" s="390"/>
      <c r="D234" s="390" t="s">
        <v>1234</v>
      </c>
      <c r="E234" s="390"/>
      <c r="F234" s="390" t="s">
        <v>630</v>
      </c>
      <c r="G234" s="390"/>
      <c r="H234" s="390" t="s">
        <v>2143</v>
      </c>
      <c r="I234" s="394">
        <v>0</v>
      </c>
      <c r="J234" s="390" t="s">
        <v>1187</v>
      </c>
      <c r="K234" s="390">
        <v>4</v>
      </c>
      <c r="L234" s="390">
        <v>1</v>
      </c>
      <c r="M234" s="390" t="s">
        <v>1997</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hidden="1" customHeight="1" x14ac:dyDescent="0.3">
      <c r="A235" s="448">
        <v>221</v>
      </c>
      <c r="B235" s="390"/>
      <c r="C235" s="390"/>
      <c r="D235" s="390" t="s">
        <v>1232</v>
      </c>
      <c r="E235" s="390"/>
      <c r="F235" s="390" t="s">
        <v>630</v>
      </c>
      <c r="G235" s="390"/>
      <c r="H235" s="390" t="s">
        <v>2143</v>
      </c>
      <c r="I235" s="394">
        <v>0</v>
      </c>
      <c r="J235" s="390" t="s">
        <v>1187</v>
      </c>
      <c r="K235" s="390">
        <v>4</v>
      </c>
      <c r="L235" s="390">
        <v>1</v>
      </c>
      <c r="M235" s="390" t="s">
        <v>1997</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hidden="1" customHeight="1" x14ac:dyDescent="0.3">
      <c r="A236" s="448">
        <v>222</v>
      </c>
      <c r="B236" s="390"/>
      <c r="C236" s="390"/>
      <c r="D236" s="390" t="s">
        <v>1230</v>
      </c>
      <c r="E236" s="390"/>
      <c r="F236" s="390" t="s">
        <v>630</v>
      </c>
      <c r="G236" s="390"/>
      <c r="H236" s="390" t="s">
        <v>2143</v>
      </c>
      <c r="I236" s="394">
        <v>0</v>
      </c>
      <c r="J236" s="390" t="s">
        <v>1187</v>
      </c>
      <c r="K236" s="390">
        <v>4</v>
      </c>
      <c r="L236" s="390">
        <v>1</v>
      </c>
      <c r="M236" s="390" t="s">
        <v>1997</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hidden="1" customHeight="1" x14ac:dyDescent="0.3">
      <c r="A237" s="448">
        <v>223</v>
      </c>
      <c r="B237" s="390"/>
      <c r="C237" s="390"/>
      <c r="D237" s="390" t="s">
        <v>1228</v>
      </c>
      <c r="E237" s="390"/>
      <c r="F237" s="390" t="s">
        <v>648</v>
      </c>
      <c r="G237" s="390"/>
      <c r="H237" s="390" t="s">
        <v>2143</v>
      </c>
      <c r="I237" s="394">
        <v>0</v>
      </c>
      <c r="J237" s="390" t="s">
        <v>1187</v>
      </c>
      <c r="K237" s="390">
        <v>4</v>
      </c>
      <c r="L237" s="390">
        <v>1</v>
      </c>
      <c r="M237" s="390" t="s">
        <v>1997</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hidden="1" customHeight="1" x14ac:dyDescent="0.3">
      <c r="A238" s="448">
        <v>224</v>
      </c>
      <c r="B238" s="390"/>
      <c r="C238" s="390"/>
      <c r="D238" s="390" t="s">
        <v>1563</v>
      </c>
      <c r="E238" s="390"/>
      <c r="F238" s="390" t="s">
        <v>1564</v>
      </c>
      <c r="G238" s="390"/>
      <c r="H238" s="390" t="s">
        <v>2143</v>
      </c>
      <c r="I238" s="394">
        <v>0</v>
      </c>
      <c r="J238" s="390" t="s">
        <v>1187</v>
      </c>
      <c r="K238" s="390">
        <v>4</v>
      </c>
      <c r="L238" s="390">
        <v>1</v>
      </c>
      <c r="M238" s="390" t="s">
        <v>1998</v>
      </c>
      <c r="N238" s="390" t="s">
        <v>1221</v>
      </c>
      <c r="O238" s="390" t="s">
        <v>1642</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hidden="1" customHeight="1" x14ac:dyDescent="0.3">
      <c r="A239" s="448">
        <v>225</v>
      </c>
      <c r="B239" s="390"/>
      <c r="C239" s="390"/>
      <c r="D239" s="390" t="s">
        <v>281</v>
      </c>
      <c r="E239" s="390"/>
      <c r="F239" s="390" t="s">
        <v>614</v>
      </c>
      <c r="G239" s="390"/>
      <c r="H239" s="390" t="s">
        <v>2143</v>
      </c>
      <c r="I239" s="394">
        <v>0</v>
      </c>
      <c r="J239" s="390" t="s">
        <v>1187</v>
      </c>
      <c r="K239" s="390">
        <v>4</v>
      </c>
      <c r="L239" s="390">
        <v>1</v>
      </c>
      <c r="M239" s="390" t="s">
        <v>1998</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hidden="1" customHeight="1" x14ac:dyDescent="0.3">
      <c r="A240" s="448">
        <v>226</v>
      </c>
      <c r="B240" s="390"/>
      <c r="C240" s="390"/>
      <c r="D240" s="390" t="s">
        <v>283</v>
      </c>
      <c r="E240" s="390"/>
      <c r="F240" s="390" t="s">
        <v>614</v>
      </c>
      <c r="G240" s="390"/>
      <c r="H240" s="390" t="s">
        <v>2143</v>
      </c>
      <c r="I240" s="394">
        <v>0</v>
      </c>
      <c r="J240" s="390" t="s">
        <v>1187</v>
      </c>
      <c r="K240" s="390">
        <v>4</v>
      </c>
      <c r="L240" s="390">
        <v>1</v>
      </c>
      <c r="M240" s="390" t="s">
        <v>1998</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hidden="1" customHeight="1" x14ac:dyDescent="0.3">
      <c r="A241" s="448">
        <v>227</v>
      </c>
      <c r="B241" s="390"/>
      <c r="C241" s="390"/>
      <c r="D241" s="390" t="s">
        <v>285</v>
      </c>
      <c r="E241" s="390"/>
      <c r="F241" s="390" t="s">
        <v>614</v>
      </c>
      <c r="G241" s="390"/>
      <c r="H241" s="390" t="s">
        <v>2143</v>
      </c>
      <c r="I241" s="394">
        <v>0</v>
      </c>
      <c r="J241" s="390" t="s">
        <v>1187</v>
      </c>
      <c r="K241" s="390">
        <v>4</v>
      </c>
      <c r="L241" s="390">
        <v>1</v>
      </c>
      <c r="M241" s="390" t="s">
        <v>1998</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hidden="1" customHeight="1" x14ac:dyDescent="0.3">
      <c r="A242" s="448">
        <v>228</v>
      </c>
      <c r="B242" s="390"/>
      <c r="C242" s="390"/>
      <c r="D242" s="390" t="s">
        <v>2076</v>
      </c>
      <c r="E242" s="390"/>
      <c r="F242" s="390" t="s">
        <v>2077</v>
      </c>
      <c r="G242" s="390"/>
      <c r="H242" s="390" t="s">
        <v>2143</v>
      </c>
      <c r="I242" s="394">
        <v>0</v>
      </c>
      <c r="J242" s="390" t="s">
        <v>1187</v>
      </c>
      <c r="K242" s="390">
        <v>4</v>
      </c>
      <c r="L242" s="390">
        <v>1</v>
      </c>
      <c r="M242" s="390" t="s">
        <v>1998</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hidden="1" customHeight="1" x14ac:dyDescent="0.3">
      <c r="A243" s="448">
        <v>229</v>
      </c>
      <c r="B243" s="390"/>
      <c r="C243" s="390"/>
      <c r="D243" s="390" t="s">
        <v>2078</v>
      </c>
      <c r="E243" s="390"/>
      <c r="F243" s="390" t="s">
        <v>2077</v>
      </c>
      <c r="G243" s="390"/>
      <c r="H243" s="390" t="s">
        <v>2143</v>
      </c>
      <c r="I243" s="394">
        <v>0</v>
      </c>
      <c r="J243" s="390" t="s">
        <v>1187</v>
      </c>
      <c r="K243" s="390">
        <v>4</v>
      </c>
      <c r="L243" s="390">
        <v>1</v>
      </c>
      <c r="M243" s="390" t="s">
        <v>1998</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hidden="1" customHeight="1" x14ac:dyDescent="0.3">
      <c r="A244" s="448">
        <v>230</v>
      </c>
      <c r="B244" s="390"/>
      <c r="C244" s="390"/>
      <c r="D244" s="390" t="s">
        <v>1666</v>
      </c>
      <c r="E244" s="390"/>
      <c r="F244" s="390" t="s">
        <v>2114</v>
      </c>
      <c r="G244" s="390"/>
      <c r="H244" s="390" t="s">
        <v>2143</v>
      </c>
      <c r="I244" s="394">
        <v>0</v>
      </c>
      <c r="J244" s="390" t="s">
        <v>1187</v>
      </c>
      <c r="K244" s="390">
        <v>4</v>
      </c>
      <c r="L244" s="390">
        <v>1</v>
      </c>
      <c r="M244" s="390" t="s">
        <v>1998</v>
      </c>
      <c r="N244" s="390" t="s">
        <v>1221</v>
      </c>
      <c r="O244" s="390" t="s">
        <v>1668</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hidden="1" customHeight="1" x14ac:dyDescent="0.3">
      <c r="A245" s="448">
        <v>231</v>
      </c>
      <c r="B245" s="390"/>
      <c r="C245" s="390"/>
      <c r="D245" s="390" t="s">
        <v>1667</v>
      </c>
      <c r="E245" s="390"/>
      <c r="F245" s="390" t="s">
        <v>2114</v>
      </c>
      <c r="G245" s="390"/>
      <c r="H245" s="390" t="s">
        <v>2143</v>
      </c>
      <c r="I245" s="394">
        <v>0</v>
      </c>
      <c r="J245" s="390" t="s">
        <v>1187</v>
      </c>
      <c r="K245" s="390">
        <v>4</v>
      </c>
      <c r="L245" s="390">
        <v>1</v>
      </c>
      <c r="M245" s="390" t="s">
        <v>1998</v>
      </c>
      <c r="N245" s="390" t="s">
        <v>1221</v>
      </c>
      <c r="O245" s="390" t="s">
        <v>1669</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hidden="1" customHeight="1" x14ac:dyDescent="0.3">
      <c r="A246" s="448">
        <v>232</v>
      </c>
      <c r="B246" s="390"/>
      <c r="C246" s="390"/>
      <c r="D246" s="390" t="s">
        <v>287</v>
      </c>
      <c r="E246" s="390"/>
      <c r="F246" s="390" t="s">
        <v>614</v>
      </c>
      <c r="G246" s="390"/>
      <c r="H246" s="390" t="s">
        <v>2143</v>
      </c>
      <c r="I246" s="394">
        <v>0</v>
      </c>
      <c r="J246" s="390" t="s">
        <v>1187</v>
      </c>
      <c r="K246" s="390">
        <v>4</v>
      </c>
      <c r="L246" s="390">
        <v>1</v>
      </c>
      <c r="M246" s="390" t="s">
        <v>1999</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hidden="1" customHeight="1" x14ac:dyDescent="0.3">
      <c r="A247" s="448">
        <v>233</v>
      </c>
      <c r="B247" s="390"/>
      <c r="C247" s="390"/>
      <c r="D247" s="390" t="s">
        <v>289</v>
      </c>
      <c r="E247" s="390"/>
      <c r="F247" s="390" t="s">
        <v>614</v>
      </c>
      <c r="G247" s="390"/>
      <c r="H247" s="390" t="s">
        <v>2143</v>
      </c>
      <c r="I247" s="394">
        <v>0</v>
      </c>
      <c r="J247" s="390" t="s">
        <v>1187</v>
      </c>
      <c r="K247" s="390">
        <v>4</v>
      </c>
      <c r="L247" s="390">
        <v>1</v>
      </c>
      <c r="M247" s="390" t="s">
        <v>1999</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hidden="1" customHeight="1" x14ac:dyDescent="0.3">
      <c r="A248" s="448">
        <v>234</v>
      </c>
      <c r="B248" s="390"/>
      <c r="C248" s="390"/>
      <c r="D248" s="390" t="s">
        <v>2079</v>
      </c>
      <c r="E248" s="390"/>
      <c r="F248" s="390" t="s">
        <v>2077</v>
      </c>
      <c r="G248" s="390"/>
      <c r="H248" s="390" t="s">
        <v>2143</v>
      </c>
      <c r="I248" s="394">
        <v>0</v>
      </c>
      <c r="J248" s="390" t="s">
        <v>1187</v>
      </c>
      <c r="K248" s="390">
        <v>4</v>
      </c>
      <c r="L248" s="390">
        <v>1</v>
      </c>
      <c r="M248" s="390" t="s">
        <v>1999</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hidden="1" customHeight="1" x14ac:dyDescent="0.3">
      <c r="A249" s="448">
        <v>235</v>
      </c>
      <c r="B249" s="390"/>
      <c r="C249" s="390"/>
      <c r="D249" s="390" t="s">
        <v>2080</v>
      </c>
      <c r="E249" s="390"/>
      <c r="F249" s="390" t="s">
        <v>2077</v>
      </c>
      <c r="G249" s="390"/>
      <c r="H249" s="390" t="s">
        <v>2143</v>
      </c>
      <c r="I249" s="394">
        <v>0</v>
      </c>
      <c r="J249" s="390" t="s">
        <v>1187</v>
      </c>
      <c r="K249" s="390">
        <v>4</v>
      </c>
      <c r="L249" s="390">
        <v>1</v>
      </c>
      <c r="M249" s="390" t="s">
        <v>1999</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hidden="1" customHeight="1" x14ac:dyDescent="0.3">
      <c r="A250" s="448">
        <v>236</v>
      </c>
      <c r="B250" s="390"/>
      <c r="C250" s="390"/>
      <c r="D250" s="390" t="s">
        <v>291</v>
      </c>
      <c r="E250" s="390"/>
      <c r="F250" s="390" t="s">
        <v>614</v>
      </c>
      <c r="G250" s="390"/>
      <c r="H250" s="390" t="s">
        <v>2143</v>
      </c>
      <c r="I250" s="394">
        <v>0</v>
      </c>
      <c r="J250" s="390" t="s">
        <v>1187</v>
      </c>
      <c r="K250" s="390">
        <v>4</v>
      </c>
      <c r="L250" s="390">
        <v>1</v>
      </c>
      <c r="M250" s="390" t="s">
        <v>1999</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hidden="1" customHeight="1" x14ac:dyDescent="0.3">
      <c r="A251" s="448">
        <v>237</v>
      </c>
      <c r="B251" s="390"/>
      <c r="C251" s="390"/>
      <c r="D251" s="390" t="s">
        <v>293</v>
      </c>
      <c r="E251" s="390"/>
      <c r="F251" s="390" t="s">
        <v>614</v>
      </c>
      <c r="G251" s="390"/>
      <c r="H251" s="390" t="s">
        <v>2143</v>
      </c>
      <c r="I251" s="394">
        <v>0</v>
      </c>
      <c r="J251" s="390" t="s">
        <v>1187</v>
      </c>
      <c r="K251" s="390">
        <v>4</v>
      </c>
      <c r="L251" s="390">
        <v>1</v>
      </c>
      <c r="M251" s="390" t="s">
        <v>1999</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hidden="1" customHeight="1" x14ac:dyDescent="0.3">
      <c r="A252" s="448">
        <v>238</v>
      </c>
      <c r="B252" s="390"/>
      <c r="C252" s="390"/>
      <c r="D252" s="390" t="s">
        <v>2081</v>
      </c>
      <c r="E252" s="390"/>
      <c r="F252" s="390" t="s">
        <v>2077</v>
      </c>
      <c r="G252" s="390"/>
      <c r="H252" s="390" t="s">
        <v>2143</v>
      </c>
      <c r="I252" s="394">
        <v>0</v>
      </c>
      <c r="J252" s="390" t="s">
        <v>1187</v>
      </c>
      <c r="K252" s="390">
        <v>4</v>
      </c>
      <c r="L252" s="390">
        <v>1</v>
      </c>
      <c r="M252" s="390" t="s">
        <v>1999</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hidden="1" customHeight="1" x14ac:dyDescent="0.3">
      <c r="A253" s="448">
        <v>239</v>
      </c>
      <c r="B253" s="390"/>
      <c r="C253" s="390"/>
      <c r="D253" s="390" t="s">
        <v>2115</v>
      </c>
      <c r="E253" s="390"/>
      <c r="F253" s="390" t="s">
        <v>2077</v>
      </c>
      <c r="G253" s="390"/>
      <c r="H253" s="390" t="s">
        <v>2143</v>
      </c>
      <c r="I253" s="394">
        <v>0</v>
      </c>
      <c r="J253" s="390" t="s">
        <v>1187</v>
      </c>
      <c r="K253" s="390">
        <v>4</v>
      </c>
      <c r="L253" s="390">
        <v>1</v>
      </c>
      <c r="M253" s="390" t="s">
        <v>1999</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hidden="1" customHeight="1" x14ac:dyDescent="0.3">
      <c r="A254" s="448">
        <v>240</v>
      </c>
      <c r="B254" s="390"/>
      <c r="C254" s="390"/>
      <c r="D254" s="390" t="s">
        <v>2124</v>
      </c>
      <c r="E254" s="390"/>
      <c r="F254" s="390" t="s">
        <v>2077</v>
      </c>
      <c r="G254" s="390" t="s">
        <v>2096</v>
      </c>
      <c r="H254" s="390" t="s">
        <v>2143</v>
      </c>
      <c r="I254" s="394">
        <v>0</v>
      </c>
      <c r="J254" s="390" t="s">
        <v>1187</v>
      </c>
      <c r="K254" s="390">
        <v>4</v>
      </c>
      <c r="L254" s="390">
        <v>1</v>
      </c>
      <c r="M254" s="390" t="s">
        <v>2000</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2099</v>
      </c>
      <c r="AH254" s="390" t="s">
        <v>1187</v>
      </c>
      <c r="AI254" s="390"/>
      <c r="AJ254" s="390"/>
      <c r="AK254" s="390"/>
    </row>
    <row r="255" spans="1:37" ht="30.75" hidden="1" customHeight="1" x14ac:dyDescent="0.3">
      <c r="A255" s="448">
        <v>241</v>
      </c>
      <c r="B255" s="390"/>
      <c r="C255" s="390"/>
      <c r="D255" s="390" t="s">
        <v>2125</v>
      </c>
      <c r="E255" s="390"/>
      <c r="F255" s="390" t="s">
        <v>2077</v>
      </c>
      <c r="G255" s="390" t="s">
        <v>2096</v>
      </c>
      <c r="H255" s="390" t="s">
        <v>2143</v>
      </c>
      <c r="I255" s="394">
        <v>0</v>
      </c>
      <c r="J255" s="390" t="s">
        <v>1187</v>
      </c>
      <c r="K255" s="390">
        <v>4</v>
      </c>
      <c r="L255" s="390">
        <v>1</v>
      </c>
      <c r="M255" s="390" t="s">
        <v>2000</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2100</v>
      </c>
      <c r="AH255" s="390" t="s">
        <v>1187</v>
      </c>
      <c r="AI255" s="390"/>
      <c r="AJ255" s="390"/>
      <c r="AK255" s="390"/>
    </row>
    <row r="256" spans="1:37" ht="30.75" hidden="1" customHeight="1" x14ac:dyDescent="0.3">
      <c r="A256" s="448">
        <v>242</v>
      </c>
      <c r="B256" s="390"/>
      <c r="C256" s="390"/>
      <c r="D256" s="390" t="s">
        <v>2126</v>
      </c>
      <c r="E256" s="390"/>
      <c r="F256" s="390" t="s">
        <v>2077</v>
      </c>
      <c r="G256" s="390" t="s">
        <v>2096</v>
      </c>
      <c r="H256" s="390" t="s">
        <v>2143</v>
      </c>
      <c r="I256" s="394">
        <v>0</v>
      </c>
      <c r="J256" s="390" t="s">
        <v>1187</v>
      </c>
      <c r="K256" s="390">
        <v>4</v>
      </c>
      <c r="L256" s="390">
        <v>1</v>
      </c>
      <c r="M256" s="390" t="s">
        <v>2000</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2101</v>
      </c>
      <c r="AH256" s="390" t="s">
        <v>1187</v>
      </c>
      <c r="AI256" s="390"/>
      <c r="AJ256" s="390"/>
      <c r="AK256" s="390"/>
    </row>
    <row r="257" spans="1:37" ht="30.75" hidden="1" customHeight="1" x14ac:dyDescent="0.3">
      <c r="A257" s="448">
        <v>243</v>
      </c>
      <c r="B257" s="390"/>
      <c r="C257" s="390"/>
      <c r="D257" s="390" t="s">
        <v>2070</v>
      </c>
      <c r="E257" s="390" t="s">
        <v>128</v>
      </c>
      <c r="F257" s="390" t="s">
        <v>614</v>
      </c>
      <c r="G257" s="390" t="s">
        <v>2094</v>
      </c>
      <c r="H257" s="390" t="s">
        <v>2143</v>
      </c>
      <c r="I257" s="394" t="s">
        <v>1879</v>
      </c>
      <c r="J257" s="390" t="s">
        <v>1187</v>
      </c>
      <c r="K257" s="390">
        <v>4</v>
      </c>
      <c r="L257" s="390">
        <v>1</v>
      </c>
      <c r="M257" s="390" t="s">
        <v>2000</v>
      </c>
      <c r="N257" s="390" t="s">
        <v>1206</v>
      </c>
      <c r="O257" s="390" t="s">
        <v>2082</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2099</v>
      </c>
      <c r="AH257" s="390" t="s">
        <v>1187</v>
      </c>
      <c r="AI257" s="390"/>
      <c r="AJ257" s="390"/>
      <c r="AK257" s="390"/>
    </row>
    <row r="258" spans="1:37" ht="30.75" hidden="1" customHeight="1" x14ac:dyDescent="0.3">
      <c r="A258" s="448">
        <v>244</v>
      </c>
      <c r="B258" s="390"/>
      <c r="C258" s="390"/>
      <c r="D258" s="390" t="s">
        <v>2071</v>
      </c>
      <c r="E258" s="390" t="s">
        <v>128</v>
      </c>
      <c r="F258" s="390" t="s">
        <v>614</v>
      </c>
      <c r="G258" s="390" t="s">
        <v>2094</v>
      </c>
      <c r="H258" s="390" t="s">
        <v>2143</v>
      </c>
      <c r="I258" s="394" t="s">
        <v>1879</v>
      </c>
      <c r="J258" s="390" t="s">
        <v>1187</v>
      </c>
      <c r="K258" s="390">
        <v>4</v>
      </c>
      <c r="L258" s="390">
        <v>1</v>
      </c>
      <c r="M258" s="390" t="s">
        <v>2000</v>
      </c>
      <c r="N258" s="390" t="s">
        <v>1206</v>
      </c>
      <c r="O258" s="390" t="s">
        <v>2083</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2100</v>
      </c>
      <c r="AH258" s="390" t="s">
        <v>1187</v>
      </c>
      <c r="AI258" s="390"/>
      <c r="AJ258" s="390"/>
      <c r="AK258" s="390"/>
    </row>
    <row r="259" spans="1:37" ht="30.75" hidden="1" customHeight="1" x14ac:dyDescent="0.3">
      <c r="A259" s="448">
        <v>245</v>
      </c>
      <c r="B259" s="390"/>
      <c r="C259" s="390"/>
      <c r="D259" s="390" t="s">
        <v>2072</v>
      </c>
      <c r="E259" s="390" t="s">
        <v>128</v>
      </c>
      <c r="F259" s="390" t="s">
        <v>614</v>
      </c>
      <c r="G259" s="390" t="s">
        <v>2094</v>
      </c>
      <c r="H259" s="390" t="s">
        <v>2143</v>
      </c>
      <c r="I259" s="394" t="s">
        <v>1879</v>
      </c>
      <c r="J259" s="390" t="s">
        <v>1187</v>
      </c>
      <c r="K259" s="390">
        <v>4</v>
      </c>
      <c r="L259" s="390">
        <v>1</v>
      </c>
      <c r="M259" s="390" t="s">
        <v>2000</v>
      </c>
      <c r="N259" s="390" t="s">
        <v>1206</v>
      </c>
      <c r="O259" s="390" t="s">
        <v>2084</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2101</v>
      </c>
      <c r="AH259" s="390" t="s">
        <v>1187</v>
      </c>
      <c r="AI259" s="390"/>
      <c r="AJ259" s="390"/>
      <c r="AK259" s="390"/>
    </row>
    <row r="260" spans="1:37" ht="30.75" hidden="1" customHeight="1" x14ac:dyDescent="0.3">
      <c r="A260" s="448">
        <v>246</v>
      </c>
      <c r="B260" s="390"/>
      <c r="C260" s="390"/>
      <c r="D260" s="390" t="s">
        <v>2127</v>
      </c>
      <c r="E260" s="390"/>
      <c r="F260" s="390" t="s">
        <v>2077</v>
      </c>
      <c r="G260" s="390"/>
      <c r="H260" s="390" t="s">
        <v>2143</v>
      </c>
      <c r="I260" s="394">
        <v>0</v>
      </c>
      <c r="J260" s="390" t="s">
        <v>1187</v>
      </c>
      <c r="K260" s="390">
        <v>4</v>
      </c>
      <c r="L260" s="390">
        <v>1</v>
      </c>
      <c r="M260" s="390" t="s">
        <v>2000</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hidden="1" customHeight="1" x14ac:dyDescent="0.3">
      <c r="A261" s="448">
        <v>247</v>
      </c>
      <c r="B261" s="390"/>
      <c r="C261" s="390"/>
      <c r="D261" s="390" t="s">
        <v>2128</v>
      </c>
      <c r="E261" s="390"/>
      <c r="F261" s="390" t="s">
        <v>2077</v>
      </c>
      <c r="G261" s="390"/>
      <c r="H261" s="390" t="s">
        <v>2143</v>
      </c>
      <c r="I261" s="394">
        <v>0</v>
      </c>
      <c r="J261" s="390" t="s">
        <v>1187</v>
      </c>
      <c r="K261" s="390">
        <v>4</v>
      </c>
      <c r="L261" s="390">
        <v>1</v>
      </c>
      <c r="M261" s="390" t="s">
        <v>2000</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hidden="1" customHeight="1" x14ac:dyDescent="0.3">
      <c r="A262" s="448">
        <v>248</v>
      </c>
      <c r="B262" s="390"/>
      <c r="C262" s="390"/>
      <c r="D262" s="390" t="s">
        <v>295</v>
      </c>
      <c r="E262" s="390"/>
      <c r="F262" s="390" t="s">
        <v>614</v>
      </c>
      <c r="G262" s="390"/>
      <c r="H262" s="390" t="s">
        <v>2143</v>
      </c>
      <c r="I262" s="394">
        <v>0</v>
      </c>
      <c r="J262" s="390" t="s">
        <v>1187</v>
      </c>
      <c r="K262" s="390">
        <v>4</v>
      </c>
      <c r="L262" s="390">
        <v>1</v>
      </c>
      <c r="M262" s="390" t="s">
        <v>2000</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hidden="1" customHeight="1" x14ac:dyDescent="0.3">
      <c r="A263" s="448">
        <v>249</v>
      </c>
      <c r="B263" s="390"/>
      <c r="C263" s="390"/>
      <c r="D263" s="390" t="s">
        <v>297</v>
      </c>
      <c r="E263" s="390"/>
      <c r="F263" s="390" t="s">
        <v>2120</v>
      </c>
      <c r="G263" s="390" t="s">
        <v>1757</v>
      </c>
      <c r="H263" s="390" t="s">
        <v>2143</v>
      </c>
      <c r="I263" s="394">
        <v>0</v>
      </c>
      <c r="J263" s="390" t="s">
        <v>1187</v>
      </c>
      <c r="K263" s="390">
        <v>4</v>
      </c>
      <c r="L263" s="390">
        <v>1</v>
      </c>
      <c r="M263" s="390" t="s">
        <v>2000</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hidden="1" customHeight="1" x14ac:dyDescent="0.3">
      <c r="A264" s="448">
        <v>250</v>
      </c>
      <c r="B264" s="390"/>
      <c r="C264" s="390"/>
      <c r="D264" s="390" t="s">
        <v>299</v>
      </c>
      <c r="E264" s="390"/>
      <c r="F264" s="390" t="s">
        <v>629</v>
      </c>
      <c r="G264" s="390"/>
      <c r="H264" s="390" t="s">
        <v>2143</v>
      </c>
      <c r="I264" s="394">
        <v>0</v>
      </c>
      <c r="J264" s="390" t="s">
        <v>1187</v>
      </c>
      <c r="K264" s="390">
        <v>4</v>
      </c>
      <c r="L264" s="390">
        <v>1</v>
      </c>
      <c r="M264" s="390" t="s">
        <v>2000</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hidden="1" customHeight="1" x14ac:dyDescent="0.3">
      <c r="A265" s="448">
        <v>251</v>
      </c>
      <c r="B265" s="390" t="s">
        <v>1729</v>
      </c>
      <c r="C265" s="390" t="s">
        <v>46</v>
      </c>
      <c r="D265" s="390" t="s">
        <v>301</v>
      </c>
      <c r="E265" s="390"/>
      <c r="F265" s="390" t="s">
        <v>631</v>
      </c>
      <c r="G265" s="390"/>
      <c r="H265" s="390" t="s">
        <v>2143</v>
      </c>
      <c r="I265" s="394">
        <v>0</v>
      </c>
      <c r="J265" s="390" t="s">
        <v>1187</v>
      </c>
      <c r="K265" s="390">
        <v>4</v>
      </c>
      <c r="L265" s="390">
        <v>1</v>
      </c>
      <c r="M265" s="390" t="s">
        <v>2001</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hidden="1" customHeight="1" x14ac:dyDescent="0.3">
      <c r="A266" s="448">
        <v>252</v>
      </c>
      <c r="B266" s="390"/>
      <c r="C266" s="390"/>
      <c r="D266" s="390" t="s">
        <v>303</v>
      </c>
      <c r="E266" s="390"/>
      <c r="F266" s="390" t="s">
        <v>631</v>
      </c>
      <c r="G266" s="390"/>
      <c r="H266" s="390" t="s">
        <v>2143</v>
      </c>
      <c r="I266" s="394">
        <v>0</v>
      </c>
      <c r="J266" s="390" t="s">
        <v>1187</v>
      </c>
      <c r="K266" s="390">
        <v>4</v>
      </c>
      <c r="L266" s="390">
        <v>1</v>
      </c>
      <c r="M266" s="390" t="s">
        <v>2001</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hidden="1" customHeight="1" x14ac:dyDescent="0.3">
      <c r="A267" s="448">
        <v>253</v>
      </c>
      <c r="B267" s="390"/>
      <c r="C267" s="390"/>
      <c r="D267" s="390" t="s">
        <v>305</v>
      </c>
      <c r="E267" s="390"/>
      <c r="F267" s="390" t="s">
        <v>631</v>
      </c>
      <c r="G267" s="390"/>
      <c r="H267" s="390" t="s">
        <v>2143</v>
      </c>
      <c r="I267" s="394">
        <v>0</v>
      </c>
      <c r="J267" s="390" t="s">
        <v>1187</v>
      </c>
      <c r="K267" s="390">
        <v>4</v>
      </c>
      <c r="L267" s="390">
        <v>1</v>
      </c>
      <c r="M267" s="390" t="s">
        <v>2001</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hidden="1" customHeight="1" x14ac:dyDescent="0.3">
      <c r="A268" s="448">
        <v>254</v>
      </c>
      <c r="B268" s="390"/>
      <c r="C268" s="390"/>
      <c r="D268" s="390" t="s">
        <v>307</v>
      </c>
      <c r="E268" s="390"/>
      <c r="F268" s="390" t="s">
        <v>631</v>
      </c>
      <c r="G268" s="390"/>
      <c r="H268" s="390" t="s">
        <v>2143</v>
      </c>
      <c r="I268" s="394">
        <v>0</v>
      </c>
      <c r="J268" s="390" t="s">
        <v>1187</v>
      </c>
      <c r="K268" s="390">
        <v>4</v>
      </c>
      <c r="L268" s="390">
        <v>1</v>
      </c>
      <c r="M268" s="390" t="s">
        <v>2001</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hidden="1" customHeight="1" x14ac:dyDescent="0.3">
      <c r="A269" s="448">
        <v>255</v>
      </c>
      <c r="B269" s="390"/>
      <c r="C269" s="390"/>
      <c r="D269" s="390" t="s">
        <v>309</v>
      </c>
      <c r="E269" s="390"/>
      <c r="F269" s="390" t="s">
        <v>1204</v>
      </c>
      <c r="G269" s="390"/>
      <c r="H269" s="390" t="s">
        <v>2143</v>
      </c>
      <c r="I269" s="394">
        <v>0</v>
      </c>
      <c r="J269" s="390" t="s">
        <v>1187</v>
      </c>
      <c r="K269" s="390">
        <v>4</v>
      </c>
      <c r="L269" s="390">
        <v>1</v>
      </c>
      <c r="M269" s="390" t="s">
        <v>2001</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hidden="1" customHeight="1" x14ac:dyDescent="0.3">
      <c r="A270" s="448">
        <v>256</v>
      </c>
      <c r="B270" s="390"/>
      <c r="C270" s="390"/>
      <c r="D270" s="390" t="s">
        <v>311</v>
      </c>
      <c r="E270" s="390"/>
      <c r="F270" s="390" t="s">
        <v>631</v>
      </c>
      <c r="G270" s="390"/>
      <c r="H270" s="390" t="s">
        <v>2143</v>
      </c>
      <c r="I270" s="394">
        <v>0</v>
      </c>
      <c r="J270" s="390" t="s">
        <v>1187</v>
      </c>
      <c r="K270" s="390">
        <v>4</v>
      </c>
      <c r="L270" s="390">
        <v>1</v>
      </c>
      <c r="M270" s="390" t="s">
        <v>2001</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hidden="1" customHeight="1" x14ac:dyDescent="0.3">
      <c r="A271" s="448">
        <v>257</v>
      </c>
      <c r="B271" s="390"/>
      <c r="C271" s="390"/>
      <c r="D271" s="390" t="s">
        <v>313</v>
      </c>
      <c r="E271" s="390"/>
      <c r="F271" s="390" t="s">
        <v>631</v>
      </c>
      <c r="G271" s="390"/>
      <c r="H271" s="390" t="s">
        <v>2143</v>
      </c>
      <c r="I271" s="394">
        <v>0</v>
      </c>
      <c r="J271" s="390" t="s">
        <v>1187</v>
      </c>
      <c r="K271" s="390">
        <v>4</v>
      </c>
      <c r="L271" s="390">
        <v>1</v>
      </c>
      <c r="M271" s="390" t="s">
        <v>2001</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hidden="1" customHeight="1" x14ac:dyDescent="0.3">
      <c r="A272" s="448">
        <v>258</v>
      </c>
      <c r="B272" s="390"/>
      <c r="C272" s="390"/>
      <c r="D272" s="390" t="s">
        <v>315</v>
      </c>
      <c r="E272" s="390"/>
      <c r="F272" s="390" t="s">
        <v>631</v>
      </c>
      <c r="G272" s="390"/>
      <c r="H272" s="390" t="s">
        <v>2143</v>
      </c>
      <c r="I272" s="394">
        <v>0</v>
      </c>
      <c r="J272" s="390" t="s">
        <v>1187</v>
      </c>
      <c r="K272" s="390">
        <v>4</v>
      </c>
      <c r="L272" s="390">
        <v>1</v>
      </c>
      <c r="M272" s="390" t="s">
        <v>2001</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hidden="1" customHeight="1" x14ac:dyDescent="0.3">
      <c r="A273" s="448">
        <v>259</v>
      </c>
      <c r="B273" s="390"/>
      <c r="C273" s="390"/>
      <c r="D273" s="390" t="s">
        <v>317</v>
      </c>
      <c r="E273" s="390"/>
      <c r="F273" s="390" t="s">
        <v>631</v>
      </c>
      <c r="G273" s="390"/>
      <c r="H273" s="390" t="s">
        <v>2143</v>
      </c>
      <c r="I273" s="394">
        <v>0</v>
      </c>
      <c r="J273" s="390" t="s">
        <v>1187</v>
      </c>
      <c r="K273" s="390">
        <v>4</v>
      </c>
      <c r="L273" s="390">
        <v>1</v>
      </c>
      <c r="M273" s="390" t="s">
        <v>2002</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hidden="1" customHeight="1" x14ac:dyDescent="0.3">
      <c r="A274" s="448">
        <v>260</v>
      </c>
      <c r="B274" s="390"/>
      <c r="C274" s="390"/>
      <c r="D274" s="390" t="s">
        <v>319</v>
      </c>
      <c r="E274" s="390"/>
      <c r="F274" s="390" t="s">
        <v>631</v>
      </c>
      <c r="G274" s="390"/>
      <c r="H274" s="390" t="s">
        <v>2143</v>
      </c>
      <c r="I274" s="394">
        <v>0</v>
      </c>
      <c r="J274" s="390" t="s">
        <v>1187</v>
      </c>
      <c r="K274" s="390">
        <v>4</v>
      </c>
      <c r="L274" s="390">
        <v>1</v>
      </c>
      <c r="M274" s="390" t="s">
        <v>2002</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hidden="1" customHeight="1" x14ac:dyDescent="0.3">
      <c r="A275" s="448">
        <v>261</v>
      </c>
      <c r="B275" s="390"/>
      <c r="C275" s="390"/>
      <c r="D275" s="390" t="s">
        <v>2129</v>
      </c>
      <c r="E275" s="390"/>
      <c r="F275" s="390" t="s">
        <v>2077</v>
      </c>
      <c r="G275" s="390"/>
      <c r="H275" s="390" t="s">
        <v>2143</v>
      </c>
      <c r="I275" s="394">
        <v>0</v>
      </c>
      <c r="J275" s="390" t="s">
        <v>1187</v>
      </c>
      <c r="K275" s="390">
        <v>4</v>
      </c>
      <c r="L275" s="390">
        <v>1</v>
      </c>
      <c r="M275" s="390" t="s">
        <v>2002</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hidden="1" customHeight="1" x14ac:dyDescent="0.3">
      <c r="A276" s="448">
        <v>262</v>
      </c>
      <c r="B276" s="390"/>
      <c r="C276" s="390"/>
      <c r="D276" s="390" t="s">
        <v>2130</v>
      </c>
      <c r="E276" s="390"/>
      <c r="F276" s="390" t="s">
        <v>2077</v>
      </c>
      <c r="G276" s="390"/>
      <c r="H276" s="390" t="s">
        <v>2143</v>
      </c>
      <c r="I276" s="394">
        <v>0</v>
      </c>
      <c r="J276" s="390" t="s">
        <v>1187</v>
      </c>
      <c r="K276" s="390">
        <v>4</v>
      </c>
      <c r="L276" s="390">
        <v>1</v>
      </c>
      <c r="M276" s="390" t="s">
        <v>2002</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hidden="1" customHeight="1" x14ac:dyDescent="0.3">
      <c r="A277" s="448">
        <v>263</v>
      </c>
      <c r="B277" s="390"/>
      <c r="C277" s="390"/>
      <c r="D277" s="390" t="s">
        <v>2131</v>
      </c>
      <c r="E277" s="390"/>
      <c r="F277" s="390" t="s">
        <v>2077</v>
      </c>
      <c r="G277" s="390"/>
      <c r="H277" s="390" t="s">
        <v>2143</v>
      </c>
      <c r="I277" s="394">
        <v>0</v>
      </c>
      <c r="J277" s="390" t="s">
        <v>1187</v>
      </c>
      <c r="K277" s="390">
        <v>4</v>
      </c>
      <c r="L277" s="390">
        <v>1</v>
      </c>
      <c r="M277" s="390" t="s">
        <v>2002</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hidden="1" customHeight="1" x14ac:dyDescent="0.3">
      <c r="A278" s="448">
        <v>264</v>
      </c>
      <c r="B278" s="390"/>
      <c r="C278" s="390"/>
      <c r="D278" s="390" t="s">
        <v>2132</v>
      </c>
      <c r="E278" s="390"/>
      <c r="F278" s="390" t="s">
        <v>2077</v>
      </c>
      <c r="G278" s="390"/>
      <c r="H278" s="390" t="s">
        <v>2143</v>
      </c>
      <c r="I278" s="394">
        <v>0</v>
      </c>
      <c r="J278" s="390" t="s">
        <v>1187</v>
      </c>
      <c r="K278" s="390">
        <v>4</v>
      </c>
      <c r="L278" s="390">
        <v>1</v>
      </c>
      <c r="M278" s="390" t="s">
        <v>2002</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hidden="1" customHeight="1" x14ac:dyDescent="0.3">
      <c r="A279" s="448">
        <v>265</v>
      </c>
      <c r="B279" s="390"/>
      <c r="C279" s="390"/>
      <c r="D279" s="390" t="s">
        <v>2133</v>
      </c>
      <c r="E279" s="390"/>
      <c r="F279" s="390" t="s">
        <v>2077</v>
      </c>
      <c r="G279" s="390"/>
      <c r="H279" s="390" t="s">
        <v>2143</v>
      </c>
      <c r="I279" s="394">
        <v>0</v>
      </c>
      <c r="J279" s="390" t="s">
        <v>1187</v>
      </c>
      <c r="K279" s="390">
        <v>4</v>
      </c>
      <c r="L279" s="390">
        <v>1</v>
      </c>
      <c r="M279" s="390" t="s">
        <v>2002</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hidden="1" customHeight="1" x14ac:dyDescent="0.3">
      <c r="A280" s="448">
        <v>266</v>
      </c>
      <c r="B280" s="390"/>
      <c r="C280" s="390"/>
      <c r="D280" s="390" t="s">
        <v>2134</v>
      </c>
      <c r="E280" s="390"/>
      <c r="F280" s="390" t="s">
        <v>2077</v>
      </c>
      <c r="G280" s="390"/>
      <c r="H280" s="390" t="s">
        <v>2143</v>
      </c>
      <c r="I280" s="394">
        <v>0</v>
      </c>
      <c r="J280" s="390" t="s">
        <v>1187</v>
      </c>
      <c r="K280" s="390">
        <v>4</v>
      </c>
      <c r="L280" s="390">
        <v>1</v>
      </c>
      <c r="M280" s="390" t="s">
        <v>2002</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hidden="1" customHeight="1" x14ac:dyDescent="0.3">
      <c r="A281" s="448">
        <v>267</v>
      </c>
      <c r="B281" s="390"/>
      <c r="C281" s="390"/>
      <c r="D281" s="390" t="s">
        <v>327</v>
      </c>
      <c r="E281" s="390"/>
      <c r="F281" s="390" t="s">
        <v>631</v>
      </c>
      <c r="G281" s="390"/>
      <c r="H281" s="390" t="s">
        <v>2143</v>
      </c>
      <c r="I281" s="394">
        <v>0</v>
      </c>
      <c r="J281" s="390" t="s">
        <v>1187</v>
      </c>
      <c r="K281" s="390">
        <v>4</v>
      </c>
      <c r="L281" s="390">
        <v>1</v>
      </c>
      <c r="M281" s="390" t="s">
        <v>2003</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hidden="1" customHeight="1" x14ac:dyDescent="0.3">
      <c r="A282" s="448">
        <v>268</v>
      </c>
      <c r="B282" s="390"/>
      <c r="C282" s="390"/>
      <c r="D282" s="390" t="s">
        <v>2135</v>
      </c>
      <c r="E282" s="390"/>
      <c r="F282" s="390" t="s">
        <v>2077</v>
      </c>
      <c r="G282" s="390"/>
      <c r="H282" s="390" t="s">
        <v>2143</v>
      </c>
      <c r="I282" s="394">
        <v>0</v>
      </c>
      <c r="J282" s="390" t="s">
        <v>1187</v>
      </c>
      <c r="K282" s="390">
        <v>4</v>
      </c>
      <c r="L282" s="390">
        <v>1</v>
      </c>
      <c r="M282" s="390" t="s">
        <v>2003</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hidden="1" customHeight="1" x14ac:dyDescent="0.3">
      <c r="A283" s="448">
        <v>269</v>
      </c>
      <c r="B283" s="390"/>
      <c r="C283" s="390"/>
      <c r="D283" s="390" t="s">
        <v>2136</v>
      </c>
      <c r="E283" s="390"/>
      <c r="F283" s="390" t="s">
        <v>2077</v>
      </c>
      <c r="G283" s="390"/>
      <c r="H283" s="390" t="s">
        <v>2143</v>
      </c>
      <c r="I283" s="394">
        <v>0</v>
      </c>
      <c r="J283" s="390" t="s">
        <v>1187</v>
      </c>
      <c r="K283" s="390">
        <v>4</v>
      </c>
      <c r="L283" s="390">
        <v>1</v>
      </c>
      <c r="M283" s="390" t="s">
        <v>2003</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hidden="1" customHeight="1" x14ac:dyDescent="0.3">
      <c r="A284" s="448">
        <v>270</v>
      </c>
      <c r="B284" s="390"/>
      <c r="C284" s="390"/>
      <c r="D284" s="390" t="s">
        <v>331</v>
      </c>
      <c r="E284" s="390"/>
      <c r="F284" s="390" t="s">
        <v>631</v>
      </c>
      <c r="G284" s="390"/>
      <c r="H284" s="390" t="s">
        <v>2143</v>
      </c>
      <c r="I284" s="394">
        <v>0</v>
      </c>
      <c r="J284" s="390" t="s">
        <v>1187</v>
      </c>
      <c r="K284" s="390">
        <v>4</v>
      </c>
      <c r="L284" s="390">
        <v>1</v>
      </c>
      <c r="M284" s="390" t="s">
        <v>2003</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hidden="1" customHeight="1" x14ac:dyDescent="0.3">
      <c r="A285" s="448">
        <v>271</v>
      </c>
      <c r="B285" s="390"/>
      <c r="C285" s="390"/>
      <c r="D285" s="390" t="s">
        <v>2137</v>
      </c>
      <c r="E285" s="390"/>
      <c r="F285" s="390" t="s">
        <v>2077</v>
      </c>
      <c r="G285" s="390"/>
      <c r="H285" s="390" t="s">
        <v>2143</v>
      </c>
      <c r="I285" s="394">
        <v>0</v>
      </c>
      <c r="J285" s="390" t="s">
        <v>1187</v>
      </c>
      <c r="K285" s="390">
        <v>4</v>
      </c>
      <c r="L285" s="390">
        <v>1</v>
      </c>
      <c r="M285" s="390" t="s">
        <v>2003</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hidden="1" customHeight="1" x14ac:dyDescent="0.3">
      <c r="A286" s="448">
        <v>272</v>
      </c>
      <c r="B286" s="390"/>
      <c r="C286" s="390"/>
      <c r="D286" s="390" t="s">
        <v>2138</v>
      </c>
      <c r="E286" s="390"/>
      <c r="F286" s="390" t="s">
        <v>2077</v>
      </c>
      <c r="G286" s="390"/>
      <c r="H286" s="390" t="s">
        <v>2143</v>
      </c>
      <c r="I286" s="394">
        <v>0</v>
      </c>
      <c r="J286" s="390" t="s">
        <v>1187</v>
      </c>
      <c r="K286" s="390">
        <v>4</v>
      </c>
      <c r="L286" s="390">
        <v>1</v>
      </c>
      <c r="M286" s="390" t="s">
        <v>2003</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hidden="1" customHeight="1" x14ac:dyDescent="0.3">
      <c r="A287" s="448">
        <v>273</v>
      </c>
      <c r="B287" s="390"/>
      <c r="C287" s="390"/>
      <c r="D287" s="390" t="s">
        <v>2139</v>
      </c>
      <c r="E287" s="390"/>
      <c r="F287" s="390" t="s">
        <v>2077</v>
      </c>
      <c r="G287" s="390"/>
      <c r="H287" s="390" t="s">
        <v>2143</v>
      </c>
      <c r="I287" s="394">
        <v>0</v>
      </c>
      <c r="J287" s="390" t="s">
        <v>1187</v>
      </c>
      <c r="K287" s="390">
        <v>4</v>
      </c>
      <c r="L287" s="390">
        <v>1</v>
      </c>
      <c r="M287" s="390" t="s">
        <v>2003</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hidden="1" customHeight="1" x14ac:dyDescent="0.3">
      <c r="A288" s="448">
        <v>274</v>
      </c>
      <c r="B288" s="390"/>
      <c r="C288" s="390"/>
      <c r="D288" s="390" t="s">
        <v>1153</v>
      </c>
      <c r="E288" s="390"/>
      <c r="F288" s="390" t="s">
        <v>1561</v>
      </c>
      <c r="G288" s="390"/>
      <c r="H288" s="390" t="s">
        <v>2143</v>
      </c>
      <c r="I288" s="394">
        <v>0</v>
      </c>
      <c r="J288" s="390" t="s">
        <v>1187</v>
      </c>
      <c r="K288" s="390">
        <v>4</v>
      </c>
      <c r="L288" s="390">
        <v>1</v>
      </c>
      <c r="M288" s="390" t="s">
        <v>2003</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hidden="1" customHeight="1" x14ac:dyDescent="0.3">
      <c r="A289" s="448">
        <v>275</v>
      </c>
      <c r="B289" s="390"/>
      <c r="C289" s="390"/>
      <c r="D289" s="390" t="s">
        <v>337</v>
      </c>
      <c r="E289" s="390"/>
      <c r="F289" s="390" t="s">
        <v>615</v>
      </c>
      <c r="G289" s="390"/>
      <c r="H289" s="390" t="s">
        <v>2143</v>
      </c>
      <c r="I289" s="394">
        <v>0</v>
      </c>
      <c r="J289" s="390" t="s">
        <v>1187</v>
      </c>
      <c r="K289" s="390">
        <v>4</v>
      </c>
      <c r="L289" s="390">
        <v>1</v>
      </c>
      <c r="M289" s="390" t="s">
        <v>2004</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hidden="1" customHeight="1" x14ac:dyDescent="0.3">
      <c r="A290" s="448">
        <v>276</v>
      </c>
      <c r="B290" s="390"/>
      <c r="C290" s="390"/>
      <c r="D290" s="390" t="s">
        <v>339</v>
      </c>
      <c r="E290" s="390"/>
      <c r="F290" s="390" t="s">
        <v>615</v>
      </c>
      <c r="G290" s="390"/>
      <c r="H290" s="390" t="s">
        <v>2143</v>
      </c>
      <c r="I290" s="394">
        <v>0</v>
      </c>
      <c r="J290" s="390" t="s">
        <v>1187</v>
      </c>
      <c r="K290" s="390">
        <v>4</v>
      </c>
      <c r="L290" s="390">
        <v>1</v>
      </c>
      <c r="M290" s="390" t="s">
        <v>2004</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hidden="1" customHeight="1" x14ac:dyDescent="0.3">
      <c r="A291" s="448">
        <v>277</v>
      </c>
      <c r="B291" s="390"/>
      <c r="C291" s="390"/>
      <c r="D291" s="390" t="s">
        <v>341</v>
      </c>
      <c r="E291" s="390"/>
      <c r="F291" s="390" t="s">
        <v>615</v>
      </c>
      <c r="G291" s="390"/>
      <c r="H291" s="390" t="s">
        <v>2143</v>
      </c>
      <c r="I291" s="394">
        <v>0</v>
      </c>
      <c r="J291" s="390" t="s">
        <v>1187</v>
      </c>
      <c r="K291" s="390">
        <v>4</v>
      </c>
      <c r="L291" s="390">
        <v>1</v>
      </c>
      <c r="M291" s="390" t="s">
        <v>2004</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hidden="1" customHeight="1" x14ac:dyDescent="0.3">
      <c r="A292" s="448">
        <v>278</v>
      </c>
      <c r="B292" s="390"/>
      <c r="C292" s="390"/>
      <c r="D292" s="390" t="s">
        <v>343</v>
      </c>
      <c r="E292" s="390"/>
      <c r="F292" s="390" t="s">
        <v>615</v>
      </c>
      <c r="G292" s="390"/>
      <c r="H292" s="390" t="s">
        <v>2143</v>
      </c>
      <c r="I292" s="394">
        <v>0</v>
      </c>
      <c r="J292" s="390" t="s">
        <v>1187</v>
      </c>
      <c r="K292" s="390">
        <v>4</v>
      </c>
      <c r="L292" s="390">
        <v>1</v>
      </c>
      <c r="M292" s="390" t="s">
        <v>2004</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hidden="1" customHeight="1" x14ac:dyDescent="0.3">
      <c r="A293" s="448">
        <v>279</v>
      </c>
      <c r="B293" s="390"/>
      <c r="C293" s="390"/>
      <c r="D293" s="390" t="s">
        <v>345</v>
      </c>
      <c r="E293" s="390"/>
      <c r="F293" s="390" t="s">
        <v>615</v>
      </c>
      <c r="G293" s="390"/>
      <c r="H293" s="390" t="s">
        <v>2143</v>
      </c>
      <c r="I293" s="394">
        <v>0</v>
      </c>
      <c r="J293" s="390" t="s">
        <v>1187</v>
      </c>
      <c r="K293" s="390">
        <v>4</v>
      </c>
      <c r="L293" s="390">
        <v>1</v>
      </c>
      <c r="M293" s="390" t="s">
        <v>2004</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hidden="1" customHeight="1" x14ac:dyDescent="0.3">
      <c r="A294" s="448">
        <v>280</v>
      </c>
      <c r="B294" s="390"/>
      <c r="C294" s="390"/>
      <c r="D294" s="390" t="s">
        <v>347</v>
      </c>
      <c r="E294" s="390"/>
      <c r="F294" s="390" t="s">
        <v>615</v>
      </c>
      <c r="G294" s="390"/>
      <c r="H294" s="390" t="s">
        <v>2143</v>
      </c>
      <c r="I294" s="394">
        <v>0</v>
      </c>
      <c r="J294" s="390" t="s">
        <v>1187</v>
      </c>
      <c r="K294" s="390">
        <v>4</v>
      </c>
      <c r="L294" s="390">
        <v>1</v>
      </c>
      <c r="M294" s="390" t="s">
        <v>2004</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hidden="1" customHeight="1" x14ac:dyDescent="0.3">
      <c r="A295" s="448">
        <v>281</v>
      </c>
      <c r="B295" s="390"/>
      <c r="C295" s="390"/>
      <c r="D295" s="390" t="s">
        <v>349</v>
      </c>
      <c r="E295" s="390"/>
      <c r="F295" s="390" t="s">
        <v>615</v>
      </c>
      <c r="G295" s="390"/>
      <c r="H295" s="390" t="s">
        <v>2143</v>
      </c>
      <c r="I295" s="394">
        <v>0</v>
      </c>
      <c r="J295" s="390" t="s">
        <v>1187</v>
      </c>
      <c r="K295" s="390">
        <v>4</v>
      </c>
      <c r="L295" s="390">
        <v>1</v>
      </c>
      <c r="M295" s="390" t="s">
        <v>2004</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hidden="1" customHeight="1" x14ac:dyDescent="0.3">
      <c r="A296" s="448">
        <v>282</v>
      </c>
      <c r="B296" s="390"/>
      <c r="C296" s="390"/>
      <c r="D296" s="390" t="s">
        <v>351</v>
      </c>
      <c r="E296" s="390"/>
      <c r="F296" s="390" t="s">
        <v>615</v>
      </c>
      <c r="G296" s="390"/>
      <c r="H296" s="390" t="s">
        <v>2143</v>
      </c>
      <c r="I296" s="394">
        <v>0</v>
      </c>
      <c r="J296" s="390" t="s">
        <v>1187</v>
      </c>
      <c r="K296" s="390">
        <v>4</v>
      </c>
      <c r="L296" s="390">
        <v>1</v>
      </c>
      <c r="M296" s="390" t="s">
        <v>2004</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5">
      <c r="A297" s="449"/>
      <c r="B297" s="401" t="s">
        <v>1728</v>
      </c>
      <c r="C297" s="402" t="s">
        <v>1649</v>
      </c>
      <c r="D297" s="403" t="s">
        <v>1649</v>
      </c>
      <c r="E297" s="403"/>
      <c r="F297" s="403" t="s">
        <v>1650</v>
      </c>
      <c r="G297" s="403"/>
      <c r="H297" s="403" t="s">
        <v>1651</v>
      </c>
      <c r="I297" s="404">
        <v>0</v>
      </c>
      <c r="J297" s="403" t="s">
        <v>1187</v>
      </c>
      <c r="K297" s="403">
        <v>4</v>
      </c>
      <c r="L297" s="403">
        <v>1</v>
      </c>
      <c r="M297" s="405" t="s">
        <v>1969</v>
      </c>
      <c r="N297" s="403" t="s">
        <v>1652</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3">
      <c r="E299" s="410" t="s">
        <v>2029</v>
      </c>
      <c r="F299" s="358" t="s">
        <v>1868</v>
      </c>
      <c r="G299" s="358" t="str">
        <f>_xlfn.CONCAT(I54,I53,I52,I48,I47,I46,I45,I39,I38,I37,I36,I35,I34,I33,I32,I30,I29,I28,I27,I26,I25,I24,I23,I22,I21,I20)</f>
        <v>00000000000000110!OCS_FOUNDRY_PUF_ENABLE &amp; !OCS_IID_PUF_ENABLE00010000000011</v>
      </c>
      <c r="H299" s="358" t="s">
        <v>1875</v>
      </c>
      <c r="I299" s="411" t="s">
        <v>2140</v>
      </c>
    </row>
    <row r="300" spans="1:37" ht="30.75" customHeight="1" x14ac:dyDescent="0.3">
      <c r="F300" s="358" t="s">
        <v>1870</v>
      </c>
      <c r="G300" s="358" t="str">
        <f>_xlfn.CONCAT(I79,I78,I77,I76,I75,I74,I73,I72,I71,I70,I69,I68,I67,I66,I65,I64,I63,I62,I61,I57,I56,I55)</f>
        <v>11111111001000010000111010000001</v>
      </c>
      <c r="H300" s="412" t="s">
        <v>1877</v>
      </c>
      <c r="I300" s="411" t="s">
        <v>2017</v>
      </c>
    </row>
    <row r="301" spans="1:37" ht="30.75" customHeight="1" x14ac:dyDescent="0.3">
      <c r="F301" s="358" t="s">
        <v>1873</v>
      </c>
      <c r="G301" s="358" t="str">
        <f>_xlfn.CONCAT(I89,I88,I87,I86,I85,I84,I83,I82,I81,I80)</f>
        <v>00000000000000000(1 &lt;&lt; cse_sram_num_banks) - 1</v>
      </c>
      <c r="I301" s="411" t="s">
        <v>2141</v>
      </c>
    </row>
    <row r="302" spans="1:37" ht="30.75" customHeight="1" x14ac:dyDescent="0.3">
      <c r="F302" s="358" t="s">
        <v>1874</v>
      </c>
      <c r="G302" s="358" t="str">
        <f>_xlfn.CONCAT(I111,I110,I109,I108,I107,I106,I105,I104,I103,I102,I101,I100,I99,I98,I97,I96,I95,I94,I93,I92,I91,I90)</f>
        <v>00000010TRNG_SEI_EN11000100000000new_LNL00new_Elasti01001</v>
      </c>
      <c r="H302" s="358" t="s">
        <v>1883</v>
      </c>
      <c r="I302" s="411" t="s">
        <v>2142</v>
      </c>
    </row>
    <row r="303" spans="1:37" ht="30.75" customHeight="1" x14ac:dyDescent="0.3">
      <c r="F303" s="358" t="s">
        <v>2005</v>
      </c>
      <c r="G303" s="358" t="str">
        <f>_xlfn.CONCAT(I115,I114,I113,I112)</f>
        <v>00000000000000000000000000000000</v>
      </c>
      <c r="H303" s="358" t="s">
        <v>1885</v>
      </c>
      <c r="I303" s="411" t="s">
        <v>1885</v>
      </c>
    </row>
    <row r="304" spans="1:37" ht="30.75" customHeight="1" x14ac:dyDescent="0.3">
      <c r="F304" s="358" t="s">
        <v>2006</v>
      </c>
      <c r="G304" s="358" t="s">
        <v>2007</v>
      </c>
      <c r="I304" s="411" t="s">
        <v>2007</v>
      </c>
    </row>
    <row r="305" spans="6:23" ht="30.75" customHeight="1" x14ac:dyDescent="0.3">
      <c r="F305" s="358" t="s">
        <v>1755</v>
      </c>
      <c r="I305" s="411"/>
      <c r="W305" s="358"/>
    </row>
    <row r="306" spans="6:23" ht="30.75" customHeight="1" x14ac:dyDescent="0.3">
      <c r="F306" s="358" t="s">
        <v>2008</v>
      </c>
      <c r="G306" s="358" t="e">
        <f>_xlfn.CONCAT(I164,I163,I162,I161,I160,I159,I158,I157,I156,I155,I154,I153,I152,I151,I150,I149,I148,I147,I146,I145,I144,I143,I142,I141,I140,I139,I138,I137,I136,#REF!,I135,I134)</f>
        <v>#REF!</v>
      </c>
      <c r="I306" s="411" t="s">
        <v>1885</v>
      </c>
      <c r="W306" s="358"/>
    </row>
    <row r="307" spans="6:23" ht="30.75" customHeight="1" x14ac:dyDescent="0.3">
      <c r="F307" s="358" t="s">
        <v>2009</v>
      </c>
      <c r="G307" s="358" t="str">
        <f>_xlfn.CONCAT(I182,I181,I180,I179,I178,I177,I176,I175,I174,I173,I172,I171,I170,I169,I168,I167,I166,I165)</f>
        <v>0000000011111111011010!(!OCS_FOUNDRY_PUF_ENABLE &amp; !OCS_IID_PUF_ENABLE)!OCS_FOUNDRY_PUF_ENABLE &amp; !OCS_IID_PUF_ENABLE00000010</v>
      </c>
      <c r="I307" s="411" t="s">
        <v>1885</v>
      </c>
      <c r="W307" s="358"/>
    </row>
  </sheetData>
  <phoneticPr fontId="18" type="noConversion"/>
  <conditionalFormatting sqref="L2:L30 L130:L1048576 L32:L57 L61:L125">
    <cfRule type="cellIs" dxfId="759" priority="444" operator="equal">
      <formula>1</formula>
    </cfRule>
  </conditionalFormatting>
  <conditionalFormatting sqref="K130:K1048576 K1:K30 K32:K57 K61:K125">
    <cfRule type="colorScale" priority="445">
      <colorScale>
        <cfvo type="min"/>
        <cfvo type="percentile" val="50"/>
        <cfvo type="max"/>
        <color rgb="FFF8696B"/>
        <color rgb="FFFFEB84"/>
        <color rgb="FF63BE7B"/>
      </colorScale>
    </cfRule>
  </conditionalFormatting>
  <conditionalFormatting sqref="AC1:AE1 AC2 P1:AA2 AE2 AG1:DC2 P3:DC30 P32:DC57 P61:DC125 P130:DC1048576">
    <cfRule type="expression" dxfId="758" priority="438">
      <formula>AND(P1=0, P1&lt;&gt;"")</formula>
    </cfRule>
    <cfRule type="expression" dxfId="757" priority="439">
      <formula>AND(P1&gt;0, P1&lt;10000000000)</formula>
    </cfRule>
    <cfRule type="cellIs" dxfId="756" priority="440" operator="equal">
      <formula>"yes"</formula>
    </cfRule>
    <cfRule type="cellIs" dxfId="755" priority="441" operator="equal">
      <formula>"no"</formula>
    </cfRule>
    <cfRule type="cellIs" dxfId="754" priority="443" operator="equal">
      <formula>"remove"</formula>
    </cfRule>
  </conditionalFormatting>
  <conditionalFormatting sqref="N5:N30 N32:N57 N61:N1048576">
    <cfRule type="expression" dxfId="753" priority="201">
      <formula>COUNTIF($N$5:$N5,$N5)&gt;1</formula>
    </cfRule>
  </conditionalFormatting>
  <conditionalFormatting sqref="M5:M30 M32:M57 M61:M1048576">
    <cfRule type="expression" dxfId="752" priority="200">
      <formula>COUNTIF($M$5:$M5,$M5)&gt;1</formula>
    </cfRule>
  </conditionalFormatting>
  <conditionalFormatting sqref="G5:G30 G32:G57 G61:G125 G130:G1048576">
    <cfRule type="containsText" dxfId="751" priority="199" operator="containsText" text="deprecated">
      <formula>NOT(ISERROR(SEARCH("deprecated",G5)))</formula>
    </cfRule>
  </conditionalFormatting>
  <conditionalFormatting sqref="H5:H30 H130:H1048576 H32:H57 H61:H125">
    <cfRule type="cellIs" dxfId="750" priority="446" operator="equal">
      <formula>"JtagRd, SBRd, JtagWr, R4Err"</formula>
    </cfRule>
    <cfRule type="cellIs" dxfId="749" priority="447" operator="equal">
      <formula>"JtagRd, SBRd, R4Err"</formula>
    </cfRule>
    <cfRule type="cellIs" dxfId="748" priority="448" operator="equal">
      <formula>"JtagRd, SBRd"</formula>
    </cfRule>
    <cfRule type="cellIs" dxfId="747" priority="449" operator="equal">
      <formula>"JtagRd, SBRd, JtagWr, SBWr, R4Err"</formula>
    </cfRule>
    <cfRule type="cellIs" dxfId="746" priority="451" operator="equal">
      <formula>"JtagRd, SBRd, R4Err, LockTag"</formula>
    </cfRule>
    <cfRule type="containsText" dxfId="745" priority="454" operator="containsText" text="BOD">
      <formula>NOT(ISERROR(SEARCH("BOD",H5)))</formula>
    </cfRule>
  </conditionalFormatting>
  <conditionalFormatting sqref="A5:CZ30 A32:CZ57 A61:CZ125 A130:CZ410">
    <cfRule type="expression" dxfId="744" priority="455">
      <formula>$J5="SoftStrap"</formula>
    </cfRule>
    <cfRule type="expression" dxfId="743" priority="740">
      <formula>$J5="GP2_CATEGORY"</formula>
    </cfRule>
    <cfRule type="expression" dxfId="742" priority="741">
      <formula>$J5="GP3_CATEGORY"</formula>
    </cfRule>
    <cfRule type="expression" dxfId="741" priority="742">
      <formula>$J5="GP3_IFP_CATEGORY"</formula>
    </cfRule>
    <cfRule type="expression" dxfId="740" priority="743">
      <formula>$J5="GP1_CATEGORY"</formula>
    </cfRule>
    <cfRule type="expression" dxfId="739" priority="744">
      <formula>$J5="GP1_IFP_CATEGORY"</formula>
    </cfRule>
  </conditionalFormatting>
  <conditionalFormatting sqref="H1:H30 H130:H1048576 H32:H57 H61:H125">
    <cfRule type="containsText" dxfId="738" priority="453" operator="containsText" text="Zeroizable">
      <formula>NOT(ISERROR(SEARCH("Zeroizable",H1)))</formula>
    </cfRule>
  </conditionalFormatting>
  <conditionalFormatting sqref="AF1">
    <cfRule type="expression" dxfId="737" priority="194">
      <formula>AND(AF1=0, AF1&lt;&gt;"")</formula>
    </cfRule>
    <cfRule type="expression" dxfId="736" priority="195">
      <formula>AND(AF1&gt;0, AF1&lt;10000000000)</formula>
    </cfRule>
    <cfRule type="cellIs" dxfId="735" priority="196" operator="equal">
      <formula>"yes"</formula>
    </cfRule>
    <cfRule type="cellIs" dxfId="734" priority="197" operator="equal">
      <formula>"no"</formula>
    </cfRule>
    <cfRule type="cellIs" dxfId="733" priority="198" operator="equal">
      <formula>"remove"</formula>
    </cfRule>
  </conditionalFormatting>
  <conditionalFormatting sqref="L126 L128">
    <cfRule type="cellIs" dxfId="732" priority="176" operator="equal">
      <formula>1</formula>
    </cfRule>
  </conditionalFormatting>
  <conditionalFormatting sqref="K128 K126">
    <cfRule type="colorScale" priority="177">
      <colorScale>
        <cfvo type="min"/>
        <cfvo type="percentile" val="50"/>
        <cfvo type="max"/>
        <color rgb="FFF8696B"/>
        <color rgb="FFFFEB84"/>
        <color rgb="FF63BE7B"/>
      </colorScale>
    </cfRule>
  </conditionalFormatting>
  <conditionalFormatting sqref="P126:Y126 P128:Y128 AA126 AA128 AC128:DC128 AC126:DC126">
    <cfRule type="expression" dxfId="731" priority="171">
      <formula>AND(P126=0, P126&lt;&gt;"")</formula>
    </cfRule>
    <cfRule type="expression" dxfId="730" priority="172">
      <formula>AND(P126&gt;0, P126&lt;10000000000)</formula>
    </cfRule>
    <cfRule type="cellIs" dxfId="729" priority="173" operator="equal">
      <formula>"yes"</formula>
    </cfRule>
    <cfRule type="cellIs" dxfId="728" priority="174" operator="equal">
      <formula>"no"</formula>
    </cfRule>
    <cfRule type="cellIs" dxfId="727" priority="175" operator="equal">
      <formula>"remove"</formula>
    </cfRule>
  </conditionalFormatting>
  <conditionalFormatting sqref="H126 H128">
    <cfRule type="cellIs" dxfId="726" priority="178" operator="equal">
      <formula>"JtagRd, SBRd, JtagWr, R4Err"</formula>
    </cfRule>
    <cfRule type="cellIs" dxfId="725" priority="179" operator="equal">
      <formula>"JtagRd, SBRd, R4Err"</formula>
    </cfRule>
    <cfRule type="cellIs" dxfId="724" priority="180" operator="equal">
      <formula>"JtagRd, SBRd"</formula>
    </cfRule>
    <cfRule type="cellIs" dxfId="723" priority="181" operator="equal">
      <formula>"JtagRd, SBRd, JtagWr, SBWr, R4Err"</formula>
    </cfRule>
    <cfRule type="cellIs" dxfId="722" priority="182" operator="equal">
      <formula>"JtagRd, SBRd, R4Err, LockTag"</formula>
    </cfRule>
    <cfRule type="containsText" dxfId="721" priority="184" operator="containsText" text="BOD">
      <formula>NOT(ISERROR(SEARCH("BOD",H126)))</formula>
    </cfRule>
  </conditionalFormatting>
  <conditionalFormatting sqref="A126:F126 A128:F128 H128:Y128 H126:Y126 AA126 AA128 AC128:CZ128 AC126:CZ126">
    <cfRule type="expression" dxfId="720" priority="185">
      <formula>$J126="SoftStrap"</formula>
    </cfRule>
    <cfRule type="expression" dxfId="719" priority="186">
      <formula>$J126="GP2_CATEGORY"</formula>
    </cfRule>
    <cfRule type="expression" dxfId="718" priority="187">
      <formula>$J126="GP3_CATEGORY"</formula>
    </cfRule>
    <cfRule type="expression" dxfId="717" priority="188">
      <formula>$J126="GP3_IFP_CATEGORY"</formula>
    </cfRule>
    <cfRule type="expression" dxfId="716" priority="189">
      <formula>$J126="GP1_CATEGORY"</formula>
    </cfRule>
    <cfRule type="expression" dxfId="715" priority="190">
      <formula>$J126="GP1_IFP_CATEGORY"</formula>
    </cfRule>
  </conditionalFormatting>
  <conditionalFormatting sqref="H126 H128">
    <cfRule type="containsText" dxfId="714" priority="183" operator="containsText" text="Zeroizable">
      <formula>NOT(ISERROR(SEARCH("Zeroizable",H126)))</formula>
    </cfRule>
  </conditionalFormatting>
  <conditionalFormatting sqref="L127">
    <cfRule type="cellIs" dxfId="713" priority="153" operator="equal">
      <formula>1</formula>
    </cfRule>
  </conditionalFormatting>
  <conditionalFormatting sqref="K127">
    <cfRule type="colorScale" priority="154">
      <colorScale>
        <cfvo type="min"/>
        <cfvo type="percentile" val="50"/>
        <cfvo type="max"/>
        <color rgb="FFF8696B"/>
        <color rgb="FFFFEB84"/>
        <color rgb="FF63BE7B"/>
      </colorScale>
    </cfRule>
  </conditionalFormatting>
  <conditionalFormatting sqref="P127:Y127 AA127 AC127:DC127">
    <cfRule type="expression" dxfId="712" priority="148">
      <formula>AND(P127=0, P127&lt;&gt;"")</formula>
    </cfRule>
    <cfRule type="expression" dxfId="711" priority="149">
      <formula>AND(P127&gt;0, P127&lt;10000000000)</formula>
    </cfRule>
    <cfRule type="cellIs" dxfId="710" priority="150" operator="equal">
      <formula>"yes"</formula>
    </cfRule>
    <cfRule type="cellIs" dxfId="709" priority="151" operator="equal">
      <formula>"no"</formula>
    </cfRule>
    <cfRule type="cellIs" dxfId="708" priority="152" operator="equal">
      <formula>"remove"</formula>
    </cfRule>
  </conditionalFormatting>
  <conditionalFormatting sqref="H127">
    <cfRule type="cellIs" dxfId="707" priority="155" operator="equal">
      <formula>"JtagRd, SBRd, JtagWr, R4Err"</formula>
    </cfRule>
    <cfRule type="cellIs" dxfId="706" priority="156" operator="equal">
      <formula>"JtagRd, SBRd, R4Err"</formula>
    </cfRule>
    <cfRule type="cellIs" dxfId="705" priority="157" operator="equal">
      <formula>"JtagRd, SBRd"</formula>
    </cfRule>
    <cfRule type="cellIs" dxfId="704" priority="158" operator="equal">
      <formula>"JtagRd, SBRd, JtagWr, SBWr, R4Err"</formula>
    </cfRule>
    <cfRule type="cellIs" dxfId="703" priority="159" operator="equal">
      <formula>"JtagRd, SBRd, R4Err, LockTag"</formula>
    </cfRule>
    <cfRule type="containsText" dxfId="702" priority="161" operator="containsText" text="BOD">
      <formula>NOT(ISERROR(SEARCH("BOD",H127)))</formula>
    </cfRule>
  </conditionalFormatting>
  <conditionalFormatting sqref="A127:F127 H127:Y127 AA127 AC127:CZ127">
    <cfRule type="expression" dxfId="701" priority="162">
      <formula>$J127="SoftStrap"</formula>
    </cfRule>
    <cfRule type="expression" dxfId="700" priority="163">
      <formula>$J127="GP2_CATEGORY"</formula>
    </cfRule>
    <cfRule type="expression" dxfId="699" priority="164">
      <formula>$J127="GP3_CATEGORY"</formula>
    </cfRule>
    <cfRule type="expression" dxfId="698" priority="165">
      <formula>$J127="GP3_IFP_CATEGORY"</formula>
    </cfRule>
    <cfRule type="expression" dxfId="697" priority="166">
      <formula>$J127="GP1_CATEGORY"</formula>
    </cfRule>
    <cfRule type="expression" dxfId="696" priority="167">
      <formula>$J127="GP1_IFP_CATEGORY"</formula>
    </cfRule>
  </conditionalFormatting>
  <conditionalFormatting sqref="H127">
    <cfRule type="containsText" dxfId="695" priority="160" operator="containsText" text="Zeroizable">
      <formula>NOT(ISERROR(SEARCH("Zeroizable",H127)))</formula>
    </cfRule>
  </conditionalFormatting>
  <conditionalFormatting sqref="L129">
    <cfRule type="cellIs" dxfId="694" priority="130" operator="equal">
      <formula>1</formula>
    </cfRule>
  </conditionalFormatting>
  <conditionalFormatting sqref="K129">
    <cfRule type="colorScale" priority="131">
      <colorScale>
        <cfvo type="min"/>
        <cfvo type="percentile" val="50"/>
        <cfvo type="max"/>
        <color rgb="FFF8696B"/>
        <color rgb="FFFFEB84"/>
        <color rgb="FF63BE7B"/>
      </colorScale>
    </cfRule>
  </conditionalFormatting>
  <conditionalFormatting sqref="P129:Y129 AA129 AC129:DC129">
    <cfRule type="expression" dxfId="693" priority="125">
      <formula>AND(P129=0, P129&lt;&gt;"")</formula>
    </cfRule>
    <cfRule type="expression" dxfId="692" priority="126">
      <formula>AND(P129&gt;0, P129&lt;10000000000)</formula>
    </cfRule>
    <cfRule type="cellIs" dxfId="691" priority="127" operator="equal">
      <formula>"yes"</formula>
    </cfRule>
    <cfRule type="cellIs" dxfId="690" priority="128" operator="equal">
      <formula>"no"</formula>
    </cfRule>
    <cfRule type="cellIs" dxfId="689" priority="129" operator="equal">
      <formula>"remove"</formula>
    </cfRule>
  </conditionalFormatting>
  <conditionalFormatting sqref="H129">
    <cfRule type="cellIs" dxfId="688" priority="132" operator="equal">
      <formula>"JtagRd, SBRd, JtagWr, R4Err"</formula>
    </cfRule>
    <cfRule type="cellIs" dxfId="687" priority="133" operator="equal">
      <formula>"JtagRd, SBRd, R4Err"</formula>
    </cfRule>
    <cfRule type="cellIs" dxfId="686" priority="134" operator="equal">
      <formula>"JtagRd, SBRd"</formula>
    </cfRule>
    <cfRule type="cellIs" dxfId="685" priority="135" operator="equal">
      <formula>"JtagRd, SBRd, JtagWr, SBWr, R4Err"</formula>
    </cfRule>
    <cfRule type="cellIs" dxfId="684" priority="136" operator="equal">
      <formula>"JtagRd, SBRd, R4Err, LockTag"</formula>
    </cfRule>
    <cfRule type="containsText" dxfId="683" priority="138" operator="containsText" text="BOD">
      <formula>NOT(ISERROR(SEARCH("BOD",H129)))</formula>
    </cfRule>
  </conditionalFormatting>
  <conditionalFormatting sqref="A129:F129 P129:Y129 H129:M129 AA129 AC129:CZ129">
    <cfRule type="expression" dxfId="682" priority="139">
      <formula>$J129="SoftStrap"</formula>
    </cfRule>
    <cfRule type="expression" dxfId="681" priority="140">
      <formula>$J129="GP2_CATEGORY"</formula>
    </cfRule>
    <cfRule type="expression" dxfId="680" priority="141">
      <formula>$J129="GP3_CATEGORY"</formula>
    </cfRule>
    <cfRule type="expression" dxfId="679" priority="142">
      <formula>$J129="GP3_IFP_CATEGORY"</formula>
    </cfRule>
    <cfRule type="expression" dxfId="678" priority="143">
      <formula>$J129="GP1_CATEGORY"</formula>
    </cfRule>
    <cfRule type="expression" dxfId="677" priority="144">
      <formula>$J129="GP1_IFP_CATEGORY"</formula>
    </cfRule>
  </conditionalFormatting>
  <conditionalFormatting sqref="H129">
    <cfRule type="containsText" dxfId="676" priority="137" operator="containsText" text="Zeroizable">
      <formula>NOT(ISERROR(SEARCH("Zeroizable",H129)))</formula>
    </cfRule>
  </conditionalFormatting>
  <conditionalFormatting sqref="N129">
    <cfRule type="expression" dxfId="675" priority="116">
      <formula>$J129="SoftStrap"</formula>
    </cfRule>
    <cfRule type="expression" dxfId="674" priority="117">
      <formula>$J129="GP2_CATEGORY"</formula>
    </cfRule>
    <cfRule type="expression" dxfId="673" priority="118">
      <formula>$J129="GP3_CATEGORY"</formula>
    </cfRule>
    <cfRule type="expression" dxfId="672" priority="119">
      <formula>$J129="GP3_IFP_CATEGORY"</formula>
    </cfRule>
    <cfRule type="expression" dxfId="671" priority="120">
      <formula>$J129="GP1_CATEGORY"</formula>
    </cfRule>
    <cfRule type="expression" dxfId="670" priority="121">
      <formula>$J129="GP1_IFP_CATEGORY"</formula>
    </cfRule>
  </conditionalFormatting>
  <conditionalFormatting sqref="O129">
    <cfRule type="expression" dxfId="669" priority="109">
      <formula>$J129="SoftStrap"</formula>
    </cfRule>
    <cfRule type="expression" dxfId="668" priority="110">
      <formula>$J129="GP2_CATEGORY"</formula>
    </cfRule>
    <cfRule type="expression" dxfId="667" priority="111">
      <formula>$J129="GP3_CATEGORY"</formula>
    </cfRule>
    <cfRule type="expression" dxfId="666" priority="112">
      <formula>$J129="GP3_IFP_CATEGORY"</formula>
    </cfRule>
    <cfRule type="expression" dxfId="665" priority="113">
      <formula>$J129="GP1_CATEGORY"</formula>
    </cfRule>
    <cfRule type="expression" dxfId="664" priority="114">
      <formula>$J129="GP1_IFP_CATEGORY"</formula>
    </cfRule>
  </conditionalFormatting>
  <conditionalFormatting sqref="L31">
    <cfRule type="cellIs" dxfId="663" priority="94" operator="equal">
      <formula>1</formula>
    </cfRule>
  </conditionalFormatting>
  <conditionalFormatting sqref="K31">
    <cfRule type="colorScale" priority="95">
      <colorScale>
        <cfvo type="min"/>
        <cfvo type="percentile" val="50"/>
        <cfvo type="max"/>
        <color rgb="FFF8696B"/>
        <color rgb="FFFFEB84"/>
        <color rgb="FF63BE7B"/>
      </colorScale>
    </cfRule>
  </conditionalFormatting>
  <conditionalFormatting sqref="P31:DC31">
    <cfRule type="expression" dxfId="662" priority="89">
      <formula>AND(P31=0, P31&lt;&gt;"")</formula>
    </cfRule>
    <cfRule type="expression" dxfId="661" priority="90">
      <formula>AND(P31&gt;0, P31&lt;10000000000)</formula>
    </cfRule>
    <cfRule type="cellIs" dxfId="660" priority="91" operator="equal">
      <formula>"yes"</formula>
    </cfRule>
    <cfRule type="cellIs" dxfId="659" priority="92" operator="equal">
      <formula>"no"</formula>
    </cfRule>
    <cfRule type="cellIs" dxfId="658" priority="93" operator="equal">
      <formula>"remove"</formula>
    </cfRule>
  </conditionalFormatting>
  <conditionalFormatting sqref="N31">
    <cfRule type="expression" dxfId="657" priority="88">
      <formula>COUNTIF($N$5:$N31,$N31)&gt;1</formula>
    </cfRule>
  </conditionalFormatting>
  <conditionalFormatting sqref="M31">
    <cfRule type="expression" dxfId="656" priority="87">
      <formula>COUNTIF($M$5:$M31,$M31)&gt;1</formula>
    </cfRule>
  </conditionalFormatting>
  <conditionalFormatting sqref="G31">
    <cfRule type="containsText" dxfId="655" priority="86" operator="containsText" text="deprecated">
      <formula>NOT(ISERROR(SEARCH("deprecated",G31)))</formula>
    </cfRule>
  </conditionalFormatting>
  <conditionalFormatting sqref="H31">
    <cfRule type="cellIs" dxfId="654" priority="96" operator="equal">
      <formula>"JtagRd, SBRd, JtagWr, R4Err"</formula>
    </cfRule>
    <cfRule type="cellIs" dxfId="653" priority="97" operator="equal">
      <formula>"JtagRd, SBRd, R4Err"</formula>
    </cfRule>
    <cfRule type="cellIs" dxfId="652" priority="98" operator="equal">
      <formula>"JtagRd, SBRd"</formula>
    </cfRule>
    <cfRule type="cellIs" dxfId="651" priority="99" operator="equal">
      <formula>"JtagRd, SBRd, JtagWr, SBWr, R4Err"</formula>
    </cfRule>
    <cfRule type="cellIs" dxfId="650" priority="100" operator="equal">
      <formula>"JtagRd, SBRd, R4Err, LockTag"</formula>
    </cfRule>
    <cfRule type="containsText" dxfId="649" priority="102" operator="containsText" text="BOD">
      <formula>NOT(ISERROR(SEARCH("BOD",H31)))</formula>
    </cfRule>
  </conditionalFormatting>
  <conditionalFormatting sqref="A31:CZ31">
    <cfRule type="expression" dxfId="648" priority="103">
      <formula>$J31="SoftStrap"</formula>
    </cfRule>
    <cfRule type="expression" dxfId="647" priority="104">
      <formula>$J31="GP2_CATEGORY"</formula>
    </cfRule>
    <cfRule type="expression" dxfId="646" priority="105">
      <formula>$J31="GP3_CATEGORY"</formula>
    </cfRule>
    <cfRule type="expression" dxfId="645" priority="106">
      <formula>$J31="GP3_IFP_CATEGORY"</formula>
    </cfRule>
    <cfRule type="expression" dxfId="644" priority="107">
      <formula>$J31="GP1_CATEGORY"</formula>
    </cfRule>
    <cfRule type="expression" dxfId="643" priority="108">
      <formula>$J31="GP1_IFP_CATEGORY"</formula>
    </cfRule>
  </conditionalFormatting>
  <conditionalFormatting sqref="H31">
    <cfRule type="containsText" dxfId="642" priority="101" operator="containsText" text="Zeroizable">
      <formula>NOT(ISERROR(SEARCH("Zeroizable",H31)))</formula>
    </cfRule>
  </conditionalFormatting>
  <conditionalFormatting sqref="L58:L60">
    <cfRule type="cellIs" dxfId="641" priority="71" operator="equal">
      <formula>1</formula>
    </cfRule>
  </conditionalFormatting>
  <conditionalFormatting sqref="K58:K60">
    <cfRule type="colorScale" priority="72">
      <colorScale>
        <cfvo type="min"/>
        <cfvo type="percentile" val="50"/>
        <cfvo type="max"/>
        <color rgb="FFF8696B"/>
        <color rgb="FFFFEB84"/>
        <color rgb="FF63BE7B"/>
      </colorScale>
    </cfRule>
  </conditionalFormatting>
  <conditionalFormatting sqref="P58:DC60">
    <cfRule type="expression" dxfId="640" priority="66">
      <formula>AND(P58=0, P58&lt;&gt;"")</formula>
    </cfRule>
    <cfRule type="expression" dxfId="639" priority="67">
      <formula>AND(P58&gt;0, P58&lt;10000000000)</formula>
    </cfRule>
    <cfRule type="cellIs" dxfId="638" priority="68" operator="equal">
      <formula>"yes"</formula>
    </cfRule>
    <cfRule type="cellIs" dxfId="637" priority="69" operator="equal">
      <formula>"no"</formula>
    </cfRule>
    <cfRule type="cellIs" dxfId="636" priority="70" operator="equal">
      <formula>"remove"</formula>
    </cfRule>
  </conditionalFormatting>
  <conditionalFormatting sqref="N58:N60">
    <cfRule type="expression" dxfId="635" priority="65">
      <formula>COUNTIF($N$5:$N58,$N58)&gt;1</formula>
    </cfRule>
  </conditionalFormatting>
  <conditionalFormatting sqref="M58:M60">
    <cfRule type="expression" dxfId="634" priority="64">
      <formula>COUNTIF($M$5:$M58,$M58)&gt;1</formula>
    </cfRule>
  </conditionalFormatting>
  <conditionalFormatting sqref="G58:G60">
    <cfRule type="containsText" dxfId="633" priority="63" operator="containsText" text="deprecated">
      <formula>NOT(ISERROR(SEARCH("deprecated",G58)))</formula>
    </cfRule>
  </conditionalFormatting>
  <conditionalFormatting sqref="H58:H60">
    <cfRule type="cellIs" dxfId="632" priority="73" operator="equal">
      <formula>"JtagRd, SBRd, JtagWr, R4Err"</formula>
    </cfRule>
    <cfRule type="cellIs" dxfId="631" priority="74" operator="equal">
      <formula>"JtagRd, SBRd, R4Err"</formula>
    </cfRule>
    <cfRule type="cellIs" dxfId="630" priority="75" operator="equal">
      <formula>"JtagRd, SBRd"</formula>
    </cfRule>
    <cfRule type="cellIs" dxfId="629" priority="76" operator="equal">
      <formula>"JtagRd, SBRd, JtagWr, SBWr, R4Err"</formula>
    </cfRule>
    <cfRule type="cellIs" dxfId="628" priority="77" operator="equal">
      <formula>"JtagRd, SBRd, R4Err, LockTag"</formula>
    </cfRule>
    <cfRule type="containsText" dxfId="627" priority="79" operator="containsText" text="BOD">
      <formula>NOT(ISERROR(SEARCH("BOD",H58)))</formula>
    </cfRule>
  </conditionalFormatting>
  <conditionalFormatting sqref="A58:CZ60">
    <cfRule type="expression" dxfId="626" priority="80">
      <formula>$J58="SoftStrap"</formula>
    </cfRule>
    <cfRule type="expression" dxfId="625" priority="81">
      <formula>$J58="GP2_CATEGORY"</formula>
    </cfRule>
    <cfRule type="expression" dxfId="624" priority="82">
      <formula>$J58="GP3_CATEGORY"</formula>
    </cfRule>
    <cfRule type="expression" dxfId="623" priority="83">
      <formula>$J58="GP3_IFP_CATEGORY"</formula>
    </cfRule>
    <cfRule type="expression" dxfId="622" priority="84">
      <formula>$J58="GP1_CATEGORY"</formula>
    </cfRule>
    <cfRule type="expression" dxfId="621" priority="85">
      <formula>$J58="GP1_IFP_CATEGORY"</formula>
    </cfRule>
  </conditionalFormatting>
  <conditionalFormatting sqref="H58:H60">
    <cfRule type="containsText" dxfId="620" priority="78" operator="containsText" text="Zeroizable">
      <formula>NOT(ISERROR(SEARCH("Zeroizable",H58)))</formula>
    </cfRule>
  </conditionalFormatting>
  <conditionalFormatting sqref="G126:G129">
    <cfRule type="containsText" dxfId="619" priority="56" operator="containsText" text="deprecated">
      <formula>NOT(ISERROR(SEARCH("deprecated",G126)))</formula>
    </cfRule>
  </conditionalFormatting>
  <conditionalFormatting sqref="G126:G129">
    <cfRule type="expression" dxfId="618" priority="57">
      <formula>$J126="SoftStrap"</formula>
    </cfRule>
    <cfRule type="expression" dxfId="617" priority="58">
      <formula>$J126="GP2_CATEGORY"</formula>
    </cfRule>
    <cfRule type="expression" dxfId="616" priority="59">
      <formula>$J126="GP3_CATEGORY"</formula>
    </cfRule>
    <cfRule type="expression" dxfId="615" priority="60">
      <formula>$J126="GP3_IFP_CATEGORY"</formula>
    </cfRule>
    <cfRule type="expression" dxfId="614" priority="61">
      <formula>$J126="GP1_CATEGORY"</formula>
    </cfRule>
    <cfRule type="expression" dxfId="613" priority="62">
      <formula>$J126="GP1_IFP_CATEGORY"</formula>
    </cfRule>
  </conditionalFormatting>
  <conditionalFormatting sqref="Z126">
    <cfRule type="expression" dxfId="612" priority="45">
      <formula>AND(Z126=0, Z126&lt;&gt;"")</formula>
    </cfRule>
    <cfRule type="expression" dxfId="611" priority="46">
      <formula>AND(Z126&gt;0, Z126&lt;10000000000)</formula>
    </cfRule>
    <cfRule type="cellIs" dxfId="610" priority="47" operator="equal">
      <formula>"yes"</formula>
    </cfRule>
    <cfRule type="cellIs" dxfId="609" priority="48" operator="equal">
      <formula>"no"</formula>
    </cfRule>
    <cfRule type="cellIs" dxfId="608" priority="49" operator="equal">
      <formula>"remove"</formula>
    </cfRule>
  </conditionalFormatting>
  <conditionalFormatting sqref="Z126">
    <cfRule type="expression" dxfId="607" priority="50">
      <formula>$J126="SoftStrap"</formula>
    </cfRule>
    <cfRule type="expression" dxfId="606" priority="51">
      <formula>$J126="GP2_CATEGORY"</formula>
    </cfRule>
    <cfRule type="expression" dxfId="605" priority="52">
      <formula>$J126="GP3_CATEGORY"</formula>
    </cfRule>
    <cfRule type="expression" dxfId="604" priority="53">
      <formula>$J126="GP3_IFP_CATEGORY"</formula>
    </cfRule>
    <cfRule type="expression" dxfId="603" priority="54">
      <formula>$J126="GP1_CATEGORY"</formula>
    </cfRule>
    <cfRule type="expression" dxfId="602" priority="55">
      <formula>$J126="GP1_IFP_CATEGORY"</formula>
    </cfRule>
  </conditionalFormatting>
  <conditionalFormatting sqref="Z127">
    <cfRule type="expression" dxfId="601" priority="34">
      <formula>AND(Z127=0, Z127&lt;&gt;"")</formula>
    </cfRule>
    <cfRule type="expression" dxfId="600" priority="35">
      <formula>AND(Z127&gt;0, Z127&lt;10000000000)</formula>
    </cfRule>
    <cfRule type="cellIs" dxfId="599" priority="36" operator="equal">
      <formula>"yes"</formula>
    </cfRule>
    <cfRule type="cellIs" dxfId="598" priority="37" operator="equal">
      <formula>"no"</formula>
    </cfRule>
    <cfRule type="cellIs" dxfId="597" priority="38" operator="equal">
      <formula>"remove"</formula>
    </cfRule>
  </conditionalFormatting>
  <conditionalFormatting sqref="Z127">
    <cfRule type="expression" dxfId="596" priority="39">
      <formula>$J127="SoftStrap"</formula>
    </cfRule>
    <cfRule type="expression" dxfId="595" priority="40">
      <formula>$J127="GP2_CATEGORY"</formula>
    </cfRule>
    <cfRule type="expression" dxfId="594" priority="41">
      <formula>$J127="GP3_CATEGORY"</formula>
    </cfRule>
    <cfRule type="expression" dxfId="593" priority="42">
      <formula>$J127="GP3_IFP_CATEGORY"</formula>
    </cfRule>
    <cfRule type="expression" dxfId="592" priority="43">
      <formula>$J127="GP1_CATEGORY"</formula>
    </cfRule>
    <cfRule type="expression" dxfId="591" priority="44">
      <formula>$J127="GP1_IFP_CATEGORY"</formula>
    </cfRule>
  </conditionalFormatting>
  <conditionalFormatting sqref="Z128">
    <cfRule type="expression" dxfId="590" priority="23">
      <formula>AND(Z128=0, Z128&lt;&gt;"")</formula>
    </cfRule>
    <cfRule type="expression" dxfId="589" priority="24">
      <formula>AND(Z128&gt;0, Z128&lt;10000000000)</formula>
    </cfRule>
    <cfRule type="cellIs" dxfId="588" priority="25" operator="equal">
      <formula>"yes"</formula>
    </cfRule>
    <cfRule type="cellIs" dxfId="587" priority="26" operator="equal">
      <formula>"no"</formula>
    </cfRule>
    <cfRule type="cellIs" dxfId="586" priority="27" operator="equal">
      <formula>"remove"</formula>
    </cfRule>
  </conditionalFormatting>
  <conditionalFormatting sqref="Z128">
    <cfRule type="expression" dxfId="585" priority="28">
      <formula>$J128="SoftStrap"</formula>
    </cfRule>
    <cfRule type="expression" dxfId="584" priority="29">
      <formula>$J128="GP2_CATEGORY"</formula>
    </cfRule>
    <cfRule type="expression" dxfId="583" priority="30">
      <formula>$J128="GP3_CATEGORY"</formula>
    </cfRule>
    <cfRule type="expression" dxfId="582" priority="31">
      <formula>$J128="GP3_IFP_CATEGORY"</formula>
    </cfRule>
    <cfRule type="expression" dxfId="581" priority="32">
      <formula>$J128="GP1_CATEGORY"</formula>
    </cfRule>
    <cfRule type="expression" dxfId="580" priority="33">
      <formula>$J128="GP1_IFP_CATEGORY"</formula>
    </cfRule>
  </conditionalFormatting>
  <conditionalFormatting sqref="Z129">
    <cfRule type="expression" dxfId="579" priority="12">
      <formula>AND(Z129=0, Z129&lt;&gt;"")</formula>
    </cfRule>
    <cfRule type="expression" dxfId="578" priority="13">
      <formula>AND(Z129&gt;0, Z129&lt;10000000000)</formula>
    </cfRule>
    <cfRule type="cellIs" dxfId="577" priority="14" operator="equal">
      <formula>"yes"</formula>
    </cfRule>
    <cfRule type="cellIs" dxfId="576" priority="15" operator="equal">
      <formula>"no"</formula>
    </cfRule>
    <cfRule type="cellIs" dxfId="575" priority="16" operator="equal">
      <formula>"remove"</formula>
    </cfRule>
  </conditionalFormatting>
  <conditionalFormatting sqref="Z129">
    <cfRule type="expression" dxfId="574" priority="17">
      <formula>$J129="SoftStrap"</formula>
    </cfRule>
    <cfRule type="expression" dxfId="573" priority="18">
      <formula>$J129="GP2_CATEGORY"</formula>
    </cfRule>
    <cfRule type="expression" dxfId="572" priority="19">
      <formula>$J129="GP3_CATEGORY"</formula>
    </cfRule>
    <cfRule type="expression" dxfId="571" priority="20">
      <formula>$J129="GP3_IFP_CATEGORY"</formula>
    </cfRule>
    <cfRule type="expression" dxfId="570" priority="21">
      <formula>$J129="GP1_CATEGORY"</formula>
    </cfRule>
    <cfRule type="expression" dxfId="569" priority="22">
      <formula>$J129="GP1_IFP_CATEGORY"</formula>
    </cfRule>
  </conditionalFormatting>
  <conditionalFormatting sqref="AB126:AB129">
    <cfRule type="expression" dxfId="568" priority="1">
      <formula>AND(AB126=0, AB126&lt;&gt;"")</formula>
    </cfRule>
    <cfRule type="expression" dxfId="567" priority="2">
      <formula>AND(AB126&gt;0, AB126&lt;10000000000)</formula>
    </cfRule>
    <cfRule type="cellIs" dxfId="566" priority="3" operator="equal">
      <formula>"yes"</formula>
    </cfRule>
    <cfRule type="cellIs" dxfId="565" priority="4" operator="equal">
      <formula>"no"</formula>
    </cfRule>
    <cfRule type="cellIs" dxfId="564" priority="5" operator="equal">
      <formula>"remove"</formula>
    </cfRule>
  </conditionalFormatting>
  <conditionalFormatting sqref="AB126:AB129">
    <cfRule type="expression" dxfId="563" priority="6">
      <formula>$J126="SoftStrap"</formula>
    </cfRule>
    <cfRule type="expression" dxfId="562" priority="7">
      <formula>$J126="GP2_CATEGORY"</formula>
    </cfRule>
    <cfRule type="expression" dxfId="561" priority="8">
      <formula>$J126="GP3_CATEGORY"</formula>
    </cfRule>
    <cfRule type="expression" dxfId="560" priority="9">
      <formula>$J126="GP3_IFP_CATEGORY"</formula>
    </cfRule>
    <cfRule type="expression" dxfId="559" priority="10">
      <formula>$J126="GP1_CATEGORY"</formula>
    </cfRule>
    <cfRule type="expression" dxfId="558" priority="11">
      <formula>$J126="GP1_IFP_CATEGORY"</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3">
      <c r="A4" s="4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3">
      <c r="A5" s="4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3">
      <c r="A6" s="4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5">
      <c r="A7" s="4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4.7" customHeight="1" x14ac:dyDescent="0.3">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7" customHeight="1" x14ac:dyDescent="0.3">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5" customHeight="1" x14ac:dyDescent="0.3">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5" customHeight="1" x14ac:dyDescent="0.3">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5" customHeight="1" x14ac:dyDescent="0.3">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5">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3">
      <c r="A14" s="481" t="s">
        <v>23</v>
      </c>
      <c r="B14" s="34" t="s">
        <v>24</v>
      </c>
      <c r="C14" s="36" t="s">
        <v>613</v>
      </c>
      <c r="D14" s="47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3" t="s">
        <v>369</v>
      </c>
      <c r="N14" s="474" t="s">
        <v>29</v>
      </c>
      <c r="O14" s="477">
        <f ca="1">(4*32+G18+G19+G20+G21+G22+G23)</f>
        <v>160</v>
      </c>
    </row>
    <row r="15" spans="1:15" ht="15" customHeight="1" x14ac:dyDescent="0.3">
      <c r="A15" s="482"/>
      <c r="B15" s="35" t="s">
        <v>30</v>
      </c>
      <c r="C15" s="37" t="s">
        <v>613</v>
      </c>
      <c r="D15" s="47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0"/>
      <c r="N15" s="475"/>
      <c r="O15" s="478"/>
    </row>
    <row r="16" spans="1:15" ht="15" customHeight="1" x14ac:dyDescent="0.3">
      <c r="A16" s="482"/>
      <c r="B16" s="35" t="s">
        <v>31</v>
      </c>
      <c r="C16" s="37" t="s">
        <v>613</v>
      </c>
      <c r="D16" s="47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0"/>
      <c r="N16" s="475"/>
      <c r="O16" s="478"/>
    </row>
    <row r="17" spans="1:15" x14ac:dyDescent="0.3">
      <c r="A17" s="482"/>
      <c r="B17" s="35" t="s">
        <v>32</v>
      </c>
      <c r="C17" s="37" t="s">
        <v>613</v>
      </c>
      <c r="D17" s="47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0"/>
      <c r="N17" s="475"/>
      <c r="O17" s="478"/>
    </row>
    <row r="18" spans="1:15" x14ac:dyDescent="0.3">
      <c r="A18" s="482"/>
      <c r="B18" s="35" t="s">
        <v>34</v>
      </c>
      <c r="C18" s="35" t="s">
        <v>253</v>
      </c>
      <c r="D18" s="47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3">
      <c r="A19" s="482"/>
      <c r="B19" s="35" t="s">
        <v>36</v>
      </c>
      <c r="C19" s="73" t="s">
        <v>214</v>
      </c>
      <c r="D19" s="47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3">
      <c r="A20" s="482"/>
      <c r="B20" s="73" t="s">
        <v>246</v>
      </c>
      <c r="C20" s="73" t="s">
        <v>205</v>
      </c>
      <c r="D20" s="47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3">
      <c r="A21" s="482"/>
      <c r="B21" s="73" t="s">
        <v>250</v>
      </c>
      <c r="C21" s="73" t="s">
        <v>390</v>
      </c>
      <c r="D21" s="47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3">
      <c r="A22" s="482"/>
      <c r="B22" s="73" t="s">
        <v>251</v>
      </c>
      <c r="C22" s="73" t="s">
        <v>390</v>
      </c>
      <c r="D22" s="47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3">
      <c r="A23" s="482"/>
      <c r="B23" s="73" t="s">
        <v>252</v>
      </c>
      <c r="C23" s="73" t="s">
        <v>390</v>
      </c>
      <c r="D23" s="47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3">
      <c r="A24" s="482"/>
      <c r="B24" s="35" t="s">
        <v>38</v>
      </c>
      <c r="C24" s="37" t="s">
        <v>613</v>
      </c>
      <c r="D24" s="47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0"/>
      <c r="N24" s="475"/>
      <c r="O24" s="478"/>
    </row>
    <row r="25" spans="1:15" x14ac:dyDescent="0.3">
      <c r="A25" s="481"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0" t="s">
        <v>370</v>
      </c>
      <c r="N25" s="475"/>
      <c r="O25" s="478">
        <f ca="1">(G25+G26)</f>
        <v>64</v>
      </c>
    </row>
    <row r="26" spans="1:15" ht="15" thickBot="1" x14ac:dyDescent="0.35">
      <c r="A26" s="484"/>
      <c r="B26" s="74" t="s">
        <v>46</v>
      </c>
      <c r="C26" s="74" t="s">
        <v>615</v>
      </c>
      <c r="D26" s="473"/>
      <c r="E26" s="123"/>
      <c r="F26" s="76" t="s">
        <v>44</v>
      </c>
      <c r="G26" s="75">
        <f ca="1">IF($C26="No Param",32,VLOOKUP($C26,INDIRECT(Config!$B$1),HLOOKUP(D$1,INDIRECT(Config!$E$1),2,FALSE),FALSE)*32)</f>
        <v>32</v>
      </c>
      <c r="H26" s="26" t="str">
        <f ca="1">IF(G26=0,"N/A","0x8004")</f>
        <v>0x8004</v>
      </c>
      <c r="I26" s="26" t="s">
        <v>47</v>
      </c>
      <c r="J26" s="200" t="s">
        <v>48</v>
      </c>
      <c r="K26" s="200" t="s">
        <v>387</v>
      </c>
      <c r="L26" s="234"/>
      <c r="M26" s="476"/>
      <c r="N26" s="476"/>
      <c r="O26" s="479"/>
    </row>
    <row r="27" spans="1:15" ht="15" thickBot="1" x14ac:dyDescent="0.35">
      <c r="A27" s="104"/>
    </row>
    <row r="28" spans="1:15" x14ac:dyDescent="0.3">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3">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3">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3">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3">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3">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3">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3">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3">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3">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3">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3">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3">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3">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 thickBot="1" x14ac:dyDescent="0.35">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3">
      <c r="A4" s="49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3">
      <c r="A5" s="49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3">
      <c r="A6" s="49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5">
      <c r="A7" s="49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5" customHeight="1" x14ac:dyDescent="0.3">
      <c r="A8" s="4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5" customHeight="1" x14ac:dyDescent="0.3">
      <c r="A9" s="4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5" customHeight="1" x14ac:dyDescent="0.3">
      <c r="A10" s="4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5" customHeight="1" x14ac:dyDescent="0.3">
      <c r="A11" s="4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5" customHeight="1" x14ac:dyDescent="0.3">
      <c r="A12" s="4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5">
      <c r="A13" s="4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3">
      <c r="A14" s="500" t="s">
        <v>23</v>
      </c>
      <c r="B14" s="34" t="s">
        <v>24</v>
      </c>
      <c r="C14" s="36" t="s">
        <v>613</v>
      </c>
      <c r="D14" s="47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3" t="s">
        <v>369</v>
      </c>
      <c r="N14" s="474" t="s">
        <v>29</v>
      </c>
      <c r="O14" s="477">
        <f ca="1">(4*32+G18+G19+G20+G21+G22+G23)</f>
        <v>160</v>
      </c>
    </row>
    <row r="15" spans="1:15" x14ac:dyDescent="0.3">
      <c r="A15" s="501"/>
      <c r="B15" s="35" t="s">
        <v>30</v>
      </c>
      <c r="C15" s="37" t="s">
        <v>613</v>
      </c>
      <c r="D15" s="4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0"/>
      <c r="N15" s="475"/>
      <c r="O15" s="478"/>
    </row>
    <row r="16" spans="1:15" x14ac:dyDescent="0.3">
      <c r="A16" s="501"/>
      <c r="B16" s="35" t="s">
        <v>31</v>
      </c>
      <c r="C16" s="37" t="s">
        <v>613</v>
      </c>
      <c r="D16" s="4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0"/>
      <c r="N16" s="475"/>
      <c r="O16" s="478"/>
    </row>
    <row r="17" spans="1:15" x14ac:dyDescent="0.3">
      <c r="A17" s="501"/>
      <c r="B17" s="35" t="s">
        <v>32</v>
      </c>
      <c r="C17" s="37" t="s">
        <v>613</v>
      </c>
      <c r="D17" s="4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0"/>
      <c r="N17" s="475"/>
      <c r="O17" s="478"/>
    </row>
    <row r="18" spans="1:15" x14ac:dyDescent="0.3">
      <c r="A18" s="501"/>
      <c r="B18" s="35" t="s">
        <v>34</v>
      </c>
      <c r="C18" s="35" t="s">
        <v>253</v>
      </c>
      <c r="D18" s="4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3">
      <c r="A19" s="501"/>
      <c r="B19" s="35" t="s">
        <v>36</v>
      </c>
      <c r="C19" s="73" t="s">
        <v>214</v>
      </c>
      <c r="D19" s="4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3">
      <c r="A20" s="501"/>
      <c r="B20" s="73" t="s">
        <v>246</v>
      </c>
      <c r="C20" s="73" t="s">
        <v>205</v>
      </c>
      <c r="D20" s="4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3">
      <c r="A21" s="501"/>
      <c r="B21" s="73" t="s">
        <v>250</v>
      </c>
      <c r="C21" s="73" t="s">
        <v>390</v>
      </c>
      <c r="D21" s="4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3">
      <c r="A22" s="501"/>
      <c r="B22" s="73" t="s">
        <v>251</v>
      </c>
      <c r="C22" s="73" t="s">
        <v>390</v>
      </c>
      <c r="D22" s="4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3">
      <c r="A23" s="501"/>
      <c r="B23" s="73" t="s">
        <v>252</v>
      </c>
      <c r="C23" s="73" t="s">
        <v>390</v>
      </c>
      <c r="D23" s="4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3">
      <c r="A24" s="501"/>
      <c r="B24" s="35" t="s">
        <v>38</v>
      </c>
      <c r="C24" s="37" t="s">
        <v>613</v>
      </c>
      <c r="D24" s="4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0"/>
      <c r="N24" s="475"/>
      <c r="O24" s="478"/>
    </row>
    <row r="25" spans="1:15" x14ac:dyDescent="0.3">
      <c r="A25" s="500"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0" t="s">
        <v>370</v>
      </c>
      <c r="N25" s="475"/>
      <c r="O25" s="478">
        <f ca="1">(G25+G26)</f>
        <v>64</v>
      </c>
    </row>
    <row r="26" spans="1:15" ht="15" thickBot="1" x14ac:dyDescent="0.35">
      <c r="A26" s="502"/>
      <c r="B26" s="74" t="s">
        <v>46</v>
      </c>
      <c r="C26" s="74" t="s">
        <v>615</v>
      </c>
      <c r="D26" s="473"/>
      <c r="E26" s="123"/>
      <c r="F26" s="76" t="s">
        <v>44</v>
      </c>
      <c r="G26" s="75">
        <f ca="1">IF($C26="No Param",32,VLOOKUP($C26,INDIRECT(Config!$B$1),HLOOKUP(D$1,INDIRECT(Config!$E$1),2,FALSE),FALSE)*32)</f>
        <v>32</v>
      </c>
      <c r="H26" s="26" t="str">
        <f ca="1">IF(G26=0,"N/A","0x8004")</f>
        <v>0x8004</v>
      </c>
      <c r="I26" s="26" t="s">
        <v>47</v>
      </c>
      <c r="J26" s="26" t="s">
        <v>48</v>
      </c>
      <c r="K26" s="26" t="s">
        <v>387</v>
      </c>
      <c r="L26" s="234"/>
      <c r="M26" s="476"/>
      <c r="N26" s="476"/>
      <c r="O26" s="479"/>
    </row>
    <row r="27" spans="1:15" ht="15" thickBot="1" x14ac:dyDescent="0.35">
      <c r="A27" s="124"/>
    </row>
    <row r="28" spans="1:15" x14ac:dyDescent="0.3">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3">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3">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3">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3">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3">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3">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3">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3">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3">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3">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3">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3">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3">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 thickBot="1" x14ac:dyDescent="0.35">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3">
      <c r="A4" s="4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3">
      <c r="A5" s="4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3">
      <c r="A6" s="4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5">
      <c r="A7" s="4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4.7" customHeight="1" x14ac:dyDescent="0.3">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7" customHeight="1" x14ac:dyDescent="0.3">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4.7" customHeight="1" x14ac:dyDescent="0.3">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4.7" customHeight="1" x14ac:dyDescent="0.3">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4.7" customHeight="1" x14ac:dyDescent="0.3">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4.7" customHeight="1" thickBot="1" x14ac:dyDescent="0.35">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4.7" customHeight="1" x14ac:dyDescent="0.3">
      <c r="A14" s="481" t="s">
        <v>23</v>
      </c>
      <c r="B14" s="34" t="s">
        <v>24</v>
      </c>
      <c r="C14" s="36" t="s">
        <v>613</v>
      </c>
      <c r="D14" s="47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3" t="s">
        <v>369</v>
      </c>
      <c r="N14" s="474" t="s">
        <v>29</v>
      </c>
      <c r="O14" s="477">
        <f ca="1">(4*32+G18+G19+G20+G21+G22+G23)</f>
        <v>160</v>
      </c>
    </row>
    <row r="15" spans="1:15" ht="14.7" customHeight="1" x14ac:dyDescent="0.3">
      <c r="A15" s="482"/>
      <c r="B15" s="35" t="s">
        <v>30</v>
      </c>
      <c r="C15" s="37" t="s">
        <v>613</v>
      </c>
      <c r="D15" s="4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0"/>
      <c r="N15" s="475"/>
      <c r="O15" s="478"/>
    </row>
    <row r="16" spans="1:15" ht="14.7" customHeight="1" x14ac:dyDescent="0.3">
      <c r="A16" s="482"/>
      <c r="B16" s="35" t="s">
        <v>31</v>
      </c>
      <c r="C16" s="37" t="s">
        <v>613</v>
      </c>
      <c r="D16" s="4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0"/>
      <c r="N16" s="475"/>
      <c r="O16" s="478"/>
    </row>
    <row r="17" spans="1:15" x14ac:dyDescent="0.3">
      <c r="A17" s="482"/>
      <c r="B17" s="35" t="s">
        <v>32</v>
      </c>
      <c r="C17" s="37" t="s">
        <v>613</v>
      </c>
      <c r="D17" s="4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0"/>
      <c r="N17" s="475"/>
      <c r="O17" s="478"/>
    </row>
    <row r="18" spans="1:15" x14ac:dyDescent="0.3">
      <c r="A18" s="482"/>
      <c r="B18" s="35" t="s">
        <v>34</v>
      </c>
      <c r="C18" s="35" t="s">
        <v>253</v>
      </c>
      <c r="D18" s="4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3">
      <c r="A19" s="482"/>
      <c r="B19" s="35" t="s">
        <v>36</v>
      </c>
      <c r="C19" s="73" t="s">
        <v>214</v>
      </c>
      <c r="D19" s="4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3">
      <c r="A20" s="482"/>
      <c r="B20" s="73" t="s">
        <v>246</v>
      </c>
      <c r="C20" s="73" t="s">
        <v>205</v>
      </c>
      <c r="D20" s="4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3">
      <c r="A21" s="482"/>
      <c r="B21" s="73" t="s">
        <v>250</v>
      </c>
      <c r="C21" s="73" t="s">
        <v>390</v>
      </c>
      <c r="D21" s="4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3">
      <c r="A22" s="482"/>
      <c r="B22" s="73" t="s">
        <v>251</v>
      </c>
      <c r="C22" s="73" t="s">
        <v>390</v>
      </c>
      <c r="D22" s="4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3">
      <c r="A23" s="482"/>
      <c r="B23" s="73" t="s">
        <v>252</v>
      </c>
      <c r="C23" s="73" t="s">
        <v>390</v>
      </c>
      <c r="D23" s="4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3">
      <c r="A24" s="482"/>
      <c r="B24" s="35" t="s">
        <v>38</v>
      </c>
      <c r="C24" s="37" t="s">
        <v>613</v>
      </c>
      <c r="D24" s="4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0"/>
      <c r="N24" s="475"/>
      <c r="O24" s="478"/>
    </row>
    <row r="25" spans="1:15" x14ac:dyDescent="0.3">
      <c r="A25" s="481"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0" t="s">
        <v>370</v>
      </c>
      <c r="N25" s="475"/>
      <c r="O25" s="478">
        <f ca="1">(G25+G26)</f>
        <v>64</v>
      </c>
    </row>
    <row r="26" spans="1:15" ht="15" thickBot="1" x14ac:dyDescent="0.35">
      <c r="A26" s="484"/>
      <c r="B26" s="74" t="s">
        <v>46</v>
      </c>
      <c r="C26" s="74" t="s">
        <v>615</v>
      </c>
      <c r="D26" s="473"/>
      <c r="E26" s="123"/>
      <c r="F26" s="76" t="s">
        <v>44</v>
      </c>
      <c r="G26" s="75">
        <f ca="1">IF($C26="No Param",32,VLOOKUP($C26,INDIRECT(Config!$B$1),HLOOKUP(D$1,INDIRECT(Config!$E$1),2,FALSE),FALSE)*32)</f>
        <v>32</v>
      </c>
      <c r="H26" s="26" t="str">
        <f ca="1">IF(G26=0,"N/A","0x8004")</f>
        <v>0x8004</v>
      </c>
      <c r="I26" s="26" t="s">
        <v>47</v>
      </c>
      <c r="J26" s="26" t="s">
        <v>48</v>
      </c>
      <c r="K26" s="26" t="s">
        <v>387</v>
      </c>
      <c r="L26" s="234"/>
      <c r="M26" s="476"/>
      <c r="N26" s="476"/>
      <c r="O26" s="479"/>
    </row>
    <row r="27" spans="1:15" ht="15" thickBot="1" x14ac:dyDescent="0.35">
      <c r="A27" s="124"/>
    </row>
    <row r="28" spans="1:15" x14ac:dyDescent="0.3">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3">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3">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3">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3">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3">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3">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3">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3">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3">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3">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3">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3">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3">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 thickBot="1" x14ac:dyDescent="0.35">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3" t="s">
        <v>367</v>
      </c>
      <c r="N3" s="474" t="s">
        <v>14</v>
      </c>
      <c r="O3" s="477">
        <f ca="1">($G3+$G4+$G5+$G6+$G7)</f>
        <v>801</v>
      </c>
    </row>
    <row r="4" spans="1:15" ht="15" customHeight="1" x14ac:dyDescent="0.3">
      <c r="A4" s="48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5"/>
      <c r="N4" s="475"/>
      <c r="O4" s="478"/>
    </row>
    <row r="5" spans="1:15" ht="15" customHeight="1" x14ac:dyDescent="0.3">
      <c r="A5" s="48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5"/>
      <c r="N5" s="475"/>
      <c r="O5" s="478"/>
    </row>
    <row r="6" spans="1:15" ht="15" customHeight="1" thickBot="1" x14ac:dyDescent="0.35">
      <c r="A6" s="48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5"/>
      <c r="N6" s="475"/>
      <c r="O6" s="478"/>
    </row>
    <row r="7" spans="1:15" ht="15" customHeight="1" thickBot="1" x14ac:dyDescent="0.35">
      <c r="A7" s="48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0"/>
      <c r="N7" s="490"/>
      <c r="O7" s="492"/>
    </row>
    <row r="8" spans="1:15" ht="14.7" customHeight="1" x14ac:dyDescent="0.3">
      <c r="A8" s="50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3" t="s">
        <v>368</v>
      </c>
      <c r="N8" s="474" t="s">
        <v>20</v>
      </c>
      <c r="O8" s="477">
        <f ca="1">($G8+$G9+$G10+$G13)</f>
        <v>992</v>
      </c>
    </row>
    <row r="9" spans="1:15" s="131" customFormat="1" ht="14.7" customHeight="1" x14ac:dyDescent="0.3">
      <c r="A9" s="50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7"/>
      <c r="N9" s="475"/>
      <c r="O9" s="478"/>
    </row>
    <row r="10" spans="1:15" ht="14.7" customHeight="1" thickBot="1" x14ac:dyDescent="0.35">
      <c r="A10" s="50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7"/>
      <c r="N10" s="475"/>
      <c r="O10" s="478"/>
    </row>
    <row r="11" spans="1:15" ht="15" customHeight="1" x14ac:dyDescent="0.3">
      <c r="A11" s="50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39.6" customHeight="1" x14ac:dyDescent="0.3">
      <c r="A12" s="50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7"/>
      <c r="N12" s="475"/>
      <c r="O12" s="478"/>
    </row>
    <row r="13" spans="1:15" ht="15" customHeight="1" thickBot="1" x14ac:dyDescent="0.35">
      <c r="A13" s="50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4"/>
      <c r="N13" s="476"/>
      <c r="O13" s="479"/>
    </row>
    <row r="14" spans="1:15" ht="15" customHeight="1" thickBot="1" x14ac:dyDescent="0.35">
      <c r="A14" s="481" t="s">
        <v>23</v>
      </c>
      <c r="B14" s="43" t="s">
        <v>24</v>
      </c>
      <c r="C14" s="171" t="s">
        <v>613</v>
      </c>
      <c r="D14" s="5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1" t="s">
        <v>369</v>
      </c>
      <c r="N14" s="489" t="s">
        <v>29</v>
      </c>
      <c r="O14" s="491">
        <f ca="1">(4*32+G18+G19+G20+G21+G22+G23)</f>
        <v>128</v>
      </c>
    </row>
    <row r="15" spans="1:15" x14ac:dyDescent="0.3">
      <c r="A15" s="482"/>
      <c r="B15" s="35" t="s">
        <v>30</v>
      </c>
      <c r="C15" s="37" t="s">
        <v>613</v>
      </c>
      <c r="D15" s="5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0"/>
      <c r="N15" s="475"/>
      <c r="O15" s="478"/>
    </row>
    <row r="16" spans="1:15" x14ac:dyDescent="0.3">
      <c r="A16" s="482"/>
      <c r="B16" s="35" t="s">
        <v>31</v>
      </c>
      <c r="C16" s="37" t="s">
        <v>613</v>
      </c>
      <c r="D16" s="5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0"/>
      <c r="N16" s="475"/>
      <c r="O16" s="478"/>
    </row>
    <row r="17" spans="1:15" x14ac:dyDescent="0.3">
      <c r="A17" s="482"/>
      <c r="B17" s="35" t="s">
        <v>32</v>
      </c>
      <c r="C17" s="37" t="s">
        <v>613</v>
      </c>
      <c r="D17" s="5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0"/>
      <c r="N17" s="475"/>
      <c r="O17" s="478"/>
    </row>
    <row r="18" spans="1:15" ht="15" thickBot="1" x14ac:dyDescent="0.35">
      <c r="A18" s="482"/>
      <c r="B18" s="35" t="s">
        <v>34</v>
      </c>
      <c r="C18" s="35" t="s">
        <v>253</v>
      </c>
      <c r="D18" s="5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0"/>
      <c r="N18" s="475"/>
      <c r="O18" s="478"/>
    </row>
    <row r="19" spans="1:15" x14ac:dyDescent="0.3">
      <c r="A19" s="482"/>
      <c r="B19" s="35" t="s">
        <v>36</v>
      </c>
      <c r="C19" s="73" t="s">
        <v>214</v>
      </c>
      <c r="D19" s="5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0"/>
      <c r="N19" s="475"/>
      <c r="O19" s="478"/>
    </row>
    <row r="20" spans="1:15" x14ac:dyDescent="0.3">
      <c r="A20" s="482"/>
      <c r="B20" s="73" t="s">
        <v>246</v>
      </c>
      <c r="C20" s="73" t="s">
        <v>205</v>
      </c>
      <c r="D20" s="5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0"/>
      <c r="N20" s="475"/>
      <c r="O20" s="478"/>
    </row>
    <row r="21" spans="1:15" x14ac:dyDescent="0.3">
      <c r="A21" s="482"/>
      <c r="B21" s="73" t="s">
        <v>250</v>
      </c>
      <c r="C21" s="73" t="s">
        <v>390</v>
      </c>
      <c r="D21" s="5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0"/>
      <c r="N21" s="475"/>
      <c r="O21" s="478"/>
    </row>
    <row r="22" spans="1:15" ht="15" thickBot="1" x14ac:dyDescent="0.35">
      <c r="A22" s="482"/>
      <c r="B22" s="73" t="s">
        <v>251</v>
      </c>
      <c r="C22" s="73" t="s">
        <v>390</v>
      </c>
      <c r="D22" s="5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0"/>
      <c r="N22" s="475"/>
      <c r="O22" s="478"/>
    </row>
    <row r="23" spans="1:15" x14ac:dyDescent="0.3">
      <c r="A23" s="482"/>
      <c r="B23" s="73" t="s">
        <v>252</v>
      </c>
      <c r="C23" s="73" t="s">
        <v>390</v>
      </c>
      <c r="D23" s="5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0"/>
      <c r="N23" s="475"/>
      <c r="O23" s="478"/>
    </row>
    <row r="24" spans="1:15" x14ac:dyDescent="0.3">
      <c r="A24" s="508"/>
      <c r="B24" s="35" t="s">
        <v>38</v>
      </c>
      <c r="C24" s="37" t="s">
        <v>613</v>
      </c>
      <c r="D24" s="5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0"/>
      <c r="N24" s="475"/>
      <c r="O24" s="478"/>
    </row>
    <row r="25" spans="1:15" x14ac:dyDescent="0.3">
      <c r="A25" s="481" t="s">
        <v>41</v>
      </c>
      <c r="B25" s="35" t="s">
        <v>42</v>
      </c>
      <c r="C25" s="35" t="s">
        <v>614</v>
      </c>
      <c r="D25" s="510" t="s">
        <v>43</v>
      </c>
      <c r="E25" s="122"/>
      <c r="F25" s="25" t="s">
        <v>44</v>
      </c>
      <c r="G25" s="39">
        <f ca="1">IF($C25="No Param",32,VLOOKUP($C25,INDIRECT(Config!$B$1),HLOOKUP(D$1,INDIRECT(Config!$E$1),2,FALSE),FALSE)*32)</f>
        <v>0</v>
      </c>
      <c r="H25" s="16" t="str">
        <f ca="1">IF(G25=0,"N/A","0x8000")</f>
        <v>N/A</v>
      </c>
      <c r="I25" s="16" t="s">
        <v>45</v>
      </c>
      <c r="J25" s="16" t="s">
        <v>48</v>
      </c>
      <c r="K25" s="16" t="s">
        <v>387</v>
      </c>
      <c r="L25" s="16"/>
      <c r="M25" s="480" t="s">
        <v>370</v>
      </c>
      <c r="N25" s="475"/>
      <c r="O25" s="478">
        <f ca="1">(G25+G26)</f>
        <v>0</v>
      </c>
    </row>
    <row r="26" spans="1:15" ht="15" thickBot="1" x14ac:dyDescent="0.35">
      <c r="A26" s="484"/>
      <c r="B26" s="74" t="s">
        <v>46</v>
      </c>
      <c r="C26" s="74" t="s">
        <v>615</v>
      </c>
      <c r="D26" s="512"/>
      <c r="E26" s="123"/>
      <c r="F26" s="177" t="s">
        <v>44</v>
      </c>
      <c r="G26" s="75">
        <f ca="1">IF($C26="No Param",32,VLOOKUP($C26,INDIRECT(Config!$B$1),HLOOKUP(D$1,INDIRECT(Config!$E$1),2,FALSE),FALSE)*32)</f>
        <v>0</v>
      </c>
      <c r="H26" s="26" t="str">
        <f ca="1">IF(G26=0,"N/A","0x8004")</f>
        <v>N/A</v>
      </c>
      <c r="I26" s="26" t="s">
        <v>47</v>
      </c>
      <c r="J26" s="26" t="s">
        <v>48</v>
      </c>
      <c r="K26" s="26" t="s">
        <v>387</v>
      </c>
      <c r="L26" s="26"/>
      <c r="M26" s="476"/>
      <c r="N26" s="476"/>
      <c r="O26" s="479"/>
    </row>
    <row r="27" spans="1:15" ht="15" thickBot="1" x14ac:dyDescent="0.35">
      <c r="A27" s="124"/>
    </row>
    <row r="28" spans="1:15" x14ac:dyDescent="0.3">
      <c r="A28" s="47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4" t="s">
        <v>48</v>
      </c>
      <c r="O28" s="477">
        <f ca="1">SUM(G28:G42)</f>
        <v>0</v>
      </c>
    </row>
    <row r="29" spans="1:15" ht="15" customHeight="1" x14ac:dyDescent="0.3">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3">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3">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3">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3">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3">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3">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3">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3">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3">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3">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3">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3">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 thickBot="1" x14ac:dyDescent="0.35">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4" t="s">
        <v>48</v>
      </c>
      <c r="O3" s="477">
        <f ca="1">SUM(F3:F17)</f>
        <v>576</v>
      </c>
    </row>
    <row r="4" spans="1:15" ht="15.45" customHeight="1" x14ac:dyDescent="0.3">
      <c r="A4" s="47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0" t="s">
        <v>369</v>
      </c>
      <c r="N4" s="475"/>
      <c r="O4" s="478"/>
    </row>
    <row r="5" spans="1:15" ht="15.45" customHeight="1" x14ac:dyDescent="0.3">
      <c r="A5" s="47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0"/>
      <c r="N5" s="475"/>
      <c r="O5" s="478"/>
    </row>
    <row r="6" spans="1:15" ht="15.45" customHeight="1" x14ac:dyDescent="0.3">
      <c r="A6" s="47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0"/>
      <c r="N6" s="475"/>
      <c r="O6" s="478"/>
    </row>
    <row r="7" spans="1:15" ht="15.45" customHeight="1" x14ac:dyDescent="0.3">
      <c r="A7" s="47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5"/>
      <c r="O7" s="478"/>
    </row>
    <row r="8" spans="1:15" ht="15.45" customHeight="1" x14ac:dyDescent="0.3">
      <c r="A8" s="47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5"/>
      <c r="O8" s="478"/>
    </row>
    <row r="9" spans="1:15" ht="15.45" customHeight="1" x14ac:dyDescent="0.3">
      <c r="A9" s="47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0" t="s">
        <v>369</v>
      </c>
      <c r="N9" s="475"/>
      <c r="O9" s="478"/>
    </row>
    <row r="10" spans="1:15" ht="15.45" customHeight="1" x14ac:dyDescent="0.3">
      <c r="A10" s="47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0"/>
      <c r="N10" s="475"/>
      <c r="O10" s="478"/>
    </row>
    <row r="11" spans="1:15" ht="15.45" customHeight="1" x14ac:dyDescent="0.3">
      <c r="A11" s="47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0"/>
      <c r="N11" s="475"/>
      <c r="O11" s="478"/>
    </row>
    <row r="12" spans="1:15" ht="15.45" customHeight="1" x14ac:dyDescent="0.3">
      <c r="A12" s="47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5"/>
      <c r="O12" s="478"/>
    </row>
    <row r="13" spans="1:15" ht="15.45" customHeight="1" x14ac:dyDescent="0.3">
      <c r="A13" s="47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5"/>
      <c r="O13" s="478"/>
    </row>
    <row r="14" spans="1:15" ht="15.45" customHeight="1" x14ac:dyDescent="0.3">
      <c r="A14" s="47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0" t="s">
        <v>369</v>
      </c>
      <c r="N14" s="475"/>
      <c r="O14" s="478"/>
    </row>
    <row r="15" spans="1:15" ht="15.45" customHeight="1" x14ac:dyDescent="0.3">
      <c r="A15" s="47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0"/>
      <c r="N15" s="475"/>
      <c r="O15" s="478"/>
    </row>
    <row r="16" spans="1:15" ht="15.45" customHeight="1" x14ac:dyDescent="0.3">
      <c r="A16" s="47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0"/>
      <c r="N16" s="475"/>
      <c r="O16" s="478"/>
    </row>
    <row r="17" spans="1:15" ht="15.45" customHeight="1" thickBot="1" x14ac:dyDescent="0.35">
      <c r="A17" s="47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6"/>
      <c r="O17" s="47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0" t="s">
        <v>38</v>
      </c>
      <c r="B104" s="4" t="s">
        <v>613</v>
      </c>
      <c r="C104" s="203">
        <v>0</v>
      </c>
      <c r="D104" s="203">
        <v>16</v>
      </c>
      <c r="E104" s="242" t="s">
        <v>262</v>
      </c>
      <c r="F104" s="203" t="s">
        <v>262</v>
      </c>
      <c r="G104" s="5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6"/>
      <c r="B105" s="4" t="s">
        <v>613</v>
      </c>
      <c r="C105" s="203">
        <v>16</v>
      </c>
      <c r="D105" s="203">
        <v>8</v>
      </c>
      <c r="E105" s="242" t="s">
        <v>263</v>
      </c>
      <c r="F105" s="203" t="s">
        <v>263</v>
      </c>
      <c r="G105" s="5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6"/>
      <c r="B106" s="4" t="s">
        <v>613</v>
      </c>
      <c r="C106" s="203">
        <v>24</v>
      </c>
      <c r="D106" s="203">
        <v>4</v>
      </c>
      <c r="E106" s="242" t="s">
        <v>264</v>
      </c>
      <c r="F106" s="203" t="s">
        <v>264</v>
      </c>
      <c r="G106" s="5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9"/>
      <c r="B107" s="4" t="s">
        <v>613</v>
      </c>
      <c r="C107" s="203">
        <v>28</v>
      </c>
      <c r="D107" s="203">
        <v>4</v>
      </c>
      <c r="E107" s="242" t="s">
        <v>265</v>
      </c>
      <c r="F107" s="203" t="s">
        <v>265</v>
      </c>
      <c r="G107" s="5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0" t="s">
        <v>38</v>
      </c>
      <c r="B104" s="4" t="s">
        <v>613</v>
      </c>
      <c r="C104" s="203">
        <v>0</v>
      </c>
      <c r="D104" s="203">
        <v>16</v>
      </c>
      <c r="E104" s="203" t="s">
        <v>262</v>
      </c>
      <c r="F104" s="5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6"/>
      <c r="B105" s="4" t="s">
        <v>613</v>
      </c>
      <c r="C105" s="203">
        <v>16</v>
      </c>
      <c r="D105" s="203">
        <v>8</v>
      </c>
      <c r="E105" s="203" t="s">
        <v>263</v>
      </c>
      <c r="F105" s="5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6"/>
      <c r="B106" s="4" t="s">
        <v>613</v>
      </c>
      <c r="C106" s="203">
        <v>24</v>
      </c>
      <c r="D106" s="203">
        <v>4</v>
      </c>
      <c r="E106" s="203" t="s">
        <v>264</v>
      </c>
      <c r="F106" s="5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9"/>
      <c r="B107" s="4" t="s">
        <v>613</v>
      </c>
      <c r="C107" s="203">
        <v>28</v>
      </c>
      <c r="D107" s="203">
        <v>4</v>
      </c>
      <c r="E107" s="203" t="s">
        <v>265</v>
      </c>
      <c r="F107" s="5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3">
      <c r="A4" s="49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6"/>
      <c r="M4" s="521"/>
    </row>
    <row r="5" spans="1:13" x14ac:dyDescent="0.3">
      <c r="A5" s="49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6"/>
      <c r="M5" s="521"/>
    </row>
    <row r="6" spans="1:13" s="15" customFormat="1" x14ac:dyDescent="0.3">
      <c r="A6" s="49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0"/>
      <c r="M6" s="522"/>
    </row>
    <row r="7" spans="1:13" ht="15" thickBot="1" x14ac:dyDescent="0.35">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7" customHeight="1" x14ac:dyDescent="0.3">
      <c r="A8" s="49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3">
      <c r="A9" s="49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3">
      <c r="A10" s="49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3">
      <c r="A11" s="49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5" customHeight="1" x14ac:dyDescent="0.3">
      <c r="A12" s="49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7" customHeight="1" thickBot="1" x14ac:dyDescent="0.35">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4">
        <v>0</v>
      </c>
      <c r="B2" s="57" t="s">
        <v>577</v>
      </c>
      <c r="C2" s="16">
        <v>0</v>
      </c>
      <c r="D2" s="16"/>
      <c r="E2" s="58"/>
    </row>
    <row r="3" spans="1:5" x14ac:dyDescent="0.3">
      <c r="A3" s="534"/>
      <c r="B3" s="16" t="s">
        <v>578</v>
      </c>
      <c r="C3" s="16">
        <v>8</v>
      </c>
      <c r="D3" s="16"/>
      <c r="E3" s="58"/>
    </row>
    <row r="4" spans="1:5" x14ac:dyDescent="0.3">
      <c r="A4" s="534"/>
      <c r="B4" s="99" t="s">
        <v>584</v>
      </c>
      <c r="C4" s="99" t="s">
        <v>585</v>
      </c>
      <c r="D4" s="16"/>
      <c r="E4" s="58"/>
    </row>
    <row r="5" spans="1:5" x14ac:dyDescent="0.3">
      <c r="A5" s="534"/>
      <c r="B5" s="16" t="s">
        <v>586</v>
      </c>
      <c r="C5" s="16" t="s">
        <v>587</v>
      </c>
      <c r="D5" s="16"/>
      <c r="E5" s="58"/>
    </row>
    <row r="6" spans="1:5" x14ac:dyDescent="0.3">
      <c r="A6" s="534"/>
      <c r="B6" s="16" t="s">
        <v>588</v>
      </c>
      <c r="C6" s="16" t="s">
        <v>589</v>
      </c>
      <c r="D6" s="16"/>
      <c r="E6" s="58"/>
    </row>
    <row r="7" spans="1:5" x14ac:dyDescent="0.3">
      <c r="A7" s="534"/>
      <c r="B7" s="16" t="s">
        <v>590</v>
      </c>
      <c r="C7" s="16" t="s">
        <v>591</v>
      </c>
      <c r="D7" s="16"/>
      <c r="E7" s="58"/>
    </row>
    <row r="8" spans="1:5" ht="57.6" x14ac:dyDescent="0.3">
      <c r="A8" s="534">
        <v>1</v>
      </c>
      <c r="B8" s="98" t="s">
        <v>420</v>
      </c>
      <c r="C8" s="16">
        <v>11</v>
      </c>
      <c r="D8" s="16"/>
      <c r="E8" s="58" t="s">
        <v>595</v>
      </c>
    </row>
    <row r="9" spans="1:5" x14ac:dyDescent="0.3">
      <c r="A9" s="534"/>
      <c r="B9" s="98" t="s">
        <v>581</v>
      </c>
      <c r="C9" s="16">
        <v>0</v>
      </c>
      <c r="D9" s="16"/>
      <c r="E9" s="58" t="s">
        <v>599</v>
      </c>
    </row>
    <row r="10" spans="1:5" x14ac:dyDescent="0.3">
      <c r="A10" s="534"/>
      <c r="B10" s="98" t="s">
        <v>582</v>
      </c>
      <c r="C10" s="16">
        <v>0</v>
      </c>
      <c r="D10" s="16"/>
      <c r="E10" s="58" t="s">
        <v>386</v>
      </c>
    </row>
    <row r="11" spans="1:5" x14ac:dyDescent="0.3">
      <c r="A11" s="534"/>
      <c r="B11" s="98" t="s">
        <v>592</v>
      </c>
      <c r="C11" s="16">
        <v>7</v>
      </c>
      <c r="D11" s="16"/>
      <c r="E11" s="58"/>
    </row>
    <row r="12" spans="1:5" x14ac:dyDescent="0.3">
      <c r="A12" s="534"/>
      <c r="B12" s="98" t="s">
        <v>593</v>
      </c>
      <c r="C12" s="16" t="s">
        <v>594</v>
      </c>
      <c r="D12" s="16"/>
      <c r="E12" s="58"/>
    </row>
    <row r="13" spans="1:5" x14ac:dyDescent="0.3">
      <c r="A13" s="534"/>
      <c r="B13" s="16" t="s">
        <v>390</v>
      </c>
      <c r="C13" s="16"/>
      <c r="D13" s="16"/>
      <c r="E13" s="58"/>
    </row>
    <row r="14" spans="1:5" x14ac:dyDescent="0.3">
      <c r="A14" s="534"/>
      <c r="B14" s="16" t="s">
        <v>205</v>
      </c>
      <c r="C14" s="16"/>
      <c r="D14" s="16"/>
      <c r="E14" s="58"/>
    </row>
    <row r="15" spans="1:5" x14ac:dyDescent="0.3">
      <c r="A15" s="534"/>
      <c r="B15" s="16" t="s">
        <v>579</v>
      </c>
      <c r="C15" s="16" t="s">
        <v>580</v>
      </c>
      <c r="D15" s="16"/>
      <c r="E15" s="58"/>
    </row>
    <row r="16" spans="1:5" x14ac:dyDescent="0.3">
      <c r="A16" s="534"/>
      <c r="B16" s="16" t="s">
        <v>598</v>
      </c>
      <c r="C16" s="16"/>
      <c r="D16" s="16"/>
      <c r="E16" s="58"/>
    </row>
    <row r="17" spans="1:5" x14ac:dyDescent="0.3">
      <c r="A17" s="534">
        <v>2</v>
      </c>
      <c r="B17" s="99" t="s">
        <v>566</v>
      </c>
      <c r="C17" s="99">
        <v>128</v>
      </c>
      <c r="D17" s="16" t="s">
        <v>597</v>
      </c>
      <c r="E17" s="58"/>
    </row>
    <row r="18" spans="1:5" x14ac:dyDescent="0.3">
      <c r="A18" s="534"/>
      <c r="B18" s="99" t="s">
        <v>560</v>
      </c>
      <c r="C18" s="99" t="s">
        <v>563</v>
      </c>
      <c r="D18" s="16"/>
      <c r="E18" s="58"/>
    </row>
    <row r="19" spans="1:5" x14ac:dyDescent="0.3">
      <c r="A19" s="534"/>
      <c r="B19" s="16" t="s">
        <v>561</v>
      </c>
      <c r="C19" s="16" t="s">
        <v>562</v>
      </c>
      <c r="D19" s="16"/>
      <c r="E19" s="58"/>
    </row>
    <row r="20" spans="1:5" x14ac:dyDescent="0.3">
      <c r="A20" s="534"/>
      <c r="B20" s="16" t="s">
        <v>564</v>
      </c>
      <c r="C20" s="16" t="s">
        <v>565</v>
      </c>
      <c r="D20" s="16"/>
      <c r="E20" s="58"/>
    </row>
    <row r="21" spans="1:5" x14ac:dyDescent="0.3">
      <c r="A21" s="534">
        <v>3</v>
      </c>
      <c r="B21" s="99" t="s">
        <v>567</v>
      </c>
      <c r="C21" s="99" t="s">
        <v>568</v>
      </c>
      <c r="D21" s="16"/>
      <c r="E21" s="58"/>
    </row>
    <row r="22" spans="1:5" x14ac:dyDescent="0.3">
      <c r="A22" s="534"/>
      <c r="B22" s="99" t="s">
        <v>569</v>
      </c>
      <c r="C22" s="99" t="s">
        <v>570</v>
      </c>
      <c r="D22" s="16"/>
      <c r="E22" s="58"/>
    </row>
    <row r="23" spans="1:5" x14ac:dyDescent="0.3">
      <c r="A23" s="534"/>
      <c r="B23" s="16" t="s">
        <v>571</v>
      </c>
      <c r="C23" s="16" t="s">
        <v>572</v>
      </c>
      <c r="D23" s="16"/>
      <c r="E23" s="58"/>
    </row>
    <row r="24" spans="1:5" x14ac:dyDescent="0.3">
      <c r="A24" s="534"/>
      <c r="B24" s="16" t="s">
        <v>573</v>
      </c>
      <c r="C24" s="16" t="s">
        <v>574</v>
      </c>
      <c r="D24" s="16"/>
      <c r="E24" s="58"/>
    </row>
    <row r="25" spans="1:5" x14ac:dyDescent="0.3">
      <c r="A25" s="534">
        <v>4</v>
      </c>
      <c r="B25" s="98" t="s">
        <v>575</v>
      </c>
      <c r="C25" s="98" t="s">
        <v>576</v>
      </c>
      <c r="D25" s="16"/>
      <c r="E25" s="58"/>
    </row>
    <row r="26" spans="1:5" x14ac:dyDescent="0.3">
      <c r="A26" s="534"/>
      <c r="B26" s="98" t="s">
        <v>421</v>
      </c>
      <c r="C26" s="16">
        <v>2</v>
      </c>
      <c r="D26" s="16"/>
      <c r="E26" s="58" t="s">
        <v>596</v>
      </c>
    </row>
    <row r="27" spans="1:5" x14ac:dyDescent="0.3">
      <c r="A27" s="53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Lecha, Eduard</cp:lastModifiedBy>
  <cp:revision/>
  <dcterms:created xsi:type="dcterms:W3CDTF">2020-02-10T19:00:22Z</dcterms:created>
  <dcterms:modified xsi:type="dcterms:W3CDTF">2021-09-15T01:28:33Z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