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ables/table3.xml" ContentType="application/vnd.openxmlformats-officedocument.spreadsheetml.table+xml"/>
  <Override PartName="/xl/comments8.xml" ContentType="application/vnd.openxmlformats-officedocument.spreadsheetml.comments+xml"/>
  <Override PartName="/xl/threadedComments/threadedComment5.xml" ContentType="application/vnd.ms-excel.threadedcomments+xml"/>
  <Override PartName="/xl/comments9.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threadedComments/threadedComment6.xml" ContentType="application/vnd.ms-excel.threadedcomments+xml"/>
  <Override PartName="/xl/comments13.xml" ContentType="application/vnd.openxmlformats-officedocument.spreadsheetml.comments+xml"/>
  <Override PartName="/xl/threadedComments/threadedComment7.xml" ContentType="application/vnd.ms-excel.threaded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stan14\Downloads\"/>
    </mc:Choice>
  </mc:AlternateContent>
  <xr:revisionPtr revIDLastSave="0" documentId="13_ncr:1_{AF96F4FA-A04A-4973-9841-F855F6D7DEDF}" xr6:coauthVersionLast="47" xr6:coauthVersionMax="47" xr10:uidLastSave="{00000000-0000-0000-0000-000000000000}"/>
  <bookViews>
    <workbookView xWindow="-120" yWindow="-120" windowWidth="29040" windowHeight="15840" tabRatio="861" xr2:uid="{2B594C35-F97C-4EE0-A0C6-60F0B7EACB17}"/>
  </bookViews>
  <sheets>
    <sheet name="Revision" sheetId="33" r:id="rId1"/>
    <sheet name="Overview" sheetId="40" r:id="rId2"/>
    <sheet name="Config2022" sheetId="44" r:id="rId3"/>
    <sheet name="FuseCfg2022" sheetId="45" r:id="rId4"/>
    <sheet name="ConfigNew" sheetId="31" r:id="rId5"/>
    <sheet name="CSxE_ESE_GSC_FuseCfg" sheetId="39" r:id="rId6"/>
    <sheet name="Config" sheetId="12" r:id="rId7"/>
    <sheet name="default" sheetId="41" r:id="rId8"/>
    <sheet name="LookUp" sheetId="24" r:id="rId9"/>
    <sheet name="GetGroup1" sheetId="26" r:id="rId10"/>
    <sheet name="MTL-SOC-M CSME" sheetId="27" r:id="rId11"/>
    <sheet name="MTL-SOC-M ESE" sheetId="28" r:id="rId12"/>
    <sheet name="MTL-SOC-M GSC" sheetId="29" r:id="rId13"/>
    <sheet name="Group0" sheetId="21" r:id="rId14"/>
    <sheet name="Group1 (GSC)" sheetId="30" r:id="rId15"/>
    <sheet name="Group1" sheetId="7" r:id="rId16"/>
    <sheet name="Group2,3" sheetId="15" r:id="rId17"/>
    <sheet name="Softstrap" sheetId="8" r:id="rId18"/>
    <sheet name="MISC" sheetId="17" r:id="rId19"/>
    <sheet name="Elasti_CSC_review_new" sheetId="34" r:id="rId20"/>
    <sheet name="Elasti_GSC_review" sheetId="35" r:id="rId21"/>
  </sheets>
  <functionGroups builtInGroupCount="19"/>
  <definedNames>
    <definedName name="_xlnm._FilterDatabase" localSheetId="2" hidden="1">Config2022!$A$6:$L$51</definedName>
    <definedName name="_xlnm._FilterDatabase" localSheetId="4" hidden="1">ConfigNew!$A$6:$AI$113</definedName>
    <definedName name="_xlnm._FilterDatabase" localSheetId="19" hidden="1">Elasti_CSC_review_new!$A$1:$H$89</definedName>
    <definedName name="_xlnm._FilterDatabase" localSheetId="20" hidden="1">Elasti_GSC_review!$A$1:$I$89</definedName>
    <definedName name="_xlnm._FilterDatabase" localSheetId="15" hidden="1">Group1!$A$1:$Q$107</definedName>
    <definedName name="_xlnm._FilterDatabase" localSheetId="14" hidden="1">'Group1 (GSC)'!$A$1:$R$107</definedName>
    <definedName name="_xlnm._FilterDatabase" localSheetId="0" hidden="1">Revision!$A$1:$D$136</definedName>
    <definedName name="_xlnm._FilterDatabase" localSheetId="17"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111" i="31" l="1"/>
  <c r="AG82" i="31"/>
  <c r="AG80" i="31"/>
  <c r="AG79" i="31"/>
  <c r="AF111" i="31"/>
  <c r="AE111" i="31"/>
  <c r="AF80" i="31"/>
  <c r="AE80" i="31"/>
  <c r="AF79" i="31"/>
  <c r="AE79" i="31"/>
  <c r="AE119" i="31" l="1"/>
  <c r="AF119" i="31"/>
  <c r="T79" i="31"/>
  <c r="U79" i="31"/>
  <c r="V79" i="31"/>
  <c r="W79" i="31"/>
  <c r="S79" i="31"/>
  <c r="R79" i="31"/>
  <c r="Q79" i="31"/>
  <c r="L79" i="31"/>
  <c r="M79" i="31"/>
  <c r="N79" i="31"/>
  <c r="O79" i="31"/>
  <c r="P79" i="31"/>
  <c r="I79" i="31"/>
  <c r="J79" i="31"/>
  <c r="K79" i="31"/>
  <c r="H79" i="31"/>
  <c r="G79" i="31"/>
  <c r="F79" i="31"/>
  <c r="E79" i="31"/>
  <c r="Y111" i="31"/>
  <c r="X111" i="31"/>
  <c r="X83" i="31"/>
  <c r="Y82" i="31"/>
  <c r="Y80" i="31"/>
  <c r="X80" i="31"/>
  <c r="Y79" i="31"/>
  <c r="X79" i="31"/>
  <c r="W111" i="31"/>
  <c r="W80" i="31"/>
  <c r="X119" i="31" l="1"/>
  <c r="Y119" i="31"/>
  <c r="W119" i="31"/>
  <c r="AD111" i="31" l="1"/>
  <c r="AD82" i="31"/>
  <c r="AD80" i="31"/>
  <c r="AD79" i="31"/>
  <c r="Z111" i="31" l="1"/>
  <c r="Z82" i="31"/>
  <c r="Z80" i="31"/>
  <c r="Z79" i="31"/>
  <c r="G339" i="39"/>
  <c r="R111" i="31" l="1"/>
  <c r="Q111" i="31"/>
  <c r="P111" i="31"/>
  <c r="O111" i="31"/>
  <c r="N111" i="31"/>
  <c r="M111" i="31"/>
  <c r="L111" i="31"/>
  <c r="K111" i="31"/>
  <c r="J111" i="31"/>
  <c r="I111" i="31"/>
  <c r="H111" i="31"/>
  <c r="G111" i="31"/>
  <c r="F111" i="31"/>
  <c r="E111" i="31"/>
  <c r="V111" i="31"/>
  <c r="U111" i="31"/>
  <c r="T111" i="31"/>
  <c r="S111" i="31"/>
  <c r="S82" i="31"/>
  <c r="R82" i="31"/>
  <c r="Q83" i="31"/>
  <c r="R80" i="31" l="1"/>
  <c r="Q80" i="31"/>
  <c r="P80" i="31"/>
  <c r="O80" i="31"/>
  <c r="N80" i="31"/>
  <c r="M80" i="31"/>
  <c r="L80" i="31"/>
  <c r="K80" i="31"/>
  <c r="J80" i="31"/>
  <c r="I80" i="31"/>
  <c r="H80" i="31"/>
  <c r="G80" i="31"/>
  <c r="F80" i="31"/>
  <c r="E80" i="31"/>
  <c r="V80" i="31"/>
  <c r="U80" i="31"/>
  <c r="T80" i="31"/>
  <c r="S80"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40" i="39"/>
  <c r="G336" i="39"/>
  <c r="G335" i="39"/>
  <c r="G334" i="39"/>
  <c r="G333" i="39"/>
  <c r="G332" i="39"/>
  <c r="T119" i="31"/>
  <c r="H119" i="31"/>
  <c r="I119" i="31"/>
  <c r="M119" i="31"/>
  <c r="P119" i="31"/>
  <c r="R119" i="31"/>
  <c r="E119" i="31"/>
  <c r="O48" i="31"/>
  <c r="O49" i="31"/>
  <c r="O50" i="31"/>
  <c r="O34" i="31"/>
  <c r="O35" i="31"/>
  <c r="O36" i="31"/>
  <c r="O37" i="31"/>
  <c r="O38" i="31"/>
  <c r="O39" i="31"/>
  <c r="O40" i="31"/>
  <c r="O41" i="31"/>
  <c r="O43" i="31"/>
  <c r="O44" i="31"/>
  <c r="O45" i="31"/>
  <c r="O46" i="31"/>
  <c r="O10" i="31"/>
  <c r="O11" i="31"/>
  <c r="O12" i="31"/>
  <c r="O13" i="31"/>
  <c r="O15" i="31"/>
  <c r="O16" i="31"/>
  <c r="O17" i="31"/>
  <c r="O18" i="31"/>
  <c r="O20" i="31"/>
  <c r="O21" i="31"/>
  <c r="O22" i="31"/>
  <c r="O23" i="31"/>
  <c r="O26" i="31"/>
  <c r="O27" i="31"/>
  <c r="O29" i="31"/>
  <c r="O30" i="31"/>
  <c r="O31" i="31"/>
  <c r="O32" i="31"/>
  <c r="O33" i="31"/>
  <c r="O9" i="31"/>
  <c r="N10" i="31"/>
  <c r="N11" i="31"/>
  <c r="N12" i="31"/>
  <c r="N13" i="31"/>
  <c r="N15" i="31"/>
  <c r="N16" i="31"/>
  <c r="N17" i="31"/>
  <c r="N18" i="31"/>
  <c r="N20" i="31"/>
  <c r="N21" i="31"/>
  <c r="N22" i="31"/>
  <c r="N26" i="31"/>
  <c r="N27" i="31"/>
  <c r="N29" i="31"/>
  <c r="N30" i="31"/>
  <c r="N31" i="31"/>
  <c r="N32" i="31"/>
  <c r="N33" i="31"/>
  <c r="N34" i="31"/>
  <c r="N35" i="31"/>
  <c r="N36" i="31"/>
  <c r="N37" i="31"/>
  <c r="N38" i="31"/>
  <c r="N40" i="31"/>
  <c r="N43" i="31"/>
  <c r="N44" i="31"/>
  <c r="N45" i="31"/>
  <c r="N46" i="31"/>
  <c r="N48" i="31"/>
  <c r="N49" i="31"/>
  <c r="N50"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9" i="31" l="1"/>
  <c r="Q119" i="31"/>
  <c r="F119" i="31"/>
  <c r="N119" i="31"/>
  <c r="J119" i="31"/>
  <c r="G119" i="31"/>
  <c r="L119" i="31"/>
  <c r="V119" i="31"/>
  <c r="I15" i="28"/>
  <c r="I16" i="28" s="1"/>
  <c r="O119" i="31"/>
  <c r="K119" i="31"/>
  <c r="I16" i="29"/>
  <c r="H15" i="29"/>
  <c r="H16" i="29" s="1"/>
  <c r="H17" i="29" s="1"/>
  <c r="I16" i="27"/>
  <c r="H15" i="24"/>
  <c r="H16" i="24" s="1"/>
  <c r="H17" i="24" s="1"/>
  <c r="I16" i="24"/>
  <c r="H16" i="28"/>
  <c r="H17" i="28" s="1"/>
  <c r="H15" i="27"/>
  <c r="H16" i="27" s="1"/>
  <c r="H17" i="27" s="1"/>
  <c r="L6" i="27" l="1"/>
  <c r="Q37" i="7"/>
  <c r="R120" i="30"/>
  <c r="P119" i="30"/>
  <c r="O44" i="7"/>
  <c r="G36" i="24"/>
  <c r="P59" i="30"/>
  <c r="P83" i="30"/>
  <c r="L3" i="24"/>
  <c r="R44" i="30"/>
  <c r="R56" i="30"/>
  <c r="Q14" i="7"/>
  <c r="P29" i="30"/>
  <c r="G13" i="29"/>
  <c r="Q33" i="30"/>
  <c r="Q95" i="7"/>
  <c r="Q43" i="30"/>
  <c r="G28" i="29"/>
  <c r="G38" i="29"/>
  <c r="P47" i="7"/>
  <c r="Q28" i="30"/>
  <c r="L24" i="28"/>
  <c r="M8" i="8"/>
  <c r="Q115" i="7"/>
  <c r="R91" i="30"/>
  <c r="L22" i="27"/>
  <c r="R121" i="30"/>
  <c r="L29" i="27"/>
  <c r="L3" i="8"/>
  <c r="O20" i="7"/>
  <c r="M50" i="8"/>
  <c r="G34" i="24"/>
  <c r="L59" i="8"/>
  <c r="L5" i="27"/>
  <c r="R96" i="30"/>
  <c r="G23" i="27"/>
  <c r="O34" i="7"/>
  <c r="L6" i="24"/>
  <c r="O56" i="7"/>
  <c r="O103" i="7"/>
  <c r="M7" i="8"/>
  <c r="Q28" i="7"/>
  <c r="L35" i="8"/>
  <c r="L64" i="8"/>
  <c r="M19" i="8"/>
  <c r="L18" i="8"/>
  <c r="K11" i="21"/>
  <c r="L39" i="28"/>
  <c r="P11" i="30"/>
  <c r="L7" i="8"/>
  <c r="L33" i="8"/>
  <c r="P27" i="30"/>
  <c r="G20" i="28"/>
  <c r="L7" i="28"/>
  <c r="Q29" i="30"/>
  <c r="N62" i="8"/>
  <c r="L8" i="27"/>
  <c r="P46" i="30"/>
  <c r="L24" i="29"/>
  <c r="P30" i="30"/>
  <c r="Q44" i="30"/>
  <c r="Q78" i="30"/>
  <c r="Q78" i="7"/>
  <c r="G10" i="29"/>
  <c r="Q21" i="7"/>
  <c r="O92" i="7"/>
  <c r="N18" i="8"/>
  <c r="G35" i="28"/>
  <c r="G4" i="28"/>
  <c r="R83" i="30"/>
  <c r="O74" i="7"/>
  <c r="L42" i="28"/>
  <c r="O24" i="7"/>
  <c r="G33" i="27"/>
  <c r="F17" i="21"/>
  <c r="O125" i="7"/>
  <c r="N42" i="8"/>
  <c r="Q94" i="7"/>
  <c r="Q30" i="7"/>
  <c r="P49" i="30"/>
  <c r="P121" i="7"/>
  <c r="M3" i="8"/>
  <c r="R94" i="30"/>
  <c r="M42" i="8"/>
  <c r="R93" i="30"/>
  <c r="G22" i="27"/>
  <c r="Q101" i="30"/>
  <c r="L38" i="8"/>
  <c r="P125" i="30"/>
  <c r="R26" i="30"/>
  <c r="G38" i="24"/>
  <c r="G13" i="27"/>
  <c r="O114" i="7"/>
  <c r="O26" i="7"/>
  <c r="G9" i="28"/>
  <c r="R34" i="30"/>
  <c r="R77" i="30"/>
  <c r="O98" i="7"/>
  <c r="Q111" i="30"/>
  <c r="N63" i="8"/>
  <c r="R15" i="30"/>
  <c r="K17" i="21"/>
  <c r="O46" i="7"/>
  <c r="P54" i="7"/>
  <c r="Q7" i="7"/>
  <c r="P111" i="7"/>
  <c r="R59" i="30"/>
  <c r="O50" i="7"/>
  <c r="Q101" i="7"/>
  <c r="O29" i="7"/>
  <c r="L13" i="29"/>
  <c r="G37" i="28"/>
  <c r="M61" i="8"/>
  <c r="N32" i="8"/>
  <c r="L10" i="29"/>
  <c r="N22" i="8"/>
  <c r="N11" i="8"/>
  <c r="L8" i="8"/>
  <c r="L40" i="28"/>
  <c r="G29" i="29"/>
  <c r="G8" i="28"/>
  <c r="M64" i="8"/>
  <c r="F5" i="21"/>
  <c r="G21" i="29"/>
  <c r="Q17" i="30"/>
  <c r="Q44" i="7"/>
  <c r="R97" i="30"/>
  <c r="R80" i="30"/>
  <c r="L23" i="24"/>
  <c r="Q6" i="30"/>
  <c r="G41" i="24"/>
  <c r="P97" i="30"/>
  <c r="P103" i="30"/>
  <c r="Q48" i="30"/>
  <c r="L7" i="24"/>
  <c r="P32" i="7"/>
  <c r="L22" i="8"/>
  <c r="L32" i="27"/>
  <c r="R33" i="30"/>
  <c r="L13" i="28"/>
  <c r="L43" i="8"/>
  <c r="M32" i="8"/>
  <c r="M34" i="8"/>
  <c r="G10" i="27"/>
  <c r="Q83" i="7"/>
  <c r="R75" i="30"/>
  <c r="P56" i="7"/>
  <c r="N41" i="8"/>
  <c r="Q92" i="7"/>
  <c r="L11" i="28"/>
  <c r="P92" i="30"/>
  <c r="P74" i="30"/>
  <c r="P50" i="7"/>
  <c r="Q120" i="30"/>
  <c r="G19" i="29"/>
  <c r="L18" i="28"/>
  <c r="O60" i="7"/>
  <c r="P112" i="7"/>
  <c r="P44" i="7"/>
  <c r="N40" i="8"/>
  <c r="P24" i="7"/>
  <c r="Q15" i="30"/>
  <c r="M18" i="8"/>
  <c r="Q119" i="30"/>
  <c r="Q103" i="7"/>
  <c r="P112" i="30"/>
  <c r="N64" i="8"/>
  <c r="O38" i="7"/>
  <c r="P52" i="30"/>
  <c r="P28" i="7"/>
  <c r="P11" i="7"/>
  <c r="L15" i="29"/>
  <c r="P32" i="30"/>
  <c r="L30" i="28"/>
  <c r="O55" i="7"/>
  <c r="O27" i="7"/>
  <c r="Q88" i="7"/>
  <c r="P117" i="30"/>
  <c r="G41" i="28"/>
  <c r="R109" i="30"/>
  <c r="N37" i="8"/>
  <c r="Q52" i="30"/>
  <c r="L22" i="28"/>
  <c r="G25" i="29"/>
  <c r="P109" i="30"/>
  <c r="P91" i="30"/>
  <c r="Q124" i="30"/>
  <c r="P121" i="30"/>
  <c r="R43" i="30"/>
  <c r="Q53" i="30"/>
  <c r="O119" i="7"/>
  <c r="G21" i="27"/>
  <c r="Q112" i="7"/>
  <c r="G6" i="29"/>
  <c r="P118" i="30"/>
  <c r="P58" i="7"/>
  <c r="G26" i="24"/>
  <c r="N58" i="8"/>
  <c r="L40" i="8"/>
  <c r="G11" i="29"/>
  <c r="P117" i="7"/>
  <c r="P15" i="30"/>
  <c r="P54" i="30"/>
  <c r="Q61" i="7"/>
  <c r="L20" i="24"/>
  <c r="F4" i="21"/>
  <c r="G4" i="15"/>
  <c r="O109" i="7"/>
  <c r="L13" i="8"/>
  <c r="L6" i="28"/>
  <c r="Q118" i="30"/>
  <c r="N6" i="8"/>
  <c r="N7" i="8"/>
  <c r="Q124" i="7"/>
  <c r="P55" i="7"/>
  <c r="N39" i="8"/>
  <c r="P6" i="7"/>
  <c r="M37" i="8"/>
  <c r="G22" i="24"/>
  <c r="L16" i="28"/>
  <c r="P22" i="30"/>
  <c r="L36" i="28"/>
  <c r="G32" i="27"/>
  <c r="L21" i="27"/>
  <c r="Q52" i="7"/>
  <c r="R21" i="30"/>
  <c r="L19" i="29"/>
  <c r="P7" i="7"/>
  <c r="R46" i="30"/>
  <c r="Q22" i="30"/>
  <c r="P90" i="30"/>
  <c r="M39" i="8"/>
  <c r="P115" i="7"/>
  <c r="L62" i="8"/>
  <c r="P102" i="7"/>
  <c r="G11" i="27"/>
  <c r="L31" i="24"/>
  <c r="L6" i="29"/>
  <c r="P103" i="7"/>
  <c r="Q54" i="7"/>
  <c r="Q4" i="7"/>
  <c r="M6" i="8"/>
  <c r="G22" i="29"/>
  <c r="O80" i="7"/>
  <c r="O101" i="7"/>
  <c r="P122" i="30"/>
  <c r="O115" i="7"/>
  <c r="R22" i="30"/>
  <c r="R20" i="30"/>
  <c r="G42" i="27"/>
  <c r="N33" i="8"/>
  <c r="Q116" i="7"/>
  <c r="G31" i="27"/>
  <c r="G41" i="29"/>
  <c r="F16" i="21"/>
  <c r="Q99" i="7"/>
  <c r="Q58" i="30"/>
  <c r="P36" i="7"/>
  <c r="L9" i="8"/>
  <c r="K6" i="21"/>
  <c r="P102" i="30"/>
  <c r="P80" i="30"/>
  <c r="K7" i="21"/>
  <c r="P34" i="7"/>
  <c r="M11" i="8"/>
  <c r="P96" i="7"/>
  <c r="R103" i="30"/>
  <c r="R115" i="30"/>
  <c r="M31" i="8"/>
  <c r="L23" i="8"/>
  <c r="R125" i="30"/>
  <c r="Q27" i="30"/>
  <c r="L19" i="8"/>
  <c r="Q56" i="30"/>
  <c r="G29" i="24"/>
  <c r="Q51" i="7"/>
  <c r="P88" i="7"/>
  <c r="P98" i="7"/>
  <c r="Q33" i="7"/>
  <c r="G18" i="24"/>
  <c r="P96" i="30"/>
  <c r="L20" i="27"/>
  <c r="G29" i="27"/>
  <c r="O17" i="7"/>
  <c r="G39" i="24"/>
  <c r="O91" i="7"/>
  <c r="L22" i="24"/>
  <c r="G26" i="27"/>
  <c r="Q56" i="7"/>
  <c r="Q11" i="30"/>
  <c r="P20" i="7"/>
  <c r="Q108" i="30"/>
  <c r="L3" i="27"/>
  <c r="G4" i="29"/>
  <c r="P118" i="7"/>
  <c r="G7" i="28"/>
  <c r="Q108" i="7"/>
  <c r="G7" i="29"/>
  <c r="R28" i="30"/>
  <c r="R110" i="30"/>
  <c r="L20" i="28"/>
  <c r="G5" i="27"/>
  <c r="Q80" i="7"/>
  <c r="O118" i="7"/>
  <c r="P88" i="30"/>
  <c r="Q102" i="7"/>
  <c r="F9" i="21"/>
  <c r="Q121" i="30"/>
  <c r="L31" i="8"/>
  <c r="O47" i="7"/>
  <c r="G20" i="24"/>
  <c r="Q118" i="7"/>
  <c r="P4" i="30"/>
  <c r="Q119" i="7"/>
  <c r="G9" i="15"/>
  <c r="Q23" i="30"/>
  <c r="N4" i="8"/>
  <c r="O111" i="7"/>
  <c r="G25" i="28"/>
  <c r="O120" i="7"/>
  <c r="L40" i="24"/>
  <c r="Q99" i="30"/>
  <c r="P95" i="30"/>
  <c r="O77" i="7"/>
  <c r="Q13" i="7"/>
  <c r="Q27" i="7"/>
  <c r="Q82" i="7"/>
  <c r="L61" i="8"/>
  <c r="R78" i="30"/>
  <c r="P78" i="30"/>
  <c r="O13" i="7"/>
  <c r="L10" i="28"/>
  <c r="L17" i="27"/>
  <c r="G33" i="29"/>
  <c r="G32" i="29"/>
  <c r="L41" i="27"/>
  <c r="Q34" i="7"/>
  <c r="O121" i="7"/>
  <c r="L15" i="28"/>
  <c r="Q117" i="7"/>
  <c r="Q36" i="30"/>
  <c r="Q125" i="30"/>
  <c r="P94" i="7"/>
  <c r="L10" i="27"/>
  <c r="Q17" i="7"/>
  <c r="N43" i="8"/>
  <c r="P37" i="7"/>
  <c r="P110" i="7"/>
  <c r="R102" i="30"/>
  <c r="Q114" i="7"/>
  <c r="P98" i="30"/>
  <c r="P46" i="7"/>
  <c r="L35" i="28"/>
  <c r="P48" i="7"/>
  <c r="Q96" i="30"/>
  <c r="O22" i="7"/>
  <c r="G40" i="24"/>
  <c r="L30" i="24"/>
  <c r="Q88" i="30"/>
  <c r="G3" i="24"/>
  <c r="L32" i="29"/>
  <c r="R95" i="30"/>
  <c r="Q77" i="30"/>
  <c r="L11" i="27"/>
  <c r="P55" i="30"/>
  <c r="Q96" i="7"/>
  <c r="Q50" i="7"/>
  <c r="L21" i="29"/>
  <c r="R41" i="30"/>
  <c r="G25" i="27"/>
  <c r="P38" i="30"/>
  <c r="G21" i="28"/>
  <c r="L13" i="24"/>
  <c r="Q122" i="7"/>
  <c r="R123" i="30"/>
  <c r="R117" i="30"/>
  <c r="R61" i="30"/>
  <c r="Q81" i="30"/>
  <c r="P14" i="30"/>
  <c r="G21" i="24"/>
  <c r="L37" i="8"/>
  <c r="Q74" i="30"/>
  <c r="P83" i="7"/>
  <c r="G37" i="24"/>
  <c r="Q120" i="7"/>
  <c r="P75" i="7"/>
  <c r="R116" i="30"/>
  <c r="O33" i="7"/>
  <c r="O15" i="7"/>
  <c r="Q123" i="7"/>
  <c r="P61" i="7"/>
  <c r="Q38" i="7"/>
  <c r="R112" i="30"/>
  <c r="N38" i="8"/>
  <c r="P123" i="7"/>
  <c r="P20" i="30"/>
  <c r="Q61" i="30"/>
  <c r="O43" i="7"/>
  <c r="L65" i="8"/>
  <c r="R6" i="30"/>
  <c r="Q100" i="30"/>
  <c r="P43" i="30"/>
  <c r="R113" i="30"/>
  <c r="P78" i="7"/>
  <c r="G34" i="29"/>
  <c r="L29" i="28"/>
  <c r="G35" i="29"/>
  <c r="L35" i="29" s="1"/>
  <c r="R14" i="30"/>
  <c r="P27" i="7"/>
  <c r="P101" i="30"/>
  <c r="L24" i="24"/>
  <c r="G35" i="24"/>
  <c r="M4" i="8"/>
  <c r="Q32" i="30"/>
  <c r="R124" i="30"/>
  <c r="K4" i="21"/>
  <c r="L21" i="28"/>
  <c r="Q111" i="7"/>
  <c r="Q23" i="7"/>
  <c r="P7" i="30"/>
  <c r="L12" i="8"/>
  <c r="Q109" i="7"/>
  <c r="G11" i="28"/>
  <c r="O52" i="7"/>
  <c r="O110" i="7"/>
  <c r="R47" i="30"/>
  <c r="G13" i="28"/>
  <c r="O100" i="7"/>
  <c r="G12" i="28"/>
  <c r="N53" i="8"/>
  <c r="F10" i="21"/>
  <c r="O108" i="7"/>
  <c r="P113" i="7"/>
  <c r="Q110" i="7"/>
  <c r="P6" i="30"/>
  <c r="P36" i="30"/>
  <c r="Q24" i="30"/>
  <c r="P77" i="30"/>
  <c r="L10" i="24"/>
  <c r="Q20" i="30"/>
  <c r="F7" i="21"/>
  <c r="R74" i="30"/>
  <c r="M63" i="8"/>
  <c r="G28" i="28"/>
  <c r="P50" i="30"/>
  <c r="G37" i="27"/>
  <c r="N35" i="8"/>
  <c r="Q102" i="30"/>
  <c r="R30" i="30"/>
  <c r="L53" i="8"/>
  <c r="L22" i="29"/>
  <c r="R55" i="30"/>
  <c r="N12" i="8"/>
  <c r="Q98" i="30"/>
  <c r="G40" i="27"/>
  <c r="O61" i="7"/>
  <c r="L23" i="28"/>
  <c r="L15" i="24"/>
  <c r="L15" i="27"/>
  <c r="G20" i="29"/>
  <c r="Q7" i="30"/>
  <c r="P80" i="7"/>
  <c r="R92" i="30"/>
  <c r="P74" i="7"/>
  <c r="G3" i="29"/>
  <c r="R100" i="30"/>
  <c r="G6" i="24"/>
  <c r="O93" i="7"/>
  <c r="M58" i="8"/>
  <c r="G11" i="15"/>
  <c r="P17" i="30"/>
  <c r="P15" i="7"/>
  <c r="P108" i="7"/>
  <c r="L18" i="24"/>
  <c r="Q4" i="30"/>
  <c r="N50" i="8"/>
  <c r="P77" i="7"/>
  <c r="R108" i="30"/>
  <c r="O112" i="7"/>
  <c r="L17" i="24"/>
  <c r="L11" i="24"/>
  <c r="M36" i="8"/>
  <c r="L41" i="28"/>
  <c r="O88" i="7"/>
  <c r="R54" i="30"/>
  <c r="G5" i="24"/>
  <c r="N65" i="8"/>
  <c r="O30" i="7"/>
  <c r="G31" i="28"/>
  <c r="P41" i="30"/>
  <c r="P60" i="7"/>
  <c r="O36" i="7"/>
  <c r="F14" i="21"/>
  <c r="L19" i="24"/>
  <c r="P81" i="7"/>
  <c r="O116" i="7"/>
  <c r="L5" i="24"/>
  <c r="P41" i="7"/>
  <c r="G23" i="24"/>
  <c r="L31" i="27"/>
  <c r="G18" i="27"/>
  <c r="Q113" i="30"/>
  <c r="R53" i="30"/>
  <c r="Q94" i="30"/>
  <c r="G3" i="15"/>
  <c r="P99" i="30"/>
  <c r="M57" i="8"/>
  <c r="P75" i="30"/>
  <c r="Q80" i="30"/>
  <c r="Q47" i="7"/>
  <c r="Q38" i="30"/>
  <c r="P111" i="30"/>
  <c r="O97" i="7"/>
  <c r="G26" i="28"/>
  <c r="L12" i="27"/>
  <c r="L42" i="27"/>
  <c r="Q32" i="7"/>
  <c r="R111" i="30"/>
  <c r="Q59" i="30"/>
  <c r="O96" i="7"/>
  <c r="G19" i="28"/>
  <c r="O32" i="7"/>
  <c r="P4" i="7"/>
  <c r="P92" i="7"/>
  <c r="P33" i="7"/>
  <c r="Q125" i="7"/>
  <c r="G36" i="28"/>
  <c r="N61" i="8"/>
  <c r="Q60" i="7"/>
  <c r="N23" i="8"/>
  <c r="L29" i="24"/>
  <c r="G5" i="29"/>
  <c r="P47" i="30"/>
  <c r="R25" i="30"/>
  <c r="F3" i="21"/>
  <c r="P13" i="30"/>
  <c r="G19" i="27"/>
  <c r="G6" i="15"/>
  <c r="Q26" i="7"/>
  <c r="Q20" i="7"/>
  <c r="R40" i="30"/>
  <c r="P23" i="7"/>
  <c r="Q74" i="7"/>
  <c r="P51" i="30"/>
  <c r="P81" i="30"/>
  <c r="Q75" i="7"/>
  <c r="L37" i="24"/>
  <c r="L3" i="29"/>
  <c r="G12" i="29"/>
  <c r="O23" i="7"/>
  <c r="N60" i="8"/>
  <c r="G12" i="15"/>
  <c r="G37" i="29"/>
  <c r="G40" i="28"/>
  <c r="Q60" i="30"/>
  <c r="G30" i="24"/>
  <c r="G4" i="24"/>
  <c r="L8" i="28"/>
  <c r="G13" i="15"/>
  <c r="L30" i="27"/>
  <c r="Q59" i="7"/>
  <c r="Q25" i="30"/>
  <c r="G41" i="27"/>
  <c r="P34" i="30"/>
  <c r="Q11" i="7"/>
  <c r="P21" i="7"/>
  <c r="P120" i="30"/>
  <c r="R29" i="30"/>
  <c r="P100" i="30"/>
  <c r="R27" i="30"/>
  <c r="L11" i="8"/>
  <c r="L31" i="28"/>
  <c r="L39" i="27"/>
  <c r="G34" i="27"/>
  <c r="L3" i="28"/>
  <c r="O6" i="7"/>
  <c r="L14" i="29"/>
  <c r="G6" i="27"/>
  <c r="O37" i="7"/>
  <c r="G9" i="24"/>
  <c r="R50" i="30"/>
  <c r="Q112" i="30"/>
  <c r="P12" i="30"/>
  <c r="O59" i="7"/>
  <c r="P48" i="30"/>
  <c r="L12" i="29"/>
  <c r="M62" i="8"/>
  <c r="P33" i="30"/>
  <c r="G5" i="15"/>
  <c r="L8" i="24"/>
  <c r="Q109" i="30"/>
  <c r="G35" i="27"/>
  <c r="O25" i="7"/>
  <c r="O7" i="7"/>
  <c r="P26" i="30"/>
  <c r="L36" i="8"/>
  <c r="L9" i="24"/>
  <c r="R4" i="30"/>
  <c r="Q121" i="7"/>
  <c r="G3" i="27"/>
  <c r="R101" i="30"/>
  <c r="P110" i="30"/>
  <c r="Q40" i="30"/>
  <c r="Q51" i="30"/>
  <c r="P22" i="7"/>
  <c r="R48" i="30"/>
  <c r="G23" i="28"/>
  <c r="R60" i="30"/>
  <c r="G4" i="27"/>
  <c r="L9" i="27"/>
  <c r="P116" i="30"/>
  <c r="G22" i="28"/>
  <c r="P101" i="7"/>
  <c r="R38" i="30"/>
  <c r="P97" i="7"/>
  <c r="N13" i="8"/>
  <c r="R32" i="30"/>
  <c r="K12" i="21"/>
  <c r="P43" i="7"/>
  <c r="Q103" i="30"/>
  <c r="N9" i="8"/>
  <c r="Q114" i="30"/>
  <c r="G26" i="29"/>
  <c r="G39" i="29"/>
  <c r="R49" i="30"/>
  <c r="P40" i="30"/>
  <c r="P116" i="7"/>
  <c r="P37" i="30"/>
  <c r="O90" i="7"/>
  <c r="Q6" i="7"/>
  <c r="R12" i="30"/>
  <c r="M35" i="8"/>
  <c r="Q36" i="7"/>
  <c r="O83" i="7"/>
  <c r="L23" i="27"/>
  <c r="F15" i="21"/>
  <c r="Q54" i="30"/>
  <c r="L19" i="27"/>
  <c r="Q83" i="30"/>
  <c r="L60" i="8"/>
  <c r="Q40" i="7"/>
  <c r="Q90" i="7"/>
  <c r="P52" i="7"/>
  <c r="P23" i="30"/>
  <c r="G6" i="28"/>
  <c r="P56" i="30"/>
  <c r="F11" i="21"/>
  <c r="P25" i="7"/>
  <c r="G32" i="24"/>
  <c r="G19" i="24"/>
  <c r="L32" i="28"/>
  <c r="Q123" i="30"/>
  <c r="M53" i="8"/>
  <c r="Q97" i="7"/>
  <c r="O95" i="7"/>
  <c r="O28" i="7"/>
  <c r="Q77" i="7"/>
  <c r="L32" i="8"/>
  <c r="G10" i="24"/>
  <c r="F8" i="21"/>
  <c r="L63" i="8"/>
  <c r="K10" i="21"/>
  <c r="R98" i="30"/>
  <c r="G31" i="24"/>
  <c r="G12" i="24"/>
  <c r="Q55" i="30"/>
  <c r="N3" i="8"/>
  <c r="G8" i="29"/>
  <c r="P93" i="7"/>
  <c r="L24" i="27"/>
  <c r="P30" i="7"/>
  <c r="R99" i="30"/>
  <c r="Q75" i="30"/>
  <c r="Q43" i="7"/>
  <c r="L36" i="27"/>
  <c r="L36" i="24"/>
  <c r="O41" i="7"/>
  <c r="N2" i="8"/>
  <c r="F6" i="21"/>
  <c r="O58" i="7"/>
  <c r="O99" i="7"/>
  <c r="L4" i="24"/>
  <c r="L34" i="27"/>
  <c r="O82" i="7"/>
  <c r="G10" i="28"/>
  <c r="L17" i="29"/>
  <c r="L32" i="24"/>
  <c r="R52" i="30"/>
  <c r="Q14" i="30"/>
  <c r="M9" i="8"/>
  <c r="Q50" i="30"/>
  <c r="P124" i="7"/>
  <c r="K9" i="21"/>
  <c r="Q22" i="7"/>
  <c r="L42" i="24"/>
  <c r="L40" i="27"/>
  <c r="P120" i="7"/>
  <c r="N8" i="8"/>
  <c r="G33" i="24"/>
  <c r="G28" i="24"/>
  <c r="G42" i="28"/>
  <c r="M23" i="8"/>
  <c r="K15" i="21"/>
  <c r="P119" i="7"/>
  <c r="L19" i="28"/>
  <c r="O113" i="7"/>
  <c r="P17" i="7"/>
  <c r="M38" i="8"/>
  <c r="G11" i="24"/>
  <c r="N34" i="8"/>
  <c r="M2" i="8"/>
  <c r="N59" i="8"/>
  <c r="N31" i="8"/>
  <c r="L29" i="29"/>
  <c r="R7" i="30"/>
  <c r="O4" i="7"/>
  <c r="O51" i="7"/>
  <c r="O54" i="7"/>
  <c r="L14" i="27"/>
  <c r="L35" i="24"/>
  <c r="O124" i="7"/>
  <c r="Q46" i="30"/>
  <c r="G33" i="28"/>
  <c r="R37" i="30"/>
  <c r="G34" i="28"/>
  <c r="L50" i="8"/>
  <c r="P115" i="30"/>
  <c r="G30" i="29"/>
  <c r="Q81" i="7"/>
  <c r="L4" i="27"/>
  <c r="G9" i="27"/>
  <c r="O21" i="7"/>
  <c r="Q122" i="30"/>
  <c r="P91" i="7"/>
  <c r="P28" i="30"/>
  <c r="G8" i="24"/>
  <c r="R90" i="30"/>
  <c r="P51" i="7"/>
  <c r="R88" i="30"/>
  <c r="G3" i="28"/>
  <c r="G23" i="29"/>
  <c r="P95" i="7"/>
  <c r="P13" i="7"/>
  <c r="O14" i="7"/>
  <c r="P109" i="7"/>
  <c r="R51" i="30"/>
  <c r="O12" i="7"/>
  <c r="G32" i="28"/>
  <c r="R23" i="30"/>
  <c r="G42" i="29"/>
  <c r="L42" i="29" s="1"/>
  <c r="P12" i="7"/>
  <c r="G38" i="28"/>
  <c r="P82" i="7"/>
  <c r="Q91" i="7"/>
  <c r="L16" i="29"/>
  <c r="L14" i="28"/>
  <c r="Q55" i="7"/>
  <c r="G8" i="27"/>
  <c r="L12" i="24"/>
  <c r="Q41" i="7"/>
  <c r="L13" i="27"/>
  <c r="M60" i="8"/>
  <c r="O102" i="7"/>
  <c r="G10" i="15"/>
  <c r="O75" i="7"/>
  <c r="Q47" i="30"/>
  <c r="Q34" i="30"/>
  <c r="L41" i="8"/>
  <c r="P122" i="7"/>
  <c r="Q25" i="7"/>
  <c r="Q24" i="7"/>
  <c r="Q15" i="7"/>
  <c r="L41" i="24"/>
  <c r="P58" i="30"/>
  <c r="Q48" i="7"/>
  <c r="R118" i="30"/>
  <c r="L21" i="24"/>
  <c r="O53" i="7"/>
  <c r="L9" i="28"/>
  <c r="Q113" i="7"/>
  <c r="O122" i="7"/>
  <c r="P59" i="7"/>
  <c r="O81" i="7"/>
  <c r="Q117" i="30"/>
  <c r="Q92" i="30"/>
  <c r="R36" i="30"/>
  <c r="F13" i="21"/>
  <c r="P124" i="30"/>
  <c r="P24" i="30"/>
  <c r="P108" i="30"/>
  <c r="P61" i="30"/>
  <c r="G31" i="29"/>
  <c r="L31" i="29" s="1"/>
  <c r="G8" i="15"/>
  <c r="P53" i="30"/>
  <c r="O40" i="7"/>
  <c r="Q49" i="30"/>
  <c r="G38" i="27"/>
  <c r="M41" i="8"/>
  <c r="F12" i="21"/>
  <c r="L57" i="8"/>
  <c r="Q53" i="7"/>
  <c r="O11" i="7"/>
  <c r="L2" i="8"/>
  <c r="G30" i="27"/>
  <c r="R58" i="30"/>
  <c r="L34" i="24"/>
  <c r="L58" i="8"/>
  <c r="G39" i="27"/>
  <c r="M13" i="8"/>
  <c r="L37" i="28"/>
  <c r="O117" i="7"/>
  <c r="L18" i="27"/>
  <c r="P44" i="30"/>
  <c r="R13" i="30"/>
  <c r="G18" i="29"/>
  <c r="M40" i="8"/>
  <c r="N36" i="8"/>
  <c r="P38" i="7"/>
  <c r="O78" i="7"/>
  <c r="L34" i="8"/>
  <c r="Q115" i="30"/>
  <c r="L42" i="8"/>
  <c r="Q95" i="30"/>
  <c r="G36" i="27"/>
  <c r="L35" i="27"/>
  <c r="M59" i="8"/>
  <c r="Q26" i="30"/>
  <c r="P99" i="7"/>
  <c r="P100" i="7"/>
  <c r="Q13" i="30"/>
  <c r="P14" i="7"/>
  <c r="L41" i="29"/>
  <c r="R24" i="30"/>
  <c r="Q37" i="30"/>
  <c r="Q91" i="30"/>
  <c r="P82" i="30"/>
  <c r="Q12" i="30"/>
  <c r="O94" i="7"/>
  <c r="L39" i="24"/>
  <c r="M43" i="8"/>
  <c r="G30" i="28"/>
  <c r="P123" i="30"/>
  <c r="L4" i="8"/>
  <c r="Q90" i="30"/>
  <c r="P60" i="30"/>
  <c r="G40" i="29"/>
  <c r="L40" i="29" s="1"/>
  <c r="M22" i="8"/>
  <c r="N19" i="8"/>
  <c r="P114" i="30"/>
  <c r="N57" i="8"/>
  <c r="Q41" i="30"/>
  <c r="Q12" i="7"/>
  <c r="Q82" i="30"/>
  <c r="G18" i="28"/>
  <c r="L16" i="27"/>
  <c r="M33" i="8"/>
  <c r="R11" i="30"/>
  <c r="K16" i="21"/>
  <c r="G25" i="24"/>
  <c r="O49" i="7"/>
  <c r="G12" i="27"/>
  <c r="M12" i="8"/>
  <c r="G5" i="28"/>
  <c r="G20" i="27"/>
  <c r="L37" i="27"/>
  <c r="P53" i="7"/>
  <c r="R82" i="30"/>
  <c r="G7" i="15"/>
  <c r="L34" i="28"/>
  <c r="Q29" i="7"/>
  <c r="P49" i="7"/>
  <c r="Q58" i="7"/>
  <c r="P90" i="7"/>
  <c r="G7" i="24"/>
  <c r="G36" i="29"/>
  <c r="G13" i="24"/>
  <c r="L4" i="28"/>
  <c r="L14" i="24"/>
  <c r="G39" i="28"/>
  <c r="G42" i="24"/>
  <c r="M65" i="8"/>
  <c r="P26" i="7"/>
  <c r="Q98" i="7"/>
  <c r="G29" i="28"/>
  <c r="P114" i="7"/>
  <c r="Q93" i="7"/>
  <c r="G28" i="27"/>
  <c r="P93" i="30"/>
  <c r="R114" i="30"/>
  <c r="R17" i="30"/>
  <c r="Q21" i="30"/>
  <c r="Q49" i="7"/>
  <c r="G7" i="27"/>
  <c r="G9" i="29"/>
  <c r="P21" i="30"/>
  <c r="L7" i="27"/>
  <c r="P94" i="30"/>
  <c r="L4" i="29"/>
  <c r="O48" i="7"/>
  <c r="Q97" i="30"/>
  <c r="R122" i="30"/>
  <c r="L6" i="8"/>
  <c r="P29" i="7"/>
  <c r="Q116" i="30"/>
  <c r="L39" i="8"/>
  <c r="R81" i="30"/>
  <c r="P125" i="7"/>
  <c r="L12" i="28"/>
  <c r="L5" i="28"/>
  <c r="R119" i="30"/>
  <c r="K14" i="21"/>
  <c r="Q110" i="30"/>
  <c r="Q100" i="7"/>
  <c r="L23" i="29"/>
  <c r="Q30" i="30"/>
  <c r="O123" i="7"/>
  <c r="P40" i="7"/>
  <c r="L17" i="28"/>
  <c r="K5" i="21"/>
  <c r="Q46" i="7"/>
  <c r="P113" i="30"/>
  <c r="Q93" i="30"/>
  <c r="P25" i="30"/>
  <c r="L16" i="24"/>
  <c r="L11" i="29"/>
  <c r="L36" i="29"/>
  <c r="L34" i="29"/>
  <c r="L7" i="29"/>
  <c r="L20" i="29"/>
  <c r="L5" i="29"/>
  <c r="L8" i="29"/>
  <c r="L18" i="29"/>
  <c r="L9" i="29"/>
  <c r="H9" i="29" l="1"/>
  <c r="I9" i="29"/>
  <c r="H7" i="27"/>
  <c r="I7" i="27"/>
  <c r="O28" i="27"/>
  <c r="H13" i="24"/>
  <c r="I13" i="24"/>
  <c r="H7" i="24"/>
  <c r="I7" i="24"/>
  <c r="H7" i="15"/>
  <c r="I7" i="15"/>
  <c r="H20" i="27"/>
  <c r="I5" i="28"/>
  <c r="H5" i="28"/>
  <c r="I12" i="27"/>
  <c r="H12" i="27"/>
  <c r="O25" i="24"/>
  <c r="H25" i="24"/>
  <c r="H18" i="28"/>
  <c r="K18" i="28"/>
  <c r="O14" i="28"/>
  <c r="O14" i="29"/>
  <c r="H18" i="29"/>
  <c r="K18" i="29"/>
  <c r="I10" i="15"/>
  <c r="H10" i="15"/>
  <c r="O8" i="27"/>
  <c r="H23" i="29"/>
  <c r="O3" i="28"/>
  <c r="O8" i="24"/>
  <c r="I9" i="27"/>
  <c r="H9" i="27"/>
  <c r="H11" i="24"/>
  <c r="I11" i="24"/>
  <c r="O28" i="24"/>
  <c r="H10" i="28"/>
  <c r="I10" i="28"/>
  <c r="O8" i="29"/>
  <c r="I12" i="24"/>
  <c r="H12" i="24"/>
  <c r="I10" i="24"/>
  <c r="H10" i="24"/>
  <c r="H19" i="24"/>
  <c r="H6" i="28"/>
  <c r="I6" i="28"/>
  <c r="H26" i="29"/>
  <c r="H22" i="28"/>
  <c r="I4" i="27"/>
  <c r="H4" i="27"/>
  <c r="H23" i="28"/>
  <c r="O3" i="27"/>
  <c r="H5" i="15"/>
  <c r="I5" i="15"/>
  <c r="I9" i="24"/>
  <c r="H9" i="24"/>
  <c r="I6" i="27"/>
  <c r="H6" i="27"/>
  <c r="H13" i="15"/>
  <c r="I13" i="15"/>
  <c r="H4" i="24"/>
  <c r="I4" i="24"/>
  <c r="I12" i="15"/>
  <c r="H12" i="15"/>
  <c r="H12" i="29"/>
  <c r="I12" i="29"/>
  <c r="I6" i="15"/>
  <c r="H6" i="15"/>
  <c r="H19" i="27"/>
  <c r="O3" i="21"/>
  <c r="I5" i="29"/>
  <c r="H5" i="29"/>
  <c r="H19" i="28"/>
  <c r="H26" i="28"/>
  <c r="K18" i="27"/>
  <c r="H18" i="27"/>
  <c r="O14" i="27"/>
  <c r="H23" i="24"/>
  <c r="H5" i="24"/>
  <c r="I5" i="24"/>
  <c r="I11" i="15"/>
  <c r="H11" i="15"/>
  <c r="I6" i="24"/>
  <c r="H6" i="24"/>
  <c r="O3" i="29"/>
  <c r="H20" i="29"/>
  <c r="O28" i="28"/>
  <c r="I12" i="28"/>
  <c r="H12" i="28"/>
  <c r="H13" i="28"/>
  <c r="I13" i="28"/>
  <c r="H11" i="28"/>
  <c r="I11" i="28"/>
  <c r="H21" i="24"/>
  <c r="H21" i="28"/>
  <c r="O25" i="27"/>
  <c r="H25" i="27"/>
  <c r="O3" i="24"/>
  <c r="H25" i="28"/>
  <c r="O25" i="28"/>
  <c r="H9" i="15"/>
  <c r="I9" i="15"/>
  <c r="H20" i="24"/>
  <c r="I5" i="27"/>
  <c r="H5" i="27"/>
  <c r="I7" i="29"/>
  <c r="H7" i="29"/>
  <c r="H7" i="28"/>
  <c r="I7" i="28"/>
  <c r="H4" i="29"/>
  <c r="I4" i="29"/>
  <c r="H26" i="27"/>
  <c r="O14" i="24"/>
  <c r="H18" i="24"/>
  <c r="K18" i="24"/>
  <c r="H22" i="29"/>
  <c r="I11" i="27"/>
  <c r="H11" i="27"/>
  <c r="H22" i="24"/>
  <c r="I4" i="15"/>
  <c r="H4" i="15"/>
  <c r="I11" i="29"/>
  <c r="H11" i="29"/>
  <c r="H26" i="24"/>
  <c r="H6" i="29"/>
  <c r="I6" i="29"/>
  <c r="H21" i="27"/>
  <c r="O25" i="29"/>
  <c r="H25" i="29"/>
  <c r="H19" i="29"/>
  <c r="I10" i="27"/>
  <c r="H10" i="27"/>
  <c r="H21" i="29"/>
  <c r="O8" i="28"/>
  <c r="I9" i="28"/>
  <c r="H9" i="28"/>
  <c r="H13" i="27"/>
  <c r="I13" i="27"/>
  <c r="H22" i="27"/>
  <c r="I4" i="28"/>
  <c r="H4" i="28"/>
  <c r="I10" i="29"/>
  <c r="H10" i="29"/>
  <c r="H20" i="28"/>
  <c r="H23" i="27"/>
  <c r="O28" i="29"/>
  <c r="H13" i="29"/>
  <c r="I13" i="29"/>
  <c r="L30" i="29"/>
  <c r="L39" i="29"/>
  <c r="L37"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tc={821D884C-C51C-4435-9B10-2427EEA92FEA}</author>
    <author>Tan, Siang Lin</author>
    <author>tc={2A6D416C-CBDC-4314-92C2-396A8B13EE80}</author>
    <author>tc={5FD8A6C1-D0F3-4EAF-8F87-7355EFF1FD70}</author>
    <author>Kakeda, Masahide</author>
    <author>tc={ED5745B6-792E-462B-9133-A4131EED2D38}</author>
  </authors>
  <commentList>
    <comment ref="A6" authorId="0" shapeId="0" xr:uid="{3BAB1C2E-02E0-4FDB-BD02-042419DACA01}">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A51" authorId="1" shapeId="0" xr:uid="{821D884C-C51C-4435-9B10-2427EEA92FEA}">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54" authorId="0" shapeId="0" xr:uid="{7CC2B2C3-0A74-4F15-A421-C6EC62963125}">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E54" authorId="2" shapeId="0" xr:uid="{E2E75767-0B82-4775-9384-C7C23D33712A}">
      <text>
        <r>
          <rPr>
            <b/>
            <sz val="9"/>
            <color indexed="81"/>
            <rFont val="Tahoma"/>
            <family val="2"/>
          </rPr>
          <t xml:space="preserve">sianglin @ 8 Aug 2022 (PTL):
</t>
        </r>
        <r>
          <rPr>
            <sz val="9"/>
            <color indexed="81"/>
            <rFont val="Tahoma"/>
            <family val="2"/>
          </rPr>
          <t>OSSE FC has ttoal 10K logical IFP. Breakdown to:
(1) 9K for IP use (including LVID). Which is the 9K shown in this cell
(2) 1K for Canary. Managed by SOC (Eng Hong)</t>
        </r>
      </text>
    </comment>
    <comment ref="I54" authorId="2" shapeId="0" xr:uid="{A0510CF7-7429-47B2-BF98-586D0C2D101A}">
      <text>
        <r>
          <rPr>
            <b/>
            <sz val="9"/>
            <color indexed="81"/>
            <rFont val="Tahoma"/>
            <family val="2"/>
          </rPr>
          <t xml:space="preserve">sianglin @ 8 Aug 2022 (PTL):
</t>
        </r>
        <r>
          <rPr>
            <sz val="9"/>
            <color indexed="81"/>
            <rFont val="Tahoma"/>
            <family val="2"/>
          </rPr>
          <t>OSSE FC has ttoal 10K logical IFP. Breakdown to:
(1) 9K for IP use (including LVID). Which is the 9K shown in this cell
(2) 1K for Canary. Managed by SOC (Eng Hong)</t>
        </r>
      </text>
    </comment>
    <comment ref="A69" authorId="0" shapeId="0" xr:uid="{7488A5EE-8746-4C0B-8B10-3AD672D4D9BC}">
      <text>
        <r>
          <rPr>
            <b/>
            <sz val="9"/>
            <color indexed="81"/>
            <rFont val="Tahoma"/>
            <family val="2"/>
          </rPr>
          <t>Shui, Yaxin:</t>
        </r>
        <r>
          <rPr>
            <sz val="9"/>
            <color indexed="81"/>
            <rFont val="Tahoma"/>
            <family val="2"/>
          </rPr>
          <t xml:space="preserve">
use case started by PCR #1309315007 &amp;  PCR#14015910335. </t>
        </r>
      </text>
    </comment>
    <comment ref="A73" authorId="0" shapeId="0" xr:uid="{74D81CA2-37D5-43CF-925B-903939F1D0AF}">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D75" authorId="0" shapeId="0" xr:uid="{174B6F10-6C48-4F00-93FA-7DBE2983D98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77" authorId="0" shapeId="0" xr:uid="{37A117DA-FCAE-4495-A469-ED40E3AADDED}">
      <text>
        <r>
          <rPr>
            <b/>
            <sz val="9"/>
            <color indexed="81"/>
            <rFont val="Tahoma"/>
            <family val="2"/>
          </rPr>
          <t>Shui, Yaxin:</t>
        </r>
        <r>
          <rPr>
            <sz val="9"/>
            <color indexed="81"/>
            <rFont val="Tahoma"/>
            <family val="2"/>
          </rPr>
          <t xml:space="preserve">
feature parameter in Cintfab. </t>
        </r>
      </text>
    </comment>
    <comment ref="A80" authorId="0" shapeId="0" xr:uid="{17855107-48C3-4E6D-BA82-1B8EB8B66E99}">
      <text>
        <r>
          <rPr>
            <b/>
            <sz val="9"/>
            <color indexed="81"/>
            <rFont val="Tahoma"/>
            <family val="2"/>
          </rPr>
          <t>Shui, Yaxin:</t>
        </r>
        <r>
          <rPr>
            <sz val="9"/>
            <color indexed="81"/>
            <rFont val="Tahoma"/>
            <family val="2"/>
          </rPr>
          <t xml:space="preserve">
could not find the usage in the IFP fuse bit config. </t>
        </r>
      </text>
    </comment>
    <comment ref="E81" authorId="2" shapeId="0" xr:uid="{A1E7E3CC-BC91-47B1-9C03-76D14FF11CE6}">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I81" authorId="2" shapeId="0" xr:uid="{888B0F4C-D07C-47B2-A5CD-27C54A3FBB0B}">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83" authorId="3" shapeId="0" xr:uid="{2A6D416C-CBDC-4314-92C2-396A8B13EE80}">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E87" authorId="2" shapeId="0" xr:uid="{4B4EF1FD-7E95-49A3-BAB1-5E73F2450D9B}">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I87" authorId="2" shapeId="0" xr:uid="{2FDB2771-3012-4AE0-8C4E-EE783658A799}">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88" authorId="4" shapeId="0" xr:uid="{5FD8A6C1-D0F3-4EAF-8F87-7355EFF1FD70}">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89" authorId="5" shapeId="0" xr:uid="{C44133F7-0E0D-4201-8F43-FC5E167718AC}">
      <text>
        <r>
          <rPr>
            <b/>
            <sz val="9"/>
            <color indexed="81"/>
            <rFont val="Tahoma"/>
            <family val="2"/>
          </rPr>
          <t>Kakeda, Masahide:</t>
        </r>
        <r>
          <rPr>
            <sz val="9"/>
            <color indexed="81"/>
            <rFont val="Tahoma"/>
            <family val="2"/>
          </rPr>
          <t xml:space="preserve">
This parameter can be one only when PARAM_REPAIR_FUSE_SUPPORT_EN is set to 1</t>
        </r>
      </text>
    </comment>
    <comment ref="A90" authorId="5" shapeId="0" xr:uid="{DAC1E6F2-84D4-47C0-871E-97E0B29F56EB}">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E93" authorId="2" shapeId="0" xr:uid="{4A0682B3-F7C3-4A9F-B55D-5D00D482FE9D}">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I93" authorId="2" shapeId="0" xr:uid="{3AF4E4BA-AD2E-4B2D-83CF-C21D298E03C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94" authorId="6" shapeId="0" xr:uid="{ED5745B6-792E-462B-9133-A4131EED2D38}">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E95" authorId="2" shapeId="0" xr:uid="{90F8D7D6-122E-46C6-B5D0-B4805DF8406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I95" authorId="2" shapeId="0" xr:uid="{86C40885-3749-4F09-B5DF-FB50C9050771}">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E96" authorId="2" shapeId="0" xr:uid="{18067ACF-B9B8-445A-862E-9DE83E8D4AE7}">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I96" authorId="2" shapeId="0" xr:uid="{EBB584FA-A9F2-4477-BF8E-92AFEEE22ACF}">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E97" authorId="2" shapeId="0" xr:uid="{DF06D3E2-491B-44A1-9718-56BB008D31AE}">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I97" authorId="2" shapeId="0" xr:uid="{DF08AA8B-0B29-4E7C-8773-50DF63C714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E98" authorId="2" shapeId="0" xr:uid="{7D776583-1EE1-4B9A-A2EF-D7CFF85527CE}">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I98" authorId="2" shapeId="0" xr:uid="{B696376E-3435-4A74-AF49-F63618C9C5FD}">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00" authorId="0" shapeId="0" xr:uid="{77AE0AEE-FBF6-46F1-8086-83091BC9AF57}">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B100" authorId="0" shapeId="0" xr:uid="{D5A62250-B86D-44DE-881F-B30211952C97}">
      <text>
        <r>
          <rPr>
            <b/>
            <sz val="9"/>
            <color indexed="81"/>
            <rFont val="Tahoma"/>
            <family val="2"/>
          </rPr>
          <t>Shui, Yaxin:</t>
        </r>
        <r>
          <rPr>
            <sz val="9"/>
            <color indexed="81"/>
            <rFont val="Tahoma"/>
            <family val="2"/>
          </rPr>
          <t xml:space="preserve">
GSC fuse puller is external. No fuse pull</t>
        </r>
      </text>
    </comment>
    <comment ref="B101" authorId="0" shapeId="0" xr:uid="{A33ABCFB-23DD-4727-8BED-D03FE16B2280}">
      <text>
        <r>
          <rPr>
            <b/>
            <sz val="9"/>
            <color indexed="81"/>
            <rFont val="Tahoma"/>
            <family val="2"/>
          </rPr>
          <t>Shui, Yaxin:</t>
        </r>
        <r>
          <rPr>
            <sz val="9"/>
            <color indexed="81"/>
            <rFont val="Tahoma"/>
            <family val="2"/>
          </rPr>
          <t xml:space="preserve">
GSC fuse puller is external. No fuse pull</t>
        </r>
      </text>
    </comment>
    <comment ref="B102" authorId="0" shapeId="0" xr:uid="{4B06F7C7-815B-4793-BE7E-0C268CD38100}">
      <text>
        <r>
          <rPr>
            <b/>
            <sz val="9"/>
            <color indexed="81"/>
            <rFont val="Tahoma"/>
            <family val="2"/>
          </rPr>
          <t>Shui, Yaxin:</t>
        </r>
        <r>
          <rPr>
            <sz val="9"/>
            <color indexed="81"/>
            <rFont val="Tahoma"/>
            <family val="2"/>
          </rPr>
          <t xml:space="preserve">
GSC fuse puller is external. No fuse pull</t>
        </r>
      </text>
    </comment>
    <comment ref="B103" authorId="0" shapeId="0" xr:uid="{6EF09D8E-4AA7-462B-82C1-AF11A0B41C69}">
      <text>
        <r>
          <rPr>
            <b/>
            <sz val="9"/>
            <color indexed="81"/>
            <rFont val="Tahoma"/>
            <family val="2"/>
          </rPr>
          <t>Shui, Yaxin:</t>
        </r>
        <r>
          <rPr>
            <sz val="9"/>
            <color indexed="81"/>
            <rFont val="Tahoma"/>
            <family val="2"/>
          </rPr>
          <t xml:space="preserve">
GSC fuse puller is external. No fuse pull</t>
        </r>
      </text>
    </comment>
    <comment ref="B104" authorId="0" shapeId="0" xr:uid="{5AD12FF2-9BB4-4E24-AE04-E632FB241FD6}">
      <text>
        <r>
          <rPr>
            <b/>
            <sz val="9"/>
            <color indexed="81"/>
            <rFont val="Tahoma"/>
            <family val="2"/>
          </rPr>
          <t>Shui, Yaxin:</t>
        </r>
        <r>
          <rPr>
            <sz val="9"/>
            <color indexed="81"/>
            <rFont val="Tahoma"/>
            <family val="2"/>
          </rPr>
          <t xml:space="preserve">
GSC fuse puller is external. No fuse pull</t>
        </r>
      </text>
    </comment>
    <comment ref="B105" authorId="0" shapeId="0" xr:uid="{552FBF9E-C84D-4161-9ED0-F89F82635000}">
      <text>
        <r>
          <rPr>
            <b/>
            <sz val="9"/>
            <color indexed="81"/>
            <rFont val="Tahoma"/>
            <family val="2"/>
          </rPr>
          <t>Shui, Yaxin:</t>
        </r>
        <r>
          <rPr>
            <sz val="9"/>
            <color indexed="81"/>
            <rFont val="Tahoma"/>
            <family val="2"/>
          </rPr>
          <t xml:space="preserve">
GSC fuse puller is external. No fuse pull</t>
        </r>
      </text>
    </comment>
    <comment ref="B106" authorId="0" shapeId="0" xr:uid="{2486EFEC-9CF9-4101-B5DF-BE09A3AAE1A8}">
      <text>
        <r>
          <rPr>
            <b/>
            <sz val="9"/>
            <color indexed="81"/>
            <rFont val="Tahoma"/>
            <family val="2"/>
          </rPr>
          <t>Shui, Yaxin:</t>
        </r>
        <r>
          <rPr>
            <sz val="9"/>
            <color indexed="81"/>
            <rFont val="Tahoma"/>
            <family val="2"/>
          </rPr>
          <t xml:space="preserve">
GSC fuse puller is external. No fuse pull</t>
        </r>
      </text>
    </comment>
    <comment ref="B107" authorId="0" shapeId="0" xr:uid="{BFAFF620-1047-4D11-96BF-2209E75C6A91}">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tc={F4230A38-EE03-4CEE-BF4B-4AFD5FCE0002}</author>
    <author>tc={AB8E8323-E445-4E89-B1F2-697C3A82DD3E}</author>
    <author>Kakeda, Masahide</author>
    <author>tc={F8FDEA81-B17A-43AD-B780-602568195D28}</author>
  </authors>
  <commentList>
    <comment ref="J1" authorId="0" shapeId="0" xr:uid="{0F899E24-BA5B-440A-AE9F-ECCAAA1076D0}">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6" authorId="1" shapeId="0" xr:uid="{4FE82268-1D94-418B-9528-A665FD916578}">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6" authorId="1" shapeId="0" xr:uid="{727B5FCD-63C6-4106-A1A2-3E3716CBC38C}">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7" authorId="1" shapeId="0" xr:uid="{3184259B-6AB9-4AE5-B03D-BA60244C47FD}">
      <text>
        <r>
          <rPr>
            <b/>
            <sz val="9"/>
            <color indexed="81"/>
            <rFont val="Tahoma"/>
            <family val="2"/>
          </rPr>
          <t>Shui, Yaxin:</t>
        </r>
        <r>
          <rPr>
            <sz val="9"/>
            <color indexed="81"/>
            <rFont val="Tahoma"/>
            <family val="2"/>
          </rPr>
          <t xml:space="preserve">
DCN#14011738652 [MTL-S][MTP-S] Remove TRC enable configuration</t>
        </r>
      </text>
    </comment>
    <comment ref="M7" authorId="1" shapeId="0" xr:uid="{679514E3-99E2-45BB-A107-E4E5C190CB8D}">
      <text>
        <r>
          <rPr>
            <b/>
            <sz val="9"/>
            <color indexed="81"/>
            <rFont val="Tahoma"/>
            <family val="2"/>
          </rPr>
          <t>Shui, Yaxin:</t>
        </r>
        <r>
          <rPr>
            <sz val="9"/>
            <color indexed="81"/>
            <rFont val="Tahoma"/>
            <family val="2"/>
          </rPr>
          <t xml:space="preserve">
FW Direct Read from IOSF-SB</t>
        </r>
      </text>
    </comment>
    <comment ref="P7" authorId="1" shapeId="0" xr:uid="{23490842-459A-4D5D-81ED-A0FC8972B9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14" authorId="2" shapeId="0" xr:uid="{F4230A38-EE03-4CEE-BF4B-4AFD5FCE0002}">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P21" authorId="1" shapeId="0" xr:uid="{853AC97A-9069-4A38-A04A-EB4E9147BED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E42" authorId="0" shapeId="0" xr:uid="{B0CBBC06-9DEE-4D6A-9BD0-983BB487A4A6}">
      <text>
        <r>
          <rPr>
            <b/>
            <sz val="9"/>
            <color indexed="81"/>
            <rFont val="Tahoma"/>
            <family val="2"/>
          </rPr>
          <t>Tan, Siang Lin:</t>
        </r>
        <r>
          <rPr>
            <sz val="9"/>
            <color indexed="81"/>
            <rFont val="Tahoma"/>
            <family val="2"/>
          </rPr>
          <t xml:space="preserve">
14 July 2021 sianglin:
Shalini feedback : to change from "HW/ROM to ROM</t>
        </r>
      </text>
    </comment>
    <comment ref="I42" authorId="1" shapeId="0" xr:uid="{79DBFFA9-AF54-4DB1-B55D-9C4B51E7A266}">
      <text>
        <r>
          <rPr>
            <b/>
            <sz val="9"/>
            <color indexed="81"/>
            <rFont val="Tahoma"/>
            <family val="2"/>
          </rPr>
          <t>Shui, Yaxin:</t>
        </r>
        <r>
          <rPr>
            <sz val="9"/>
            <color indexed="81"/>
            <rFont val="Tahoma"/>
            <family val="2"/>
          </rPr>
          <t xml:space="preserve">
No HW impact, no paramter, always there. Most secure value shall be 0</t>
        </r>
      </text>
    </comment>
    <comment ref="H44" authorId="1" shapeId="0" xr:uid="{EF8B6811-B35F-455E-AD82-78FD10E7E8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1" authorId="3" shapeId="0" xr:uid="{AB8E8323-E445-4E89-B1F2-697C3A82DD3E}">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62" authorId="1" shapeId="0" xr:uid="{4825746A-0FA8-4ED8-8F55-9A15C0B180F3}">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75" authorId="1" shapeId="0" xr:uid="{2AB09892-D68C-4F47-92A8-1D02A66FED98}">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76" authorId="4" shapeId="0" xr:uid="{0272F265-502E-4A64-BB4E-C4AC18C29BF2}">
      <text>
        <r>
          <rPr>
            <b/>
            <sz val="9"/>
            <color indexed="81"/>
            <rFont val="Tahoma"/>
            <family val="2"/>
          </rPr>
          <t>Kakeda, Masahide:</t>
        </r>
        <r>
          <rPr>
            <sz val="9"/>
            <color indexed="81"/>
            <rFont val="Tahoma"/>
            <family val="2"/>
          </rPr>
          <t xml:space="preserve">
(1 &lt;&lt; x ) - 1
</t>
        </r>
      </text>
    </comment>
    <comment ref="I76" authorId="0" shapeId="0" xr:uid="{83F63129-693E-42E0-8D48-6FC643FFC12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86" authorId="1" shapeId="0" xr:uid="{06B87F45-C5B8-4EFB-919D-EA1889442508}">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87" authorId="1" shapeId="0" xr:uid="{EFC9B47D-1010-4029-A3B8-D19665F100A9}">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88" authorId="1" shapeId="0" xr:uid="{7AC645C0-D1FD-4937-B79E-B8041C0022C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5" shapeId="0" xr:uid="{F8FDEA81-B17A-43AD-B780-602568195D28}">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2" authorId="1" shapeId="0" xr:uid="{1A7ED69D-7D5F-4131-93E4-F167C38D2B0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4" authorId="1" shapeId="0" xr:uid="{E62675F2-A5BF-412E-8960-7FB4A91072CC}">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42" authorId="1" shapeId="0" xr:uid="{3E16EB91-5255-402C-9FED-06D839D39DC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3" authorId="1" shapeId="0" xr:uid="{9D374D9F-0278-45DE-BCA8-BBE4A71B8195}">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4" authorId="1" shapeId="0" xr:uid="{B4A7E789-97C5-4E3D-ACB5-7F87C1EE695D}">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00" authorId="1" shapeId="0" xr:uid="{66473B3A-1CCD-4BCD-9FEA-AAAC7E4C5FAD}">
      <text>
        <r>
          <rPr>
            <b/>
            <sz val="9"/>
            <color indexed="81"/>
            <rFont val="Tahoma"/>
            <family val="2"/>
          </rPr>
          <t>Shui, Yaxin:</t>
        </r>
        <r>
          <rPr>
            <sz val="9"/>
            <color indexed="81"/>
            <rFont val="Tahoma"/>
            <family val="2"/>
          </rPr>
          <t xml:space="preserve">
offset 0x000-0xFF (64DW) secured FW Fuses, Pull by FW, sybject to zeroing, shared fuse RF</t>
        </r>
      </text>
    </comment>
    <comment ref="O201" authorId="0" shapeId="0" xr:uid="{342A1C11-B9BC-4FC9-A1AF-BA1421C08B8A}">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S212" authorId="0" shapeId="0" xr:uid="{4B341ECB-1A53-4A53-8B82-5D79E8AF0614}">
      <text>
        <r>
          <rPr>
            <sz val="9"/>
            <color indexed="81"/>
            <rFont val="Tahoma"/>
            <family val="2"/>
          </rPr>
          <t>8 July 2001 sianglin:
Yanai feedback: This is not needed in OSSE. It's only applicable to GSC</t>
        </r>
      </text>
    </comment>
    <comment ref="V212" authorId="0" shapeId="0" xr:uid="{F2EF25F3-0102-43F6-A111-59BC7C9B8877}">
      <text>
        <r>
          <rPr>
            <sz val="9"/>
            <color indexed="81"/>
            <rFont val="Tahoma"/>
            <family val="2"/>
          </rPr>
          <t>8 July 2001 sianglin:
Yanai feedback: This is not needed in OSSE. It's only applicable to GSC</t>
        </r>
      </text>
    </comment>
    <comment ref="M213" authorId="1" shapeId="0" xr:uid="{EC6BA40B-E755-4455-8824-707597359B5C}">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5" authorId="1" shapeId="0" xr:uid="{DF57B9C9-7C79-4F28-9540-FDD0E7A025CC}">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S230" authorId="0" shapeId="0" xr:uid="{6BD66698-2FAD-46FD-9916-8BB54CC80591}">
      <text>
        <r>
          <rPr>
            <sz val="9"/>
            <color indexed="81"/>
            <rFont val="Tahoma"/>
            <family val="2"/>
          </rPr>
          <t>8 July 2001 sianglin:
Xiaoyu feedback: This is not needed in OSSE. Because OSSE doesn’t have PUF.</t>
        </r>
      </text>
    </comment>
    <comment ref="V230" authorId="0" shapeId="0" xr:uid="{903C2CDB-B59C-4AEA-BC20-587C41372EA4}">
      <text>
        <r>
          <rPr>
            <sz val="9"/>
            <color indexed="81"/>
            <rFont val="Tahoma"/>
            <family val="2"/>
          </rPr>
          <t>8 July 2001 sianglin:
Xiaoyu feedback: This is not needed in OSSE. Because OSSE doesn’t have PUF.</t>
        </r>
      </text>
    </comment>
    <comment ref="D231" authorId="1" shapeId="0" xr:uid="{5C227386-0BF3-40E4-A10B-E7E89DB43A7B}">
      <text>
        <r>
          <rPr>
            <b/>
            <sz val="9"/>
            <color indexed="81"/>
            <rFont val="Tahoma"/>
            <family val="2"/>
          </rPr>
          <t>Shui, Yaxin:</t>
        </r>
        <r>
          <rPr>
            <sz val="9"/>
            <color indexed="81"/>
            <rFont val="Tahoma"/>
            <family val="2"/>
          </rPr>
          <t xml:space="preserve">
5/11/2021 change to match MTL-M kaizen</t>
        </r>
      </text>
    </comment>
    <comment ref="G265" authorId="1" shapeId="0" xr:uid="{33162BBD-7947-4AFC-865B-B547DD81F41B}">
      <text>
        <r>
          <rPr>
            <b/>
            <sz val="9"/>
            <color indexed="81"/>
            <rFont val="Tahoma"/>
            <family val="2"/>
          </rPr>
          <t>Shui, Yaxin:</t>
        </r>
        <r>
          <rPr>
            <sz val="9"/>
            <color indexed="81"/>
            <rFont val="Tahoma"/>
            <family val="2"/>
          </rPr>
          <t xml:space="preserve">
DCN#14011738652 [MTL-S][MTP-S]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6"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6"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20" authorId="0" shapeId="0" xr:uid="{0282FF5C-8E85-4B22-91E1-648E209327AC}">
      <text>
        <r>
          <rPr>
            <b/>
            <sz val="9"/>
            <color indexed="81"/>
            <rFont val="Tahoma"/>
            <family val="2"/>
          </rPr>
          <t>Shui, Yaxin:</t>
        </r>
        <r>
          <rPr>
            <sz val="9"/>
            <color indexed="81"/>
            <rFont val="Tahoma"/>
            <family val="2"/>
          </rPr>
          <t xml:space="preserve">
No HSIO support from MTL</t>
        </r>
      </text>
    </comment>
    <comment ref="A25" authorId="0" shapeId="0" xr:uid="{3A21E0C4-5559-4F38-B15B-4CEC3A9A8253}">
      <text>
        <r>
          <rPr>
            <b/>
            <sz val="9"/>
            <color indexed="81"/>
            <rFont val="Tahoma"/>
            <family val="2"/>
          </rPr>
          <t>Shui, Yaxin:</t>
        </r>
        <r>
          <rPr>
            <sz val="9"/>
            <color indexed="81"/>
            <rFont val="Tahoma"/>
            <family val="2"/>
          </rPr>
          <t xml:space="preserve">
not be used</t>
        </r>
      </text>
    </comment>
    <comment ref="A26"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7" authorId="0" shapeId="0" xr:uid="{1AC05216-6731-4FA5-B5C8-8689142B6FF2}">
      <text>
        <r>
          <rPr>
            <b/>
            <sz val="9"/>
            <color indexed="81"/>
            <rFont val="Tahoma"/>
            <family val="2"/>
          </rPr>
          <t>Shui, Yaxin:</t>
        </r>
        <r>
          <rPr>
            <sz val="9"/>
            <color indexed="81"/>
            <rFont val="Tahoma"/>
            <family val="2"/>
          </rPr>
          <t xml:space="preserve">
ISH is in PCH, not in SOC</t>
        </r>
      </text>
    </comment>
    <comment ref="I30"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2"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9"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40"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3"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3" authorId="0" shapeId="0" xr:uid="{22A3189F-1C71-4E97-95E7-F8EB892CF050}">
      <text>
        <r>
          <rPr>
            <b/>
            <sz val="9"/>
            <color indexed="81"/>
            <rFont val="Tahoma"/>
            <family val="2"/>
          </rPr>
          <t>Shui, Yaxin:</t>
        </r>
        <r>
          <rPr>
            <sz val="9"/>
            <color indexed="81"/>
            <rFont val="Tahoma"/>
            <family val="2"/>
          </rPr>
          <t xml:space="preserve">
same as ADP-S, BUF</t>
        </r>
      </text>
    </comment>
    <comment ref="A47"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9"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3"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6"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8"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8"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8"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8"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8"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8"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Z111"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D111"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G111" authorId="1" shapeId="0" xr:uid="{4E5D9CAF-BE20-4DA7-A2E0-A5BB5B30DAE4}">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6" authorId="0" shapeId="0" xr:uid="{D6332120-9BED-4B09-9ABA-2B958EC3B71F}">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I116"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6"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Z116" authorId="1" shapeId="0" xr:uid="{27D31877-ED68-42B1-9FF4-557060458B32}">
      <text>
        <r>
          <rPr>
            <b/>
            <sz val="9"/>
            <color indexed="81"/>
            <rFont val="Tahoma"/>
            <family val="2"/>
          </rPr>
          <t xml:space="preserve">sianglin @ 8 Aug 2022 (PTL):
</t>
        </r>
        <r>
          <rPr>
            <sz val="9"/>
            <color indexed="81"/>
            <rFont val="Tahoma"/>
            <family val="2"/>
          </rPr>
          <t>OSSE FC has ttoal 10K logical IFP. Breakdown to:
(1) 9K for IP use (including LVID). Which is the 9K shown in this cell
(2) 1K for Canary. Managed by SOC (Eng Hong)</t>
        </r>
      </text>
    </comment>
    <comment ref="AD116" authorId="1" shapeId="0" xr:uid="{A7DD2639-B3CB-4C96-A2C2-BE5243CD8CC3}">
      <text>
        <r>
          <rPr>
            <b/>
            <sz val="9"/>
            <color indexed="81"/>
            <rFont val="Tahoma"/>
            <family val="2"/>
          </rPr>
          <t xml:space="preserve">sianglin @ 8 Aug 2022 (PTL):
</t>
        </r>
        <r>
          <rPr>
            <sz val="9"/>
            <color indexed="81"/>
            <rFont val="Tahoma"/>
            <family val="2"/>
          </rPr>
          <t>OSSE FC has ttoal 10K logical IFP. Breakdown to:
(1) 9K for IP use (including LVID). Which is the 9K shown in this cell
(2) 1K for Canary. Managed by SOC (Eng Hong)</t>
        </r>
      </text>
    </comment>
    <comment ref="A129"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1"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3351E15B-29DA-4F06-A680-58D9DE589840}">
      <text>
        <r>
          <rPr>
            <b/>
            <sz val="9"/>
            <color indexed="81"/>
            <rFont val="Tahoma"/>
            <family val="2"/>
          </rPr>
          <t>Shui, Yaxin:</t>
        </r>
        <r>
          <rPr>
            <sz val="9"/>
            <color indexed="81"/>
            <rFont val="Tahoma"/>
            <family val="2"/>
          </rPr>
          <t xml:space="preserve">
use case started by PCR #1309315007 &amp;  PCR#14015910335. </t>
        </r>
      </text>
    </comment>
    <comment ref="A142"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2"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2"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3"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3"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4"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4"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4"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Y144" authorId="0" shapeId="0" xr:uid="{F6B60C4B-F919-4FF4-9D5C-3664B6DD4DB9}">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6"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6"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7"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7" authorId="0" shapeId="0" xr:uid="{932680D4-BCE7-4FC4-A166-6D3F901B67BC}">
      <text>
        <r>
          <rPr>
            <b/>
            <sz val="9"/>
            <color indexed="81"/>
            <rFont val="Tahoma"/>
            <family val="2"/>
          </rPr>
          <t>Shui, Yaxin:</t>
        </r>
        <r>
          <rPr>
            <sz val="9"/>
            <color indexed="81"/>
            <rFont val="Tahoma"/>
            <family val="2"/>
          </rPr>
          <t xml:space="preserve">
No Clink </t>
        </r>
      </text>
    </comment>
    <comment ref="K147" authorId="0" shapeId="0" xr:uid="{2A350FB0-9CBC-4A29-8F8B-2455A60055BC}">
      <text>
        <r>
          <rPr>
            <b/>
            <sz val="9"/>
            <color indexed="81"/>
            <rFont val="Tahoma"/>
            <family val="2"/>
          </rPr>
          <t>Shui, Yaxin:</t>
        </r>
        <r>
          <rPr>
            <sz val="9"/>
            <color indexed="81"/>
            <rFont val="Tahoma"/>
            <family val="2"/>
          </rPr>
          <t xml:space="preserve">
No Clink </t>
        </r>
      </text>
    </comment>
    <comment ref="L147" authorId="0" shapeId="0" xr:uid="{32F47547-E1EE-4BF5-B204-B998BF7DA593}">
      <text>
        <r>
          <rPr>
            <b/>
            <sz val="9"/>
            <color indexed="81"/>
            <rFont val="Tahoma"/>
            <family val="2"/>
          </rPr>
          <t>Shui, Yaxin:</t>
        </r>
        <r>
          <rPr>
            <sz val="9"/>
            <color indexed="81"/>
            <rFont val="Tahoma"/>
            <family val="2"/>
          </rPr>
          <t xml:space="preserve">
No Clink </t>
        </r>
      </text>
    </comment>
    <comment ref="M147" authorId="0" shapeId="0" xr:uid="{CA075824-6F47-4D6A-AA2D-8AAAEB02CE3F}">
      <text>
        <r>
          <rPr>
            <b/>
            <sz val="9"/>
            <color indexed="81"/>
            <rFont val="Tahoma"/>
            <family val="2"/>
          </rPr>
          <t>Shui, Yaxin:</t>
        </r>
        <r>
          <rPr>
            <sz val="9"/>
            <color indexed="81"/>
            <rFont val="Tahoma"/>
            <family val="2"/>
          </rPr>
          <t xml:space="preserve">
No Clink </t>
        </r>
      </text>
    </comment>
    <comment ref="I148"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9"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50"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Z150"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D150"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G150" authorId="1" shapeId="0" xr:uid="{1CE16502-6E53-491C-BD2F-52FBA6977D3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3"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6"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7"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Z157"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D157"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G157" authorId="1" shapeId="0" xr:uid="{47E56435-A205-4D04-8AFE-FEBC85BE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8"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9"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9"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9"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9"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9"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60"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61"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2"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3"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Z163"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D163"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G163" authorId="1" shapeId="0" xr:uid="{23FF62E6-7C8D-4261-AE80-67C6914FBFB4}">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4"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4" authorId="0" shapeId="0" xr:uid="{9B8AE0DD-25B1-4119-8209-3681A845741F}">
      <text>
        <r>
          <rPr>
            <b/>
            <sz val="9"/>
            <color indexed="81"/>
            <rFont val="Tahoma"/>
            <family val="2"/>
          </rPr>
          <t>Shui, Yaxin:</t>
        </r>
        <r>
          <rPr>
            <sz val="9"/>
            <color indexed="81"/>
            <rFont val="Tahoma"/>
            <family val="2"/>
          </rPr>
          <t xml:space="preserve">
same as ADP-S, BUF</t>
        </r>
      </text>
    </comment>
    <comment ref="S165"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Z165"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D165"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G165" authorId="1" shapeId="0" xr:uid="{29D7083F-A28A-43F8-8576-2DC109D081E2}">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6"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Z166"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D166"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G166" authorId="1" shapeId="0" xr:uid="{555029FF-0608-4975-8935-19B581D7D4FB}">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7"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Z167"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D167"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G167" authorId="1" shapeId="0" xr:uid="{D705DCF6-5061-46E4-843F-A7EFED274CCF}">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8"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Z168"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D168"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G168" authorId="1" shapeId="0" xr:uid="{116F82B7-0225-4E68-804F-30EE0E1AAA1F}">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70"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70"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70"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70"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70"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W170" authorId="0" shapeId="0" xr:uid="{5DAD1961-9253-4862-81CD-499616279CDA}">
      <text>
        <r>
          <rPr>
            <b/>
            <sz val="9"/>
            <color indexed="81"/>
            <rFont val="Tahoma"/>
            <family val="2"/>
          </rPr>
          <t>Shui, Yaxin:</t>
        </r>
        <r>
          <rPr>
            <sz val="9"/>
            <color indexed="81"/>
            <rFont val="Tahoma"/>
            <family val="2"/>
          </rPr>
          <t xml:space="preserve">
GSC fuse puller is external. No fuse pull</t>
        </r>
      </text>
    </comment>
    <comment ref="G171"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71"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71"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71"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W171" authorId="0" shapeId="0" xr:uid="{E9891130-0969-4CC7-9576-D46C79248055}">
      <text>
        <r>
          <rPr>
            <b/>
            <sz val="9"/>
            <color indexed="81"/>
            <rFont val="Tahoma"/>
            <family val="2"/>
          </rPr>
          <t>Shui, Yaxin:</t>
        </r>
        <r>
          <rPr>
            <sz val="9"/>
            <color indexed="81"/>
            <rFont val="Tahoma"/>
            <family val="2"/>
          </rPr>
          <t xml:space="preserve">
GSC fuse puller is external. No fuse pull</t>
        </r>
      </text>
    </comment>
    <comment ref="G172"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2"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2"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2"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W172" authorId="0" shapeId="0" xr:uid="{2C91F9A4-8D02-489E-8FC8-3FB38B821AC0}">
      <text>
        <r>
          <rPr>
            <b/>
            <sz val="9"/>
            <color indexed="81"/>
            <rFont val="Tahoma"/>
            <family val="2"/>
          </rPr>
          <t>Shui, Yaxin:</t>
        </r>
        <r>
          <rPr>
            <sz val="9"/>
            <color indexed="81"/>
            <rFont val="Tahoma"/>
            <family val="2"/>
          </rPr>
          <t xml:space="preserve">
GSC fuse puller is external. No fuse pull</t>
        </r>
      </text>
    </comment>
    <comment ref="G173"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3"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3"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3"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W173" authorId="0" shapeId="0" xr:uid="{DE92EBCB-F719-4561-ADDD-8C7E1C6F5479}">
      <text>
        <r>
          <rPr>
            <b/>
            <sz val="9"/>
            <color indexed="81"/>
            <rFont val="Tahoma"/>
            <family val="2"/>
          </rPr>
          <t>Shui, Yaxin:</t>
        </r>
        <r>
          <rPr>
            <sz val="9"/>
            <color indexed="81"/>
            <rFont val="Tahoma"/>
            <family val="2"/>
          </rPr>
          <t xml:space="preserve">
GSC fuse puller is external. No fuse pull</t>
        </r>
      </text>
    </comment>
    <comment ref="G174"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4"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4"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4"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W174" authorId="0" shapeId="0" xr:uid="{86F49591-0342-4C14-BF5F-678236814379}">
      <text>
        <r>
          <rPr>
            <b/>
            <sz val="9"/>
            <color indexed="81"/>
            <rFont val="Tahoma"/>
            <family val="2"/>
          </rPr>
          <t>Shui, Yaxin:</t>
        </r>
        <r>
          <rPr>
            <sz val="9"/>
            <color indexed="81"/>
            <rFont val="Tahoma"/>
            <family val="2"/>
          </rPr>
          <t xml:space="preserve">
GSC fuse puller is external. No fuse pull</t>
        </r>
      </text>
    </comment>
    <comment ref="G175"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5"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5"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5"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W175" authorId="0" shapeId="0" xr:uid="{14DAC5B1-4BB8-47D0-91CE-FBC7740B23E0}">
      <text>
        <r>
          <rPr>
            <b/>
            <sz val="9"/>
            <color indexed="81"/>
            <rFont val="Tahoma"/>
            <family val="2"/>
          </rPr>
          <t>Shui, Yaxin:</t>
        </r>
        <r>
          <rPr>
            <sz val="9"/>
            <color indexed="81"/>
            <rFont val="Tahoma"/>
            <family val="2"/>
          </rPr>
          <t xml:space="preserve">
GSC fuse puller is external. No fuse pull</t>
        </r>
      </text>
    </comment>
    <comment ref="G176"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6"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6"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6"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W176" authorId="0" shapeId="0" xr:uid="{BE935390-F7C7-4232-A908-10BD440F772A}">
      <text>
        <r>
          <rPr>
            <b/>
            <sz val="9"/>
            <color indexed="81"/>
            <rFont val="Tahoma"/>
            <family val="2"/>
          </rPr>
          <t>Shui, Yaxin:</t>
        </r>
        <r>
          <rPr>
            <sz val="9"/>
            <color indexed="81"/>
            <rFont val="Tahoma"/>
            <family val="2"/>
          </rPr>
          <t xml:space="preserve">
GSC fuse puller is external. No fuse pull</t>
        </r>
      </text>
    </comment>
    <comment ref="G177"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7"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7"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7"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 ref="W177" authorId="0" shapeId="0" xr:uid="{EA789ABE-5880-486B-9E77-327F1932F7E8}">
      <text>
        <r>
          <rPr>
            <b/>
            <sz val="9"/>
            <color indexed="81"/>
            <rFont val="Tahoma"/>
            <family val="2"/>
          </rPr>
          <t>Shui, Yaxin:</t>
        </r>
        <r>
          <rPr>
            <sz val="9"/>
            <color indexed="81"/>
            <rFont val="Tahoma"/>
            <family val="2"/>
          </rPr>
          <t xml:space="preserve">
GSC fuse puller is external. No fuse pull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tc={6EE569A4-5DE9-418B-9582-C23919B8D548}</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6"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6"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7"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7" authorId="1" shapeId="0" xr:uid="{A6687DDA-2CD0-442A-B8B7-C9259FD8AACB}">
      <text>
        <r>
          <rPr>
            <b/>
            <sz val="9"/>
            <color indexed="81"/>
            <rFont val="Tahoma"/>
            <family val="2"/>
          </rPr>
          <t>Shui, Yaxin:</t>
        </r>
        <r>
          <rPr>
            <sz val="9"/>
            <color indexed="81"/>
            <rFont val="Tahoma"/>
            <family val="2"/>
          </rPr>
          <t xml:space="preserve">
FW Direct Read from IOSF-SB</t>
        </r>
      </text>
    </comment>
    <comment ref="S7"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7"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7"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7"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7"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7"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7"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7"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7" authorId="1" shapeId="0" xr:uid="{7AEB3E6A-F064-4F4B-B80A-5F1A8AC3A9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9"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10"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4"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4"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4"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4"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D14" authorId="5" shapeId="0" xr:uid="{6EE569A4-5DE9-418B-9582-C23919B8D548}">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21"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21"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21"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21" authorId="1" shapeId="0" xr:uid="{847613E1-DB62-44DD-90AF-238CAEC8BBE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0"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4"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4"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5"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4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6"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6"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8"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6"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78" authorId="1" shapeId="0" xr:uid="{E9F18B95-FCE6-46F7-8677-5B10854182B7}">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91"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92" authorId="7" shapeId="0" xr:uid="{E9952A2D-01F5-401C-9E56-150F00DE0CFD}">
      <text>
        <r>
          <rPr>
            <b/>
            <sz val="9"/>
            <color indexed="81"/>
            <rFont val="Tahoma"/>
            <family val="2"/>
          </rPr>
          <t>Kakeda, Masahide:</t>
        </r>
        <r>
          <rPr>
            <sz val="9"/>
            <color indexed="81"/>
            <rFont val="Tahoma"/>
            <family val="2"/>
          </rPr>
          <t xml:space="preserve">
(1 &lt;&lt; x ) - 1
</t>
        </r>
      </text>
    </comment>
    <comment ref="I92"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102"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102"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3"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7"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8"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10"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20"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60"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61"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62"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20"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21"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23"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5" authorId="0" shapeId="0" xr:uid="{DD10F10D-2D5E-4F9B-812D-B2AF3A15712A}">
      <text>
        <r>
          <rPr>
            <sz val="9"/>
            <color indexed="81"/>
            <rFont val="Tahoma"/>
            <family val="2"/>
          </rPr>
          <t>8 July 2001 sianglin:
Yanai feedback: This is not needed in OSSE. It's only applicable to GSC</t>
        </r>
      </text>
    </comment>
    <comment ref="AG235" authorId="0" shapeId="0" xr:uid="{8754A143-DD7F-4985-9E0D-0F62381E01B2}">
      <text>
        <r>
          <rPr>
            <sz val="9"/>
            <color indexed="81"/>
            <rFont val="Tahoma"/>
            <family val="2"/>
          </rPr>
          <t>8 July 2001 sianglin:
Yanai feedback: This is not needed in OSSE. It's only applicable to GSC</t>
        </r>
      </text>
    </comment>
    <comment ref="AJ235" authorId="0" shapeId="0" xr:uid="{85D5F2FB-BFD3-4EA1-9A04-652815222521}">
      <text>
        <r>
          <rPr>
            <sz val="9"/>
            <color indexed="81"/>
            <rFont val="Tahoma"/>
            <family val="2"/>
          </rPr>
          <t>8 July 2001 sianglin:
Yanai feedback: This is not needed in OSSE. It's only applicable to GSC</t>
        </r>
      </text>
    </comment>
    <comment ref="AM235" authorId="0" shapeId="0" xr:uid="{8896ACA9-2ECD-4D05-BE56-D49661487C58}">
      <text>
        <r>
          <rPr>
            <sz val="9"/>
            <color indexed="81"/>
            <rFont val="Tahoma"/>
            <family val="2"/>
          </rPr>
          <t>8 July 2001 sianglin:
Yanai feedback: This is not needed in OSSE. It's only applicable to GSC</t>
        </r>
      </text>
    </comment>
    <comment ref="M236"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52"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5"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M255" authorId="0" shapeId="0" xr:uid="{58EFB48C-BB2B-4F4D-9F61-7069EE029F3D}">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61" authorId="0" shapeId="0" xr:uid="{10123608-2B82-4F2F-A740-DED932680D1F}">
      <text>
        <r>
          <rPr>
            <sz val="9"/>
            <color indexed="81"/>
            <rFont val="Tahoma"/>
            <family val="2"/>
          </rPr>
          <t>8 July 2001 sianglin:
Xiaoyu feedback: This is not needed in OSSE. Because OSSE doesn’t have PUF.</t>
        </r>
      </text>
    </comment>
    <comment ref="AG261" authorId="0" shapeId="0" xr:uid="{C3849A0F-C36A-4D30-844B-4C7460C8D47E}">
      <text>
        <r>
          <rPr>
            <sz val="9"/>
            <color indexed="81"/>
            <rFont val="Tahoma"/>
            <family val="2"/>
          </rPr>
          <t>8 July 2001 sianglin:
Xiaoyu feedback: This is not needed in OSSE. Because OSSE doesn’t have PUF.</t>
        </r>
      </text>
    </comment>
    <comment ref="AJ261" authorId="0" shapeId="0" xr:uid="{018CFBEB-D450-462C-9940-B9FB26912C6B}">
      <text>
        <r>
          <rPr>
            <sz val="9"/>
            <color indexed="81"/>
            <rFont val="Tahoma"/>
            <family val="2"/>
          </rPr>
          <t>8 July 2001 sianglin:
Xiaoyu feedback: This is not needed in OSSE. Because OSSE doesn’t have PUF.</t>
        </r>
      </text>
    </comment>
    <comment ref="AM261" authorId="0" shapeId="0" xr:uid="{6E494054-0DB6-4C88-90CF-4DEE79A6B35F}">
      <text>
        <r>
          <rPr>
            <sz val="9"/>
            <color indexed="81"/>
            <rFont val="Tahoma"/>
            <family val="2"/>
          </rPr>
          <t>8 July 2001 sianglin:
Xiaoyu feedback: This is not needed in OSSE. Because OSSE doesn’t have PUF.</t>
        </r>
      </text>
    </comment>
    <comment ref="D262"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6"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6"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<sst xmlns="http://schemas.openxmlformats.org/spreadsheetml/2006/main" count="27733" uniqueCount="2859">
  <si>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</si>
  <si>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</si>
  <si>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</si>
  <si>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</si>
  <si>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</si>
  <si>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</si>
  <si>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</si>
  <si>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</si>
  <si>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</si>
  <si>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</si>
  <si>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</si>
  <si>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</si>
  <si>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</si>
  <si>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</si>
  <si>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</si>
  <si>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</si>
  <si>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</si>
  <si>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</si>
  <si>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</si>
  <si>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</si>
  <si>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</si>
  <si>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</si>
  <si>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</si>
  <si>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</si>
  <si>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</si>
  <si>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</si>
  <si>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</si>
  <si>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</si>
  <si>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</si>
  <si>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</si>
  <si>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</si>
  <si>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</si>
  <si>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</si>
  <si>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</si>
  <si>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</si>
  <si>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</si>
  <si>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</si>
  <si>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</si>
  <si>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</si>
  <si>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</si>
  <si>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</si>
  <si>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</si>
  <si>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</si>
  <si>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</si>
  <si>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</si>
  <si>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</si>
  <si>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</si>
  <si>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</si>
  <si>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</si>
  <si>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</si>
  <si>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</si>
  <si>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</si>
  <si>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</si>
  <si>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</si>
  <si>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</si>
  <si>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</si>
  <si>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</si>
  <si>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</si>
  <si>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</si>
  <si>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</si>
  <si>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</si>
  <si>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</si>
  <si>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</si>
  <si>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</si>
  <si>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</si>
  <si>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</si>
  <si>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</si>
  <si>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</si>
  <si>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</si>
  <si>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</si>
  <si>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</si>
  <si>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</si>
  <si>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</si>
  <si>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</si>
  <si>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</si>
  <si>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</si>
  <si>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</si>
  <si>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</si>
  <si>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</si>
  <si>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</si>
  <si>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</si>
  <si>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</si>
  <si>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</si>
  <si>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</si>
  <si>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</si>
  <si>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</si>
  <si>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</si>
  <si>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</si>
  <si>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</si>
  <si>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</si>
  <si>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</si>
  <si>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</si>
  <si>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</si>
  <si>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</si>
  <si>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</si>
  <si>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</si>
  <si>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</si>
  <si>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</si>
  <si>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</si>
  <si>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</si>
  <si>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</si>
  <si>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</si>
  <si>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</si>
  <si>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</si>
  <si>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</si>
  <si>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</si>
  <si>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</si>
  <si>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</si>
  <si>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</si>
  <si>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</si>
  <si>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</si>
  <si>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</si>
  <si>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</si>
  <si>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</si>
  <si>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</si>
  <si>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</si>
  <si>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</si>
  <si>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</si>
  <si>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</si>
  <si>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</si>
  <si>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</si>
  <si>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</si>
  <si>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</si>
  <si>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</si>
  <si>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</si>
  <si>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</si>
  <si>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</si>
  <si>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</si>
  <si>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</si>
  <si>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</si>
  <si>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</si>
  <si>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</si>
  <si>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</si>
  <si>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</si>
  <si>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</si>
  <si>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</si>
  <si>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</si>
  <si>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</si>
  <si>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</si>
  <si>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</si>
  <si>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</si>
  <si>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</si>
  <si>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</si>
  <si>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</si>
  <si>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</si>
  <si>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</si>
  <si>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</si>
  <si>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</si>
  <si>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</si>
  <si>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</si>
  <si>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</si>
  <si>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</si>
  <si>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</si>
  <si>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</si>
  <si>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</si>
  <si>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</si>
  <si>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</si>
  <si>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</si>
  <si>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</si>
  <si>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</si>
  <si>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</si>
  <si>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</si>
  <si>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</si>
  <si>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</si>
  <si>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</si>
  <si>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</si>
  <si>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</si>
  <si>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</si>
  <si>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</si>
  <si>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</si>
  <si>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</si>
  <si>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</si>
  <si>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</si>
  <si>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</si>
  <si>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</si>
  <si>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</si>
  <si>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</si>
  <si>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</si>
  <si>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</si>
  <si>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</si>
  <si>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</si>
  <si>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</si>
  <si>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</si>
  <si>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</si>
  <si>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</si>
  <si>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</si>
  <si>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</si>
  <si>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</si>
  <si>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</si>
  <si>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</si>
  <si>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</si>
  <si>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</si>
  <si>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</si>
  <si>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</si>
  <si>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</si>
  <si>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</si>
  <si>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</si>
  <si>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</si>
  <si>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</si>
  <si>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</si>
  <si>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</si>
  <si>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</si>
  <si>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</si>
  <si>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</si>
  <si>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</si>
  <si>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</si>
  <si>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</si>
  <si>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</si>
  <si>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</si>
  <si>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</si>
  <si>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</si>
  <si>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</si>
  <si>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</si>
  <si>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</si>
  <si>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</si>
  <si>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</si>
  <si>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</si>
  <si>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</si>
  <si>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</si>
  <si>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</si>
  <si>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</si>
  <si>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</si>
  <si>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</si>
  <si>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</si>
  <si>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</si>
  <si>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</si>
  <si>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</si>
  <si>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</si>
  <si>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</si>
  <si>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</si>
  <si>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</si>
  <si>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</si>
  <si>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</si>
  <si>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</si>
  <si>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</si>
  <si>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</si>
  <si>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</si>
  <si>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</si>
  <si>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</si>
  <si>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</si>
  <si>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</si>
  <si>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</si>
  <si>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</si>
  <si>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</si>
  <si>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</si>
  <si>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</si>
  <si>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</si>
  <si>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</si>
  <si>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</si>
  <si>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</si>
  <si>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</si>
  <si>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</si>
  <si>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</si>
  <si>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</si>
  <si>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</si>
  <si>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</si>
  <si>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</si>
  <si>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</si>
  <si>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</si>
  <si>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</si>
  <si>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</si>
  <si>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</si>
  <si>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</si>
  <si>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</si>
  <si>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</si>
  <si>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</si>
  <si>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</si>
  <si>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</si>
  <si>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</si>
  <si>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</si>
  <si>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</si>
  <si>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</si>
  <si>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</si>
  <si>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</si>
  <si>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</si>
  <si>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</si>
  <si>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</si>
  <si>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</si>
  <si>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</si>
  <si>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</si>
  <si>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</si>
  <si>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</si>
  <si>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</si>
  <si>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</si>
  <si>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</si>
  <si>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</si>
  <si>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</si>
  <si>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</si>
  <si>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</si>
  <si>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</si>
  <si>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</si>
  <si>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</si>
  <si>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</si>
  <si>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</si>
  <si>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</si>
  <si>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</si>
  <si>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</si>
  <si>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</si>
  <si>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</si>
  <si>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</si>
  <si>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</si>
  <si>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</si>
  <si>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</si>
  <si>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</si>
  <si>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</si>
  <si>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</si>
  <si>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</si>
  <si>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</si>
  <si>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</si>
  <si>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</si>
  <si>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</si>
  <si>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</si>
  <si>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</si>
  <si>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</si>
  <si>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</si>
  <si>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</si>
  <si>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</si>
  <si>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</si>
  <si>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</si>
  <si>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</si>
  <si>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</si>
  <si>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</si>
  <si>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</si>
  <si>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</si>
  <si>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</si>
  <si>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</si>
  <si>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</si>
  <si>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</si>
  <si>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</si>
  <si>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</si>
  <si>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</si>
  <si>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</si>
  <si>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</si>
  <si>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</si>
  <si>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</si>
  <si>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</si>
  <si>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</si>
  <si>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</si>
  <si>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</si>
  <si>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</si>
  <si>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</si>
  <si>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</si>
  <si>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</si>
  <si>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</si>
  <si>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</si>
  <si>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</si>
  <si>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</si>
  <si>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</si>
  <si>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</si>
  <si>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</si>
  <si>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</si>
  <si>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</si>
  <si>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</si>
  <si>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</si>
  <si>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</si>
  <si>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</si>
  <si>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</si>
  <si>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</si>
  <si>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</si>
  <si>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</si>
  <si>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</si>
  <si>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</si>
  <si>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</si>
  <si>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</si>
  <si>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</si>
  <si>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</si>
  <si>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</si>
  <si>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</si>
  <si>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</si>
  <si>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</si>
  <si>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</si>
  <si>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</si>
  <si>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</si>
  <si>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</si>
  <si>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</si>
  <si>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</si>
  <si>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</si>
  <si>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</si>
  <si>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</si>
  <si>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</si>
  <si>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</si>
  <si>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</si>
  <si>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</si>
  <si>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</si>
  <si>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</si>
  <si>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</si>
  <si>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</si>
  <si>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</si>
  <si>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</si>
  <si>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</si>
  <si>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</si>
  <si>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</si>
  <si>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</si>
  <si>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</si>
  <si>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</si>
  <si>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</si>
  <si>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</si>
  <si>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</si>
  <si>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</si>
  <si>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</si>
  <si>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</si>
  <si>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</si>
  <si>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</si>
  <si>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</si>
  <si>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</si>
  <si>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</si>
  <si>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</si>
  <si>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</si>
  <si>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</si>
  <si>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</si>
  <si>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</si>
  <si>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</si>
  <si>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</si>
  <si>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</si>
  <si>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</si>
  <si>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</si>
  <si>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</si>
  <si>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</si>
  <si>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</si>
  <si>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</si>
  <si>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</si>
  <si>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</si>
  <si>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</si>
  <si>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</si>
  <si>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</si>
  <si>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</si>
  <si>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</si>
  <si>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</si>
  <si>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</si>
  <si>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</si>
  <si>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</si>
  <si>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</si>
  <si>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</si>
  <si>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</si>
  <si>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</si>
  <si>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</si>
  <si>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</si>
  <si>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</si>
  <si>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</si>
  <si>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</si>
  <si>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</si>
  <si>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</si>
  <si>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</si>
  <si>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</si>
  <si>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</si>
  <si>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</si>
  <si>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</si>
  <si>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</si>
  <si>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</si>
  <si>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</si>
  <si>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</si>
  <si>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</si>
  <si>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</si>
  <si>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</si>
  <si>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</si>
  <si>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</si>
  <si>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</si>
  <si>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</si>
  <si>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</si>
  <si>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</si>
  <si>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</si>
  <si>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</si>
  <si>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</si>
  <si>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</si>
  <si>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</si>
  <si>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</si>
  <si>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</si>
  <si>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</si>
  <si>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</si>
  <si>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</si>
  <si>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</si>
  <si>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</si>
  <si>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</si>
  <si>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</si>
  <si>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</si>
  <si>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</si>
  <si>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</si>
  <si>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</si>
  <si>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</si>
  <si>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</si>
  <si>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</si>
  <si>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</si>
  <si>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</si>
  <si>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</si>
  <si>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</si>
  <si>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</si>
  <si>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</si>
  <si>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</si>
  <si>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</si>
  <si>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</si>
  <si>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</si>
  <si>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</si>
  <si>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</si>
  <si>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</si>
  <si>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</si>
  <si>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</si>
  <si>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</si>
  <si>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</si>
  <si>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</si>
  <si>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</si>
  <si>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</si>
  <si>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</si>
  <si>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</si>
  <si>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</si>
  <si>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</si>
  <si>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</si>
  <si>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</si>
  <si>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</si>
  <si>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</si>
  <si>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</si>
  <si>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</si>
  <si>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</si>
  <si>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</si>
  <si>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</si>
  <si>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</si>
  <si>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</si>
  <si>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</si>
  <si>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</si>
  <si>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</si>
  <si>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</si>
  <si>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</si>
  <si>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</si>
  <si>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</si>
  <si>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</si>
  <si>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</si>
  <si>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</si>
  <si>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</si>
  <si>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</si>
  <si>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</si>
  <si>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</si>
  <si>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</si>
  <si>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</si>
  <si>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</si>
  <si>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</si>
  <si>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</si>
  <si>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</si>
  <si>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</si>
  <si>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</si>
  <si>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</si>
  <si>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</si>
  <si>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</si>
  <si>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</si>
  <si>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</si>
  <si>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</si>
  <si>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</si>
  <si>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</si>
  <si>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</si>
  <si>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</si>
  <si>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</si>
  <si>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</si>
  <si>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</si>
  <si>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</si>
  <si>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</si>
  <si>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</si>
  <si>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</si>
  <si>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</si>
  <si>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</si>
  <si>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</si>
  <si>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</si>
  <si>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</si>
  <si>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</si>
  <si>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</si>
  <si>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</si>
  <si>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</si>
  <si>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</si>
  <si>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</si>
  <si>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</si>
  <si>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</si>
  <si>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</si>
  <si>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</si>
  <si>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</si>
  <si>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</si>
  <si>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</si>
  <si>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</si>
  <si>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</si>
  <si>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</si>
  <si>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</si>
  <si>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</si>
  <si>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</si>
  <si>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</si>
  <si>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</si>
  <si>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</si>
  <si>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</si>
  <si>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</si>
  <si>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</si>
  <si>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</si>
  <si>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</si>
  <si>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</si>
  <si>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</si>
  <si>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</si>
  <si>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</si>
  <si>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</si>
  <si>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</si>
  <si>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</si>
  <si>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</si>
  <si>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</si>
  <si>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</si>
  <si>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</si>
  <si>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</si>
  <si>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</si>
  <si>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</si>
  <si>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</si>
  <si>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</si>
  <si>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</si>
  <si>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</si>
  <si>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</si>
  <si>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</si>
  <si>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</si>
  <si>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</si>
  <si>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</si>
  <si>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</si>
  <si>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</si>
  <si>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</si>
  <si>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</si>
  <si>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</si>
  <si>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</si>
  <si>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</si>
  <si>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</si>
  <si>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</si>
  <si>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</si>
  <si>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</si>
  <si>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</si>
  <si>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</si>
  <si>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</si>
  <si>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</si>
  <si>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</si>
  <si>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</si>
  <si>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</si>
  <si>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</si>
  <si>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</si>
  <si>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</si>
  <si>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</si>
  <si>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</si>
  <si>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</si>
  <si>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</si>
  <si>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</si>
  <si>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</si>
  <si>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</si>
  <si>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</si>
  <si>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</si>
  <si>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</si>
  <si>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</si>
  <si>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</si>
  <si>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</si>
  <si>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</si>
  <si>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</si>
  <si>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</si>
  <si>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</si>
  <si>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</si>
  <si>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</si>
  <si>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</si>
  <si>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</si>
  <si>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</si>
  <si>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</si>
  <si>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</si>
  <si>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</si>
  <si>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</si>
  <si>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</si>
  <si>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</si>
  <si>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</si>
  <si>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</si>
  <si>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</si>
  <si>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</si>
  <si>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</si>
  <si>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</si>
  <si>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</si>
  <si>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</si>
  <si>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</si>
  <si>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</si>
  <si>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</si>
  <si>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</si>
  <si>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</si>
  <si>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</si>
  <si>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</si>
  <si>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</si>
  <si>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</si>
  <si>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</si>
  <si>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</si>
  <si>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</si>
  <si>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</si>
  <si>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</si>
  <si>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</si>
  <si>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</si>
  <si>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</si>
  <si>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</si>
  <si>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</si>
  <si>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</si>
  <si>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</si>
  <si>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</si>
  <si>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</si>
  <si>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</si>
  <si>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</si>
  <si>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</si>
  <si>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</si>
  <si>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</si>
  <si>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</si>
  <si>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</si>
  <si>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</si>
  <si>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</si>
  <si>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</si>
  <si>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</si>
  <si>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</si>
  <si>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</si>
  <si>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</si>
  <si>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</si>
  <si>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</si>
  <si>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</si>
  <si>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</si>
  <si>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</si>
  <si>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</si>
  <si>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</si>
  <si>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</si>
  <si>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</si>
  <si>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</si>
  <si>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</si>
  <si>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</si>
  <si>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</si>
  <si>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</si>
  <si>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</si>
  <si>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</si>
  <si>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</si>
  <si>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</si>
  <si>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</si>
  <si>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</si>
  <si>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</si>
  <si>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</si>
  <si>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</si>
  <si>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</si>
  <si>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</si>
  <si>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</si>
  <si>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</si>
  <si>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</si>
  <si>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</si>
  <si>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</si>
  <si>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</si>
  <si>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</si>
  <si>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</si>
  <si>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</si>
  <si>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</si>
  <si>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</si>
  <si>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</si>
  <si>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</si>
  <si>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</si>
  <si>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</si>
  <si>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</si>
  <si>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</si>
  <si>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</si>
  <si>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</si>
  <si>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</si>
  <si>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</si>
  <si>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</si>
  <si>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</si>
  <si>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</si>
  <si>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</si>
  <si>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</si>
  <si>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</si>
  <si>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</si>
  <si>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</si>
  <si>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</si>
  <si>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</si>
  <si>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</si>
  <si>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</si>
  <si>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</si>
  <si>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</si>
  <si>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</si>
  <si>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</si>
  <si>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</si>
  <si>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</si>
  <si>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</si>
  <si>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</si>
  <si>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</si>
  <si>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</si>
  <si>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</si>
  <si>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</si>
  <si>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</si>
  <si>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</si>
  <si>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</si>
  <si>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</si>
  <si>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</si>
  <si>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</si>
  <si>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</si>
  <si>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</si>
  <si>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</si>
  <si>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</si>
  <si>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</si>
  <si>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</si>
  <si>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</si>
  <si>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</si>
  <si>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</si>
  <si>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</si>
  <si>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</si>
  <si>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</si>
  <si>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</si>
  <si>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</si>
  <si>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</si>
  <si>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</si>
  <si>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</si>
  <si>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</si>
  <si>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</si>
  <si>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</si>
  <si>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</si>
  <si>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</si>
  <si>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</si>
  <si>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</si>
  <si>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</si>
  <si>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</si>
  <si>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</si>
  <si>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</si>
  <si>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</si>
  <si>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</si>
  <si>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</si>
  <si>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</si>
  <si>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</si>
  <si>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</si>
  <si>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</si>
  <si>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</si>
  <si>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</si>
  <si>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</si>
  <si>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</si>
  <si>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</si>
  <si>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</si>
  <si>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</si>
  <si>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</si>
  <si>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</si>
  <si>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</si>
  <si>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</si>
  <si>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</si>
  <si>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</si>
  <si>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</si>
  <si>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</si>
  <si>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</si>
  <si>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</si>
  <si>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</si>
  <si>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</si>
  <si>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</si>
  <si>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</si>
  <si>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</si>
  <si>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</si>
  <si>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</si>
  <si>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</si>
  <si>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</si>
  <si>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</si>
  <si>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</si>
  <si>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</si>
  <si>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</si>
  <si>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</si>
  <si>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</si>
  <si>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</si>
  <si>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</si>
  <si>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</si>
  <si>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</si>
  <si>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</si>
  <si>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</si>
  <si>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</si>
  <si>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</si>
  <si>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</si>
  <si>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</si>
  <si>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</si>
  <si>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</si>
  <si>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</si>
  <si>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</si>
  <si>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</si>
  <si>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</si>
  <si>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</si>
  <si>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</si>
  <si>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</si>
  <si>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</si>
  <si>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</si>
  <si>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</si>
  <si>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</si>
  <si>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</si>
  <si>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</si>
  <si>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</si>
  <si>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</si>
  <si>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</si>
  <si>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</si>
  <si>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</si>
  <si>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</si>
  <si>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</si>
  <si>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</si>
  <si>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</si>
  <si>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</si>
  <si>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</si>
  <si>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</si>
  <si>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</si>
  <si>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</si>
  <si>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</si>
  <si>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</si>
  <si>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</si>
  <si>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</si>
  <si>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</si>
  <si>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</si>
  <si>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</si>
  <si>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</si>
  <si>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</si>
  <si>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</si>
  <si>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</si>
  <si>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</si>
  <si>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</si>
  <si>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</si>
  <si>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</si>
  <si>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</si>
  <si>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</si>
  <si>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</si>
  <si>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</si>
  <si>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</si>
  <si>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</si>
  <si>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</si>
  <si>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</si>
  <si>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</si>
  <si>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</si>
  <si>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</si>
  <si>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</si>
  <si>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</si>
  <si>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</si>
  <si>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</si>
  <si>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</si>
  <si>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</si>
  <si>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</si>
  <si>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</si>
  <si>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</si>
  <si>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</si>
  <si>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</si>
  <si>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</si>
  <si>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</si>
  <si>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</si>
  <si>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</si>
  <si>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</si>
  <si>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</si>
  <si>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</si>
  <si>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</si>
  <si>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</si>
  <si>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</si>
  <si>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</si>
  <si>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</si>
  <si>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</si>
  <si>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</si>
  <si>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</si>
  <si>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</si>
  <si>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</si>
  <si>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</si>
  <si>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</si>
  <si>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</si>
  <si>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</si>
  <si>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</si>
  <si>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</si>
  <si>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</si>
  <si>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</si>
  <si>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</si>
  <si>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</si>
  <si>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</si>
  <si>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</si>
  <si>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</si>
  <si>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</si>
  <si>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</si>
  <si>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</si>
  <si>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</si>
  <si>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</si>
  <si>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</si>
  <si>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</si>
  <si>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</si>
  <si>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</si>
  <si>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</si>
  <si>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</si>
  <si>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</si>
  <si>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</si>
  <si>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</si>
  <si>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</si>
  <si>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</si>
  <si>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</si>
  <si>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</si>
  <si>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</si>
  <si>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</si>
  <si>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</si>
  <si>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</si>
  <si>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</si>
  <si>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</si>
  <si>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</si>
  <si>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</si>
  <si>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</si>
  <si>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</si>
  <si>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</si>
  <si>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</si>
  <si>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</si>
  <si>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</si>
  <si>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</si>
  <si>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</si>
  <si>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</si>
  <si>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</si>
  <si>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</si>
  <si>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</si>
  <si>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</si>
  <si>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</si>
  <si>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</si>
  <si>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</si>
  <si>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</si>
  <si>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</si>
  <si>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</si>
  <si>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</si>
  <si>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</si>
  <si>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</si>
  <si>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</si>
  <si>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</si>
  <si>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</si>
  <si>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</si>
  <si>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</si>
  <si>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</si>
  <si>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</si>
  <si>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</si>
  <si>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</si>
  <si>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</si>
  <si>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</si>
  <si>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</si>
  <si>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</si>
  <si>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</si>
  <si>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</si>
  <si>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</si>
  <si>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</si>
  <si>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</si>
  <si>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</si>
  <si>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</si>
  <si>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</si>
  <si>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</si>
  <si>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</si>
  <si>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</si>
  <si>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</si>
  <si>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</si>
  <si>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</si>
  <si>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</si>
  <si>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</si>
  <si>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</si>
  <si>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</si>
  <si>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</si>
  <si>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</si>
  <si>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</si>
  <si>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</si>
  <si>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</si>
  <si>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</si>
  <si>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</si>
  <si>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</si>
  <si>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</si>
  <si>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</si>
  <si>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</si>
  <si>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</si>
  <si>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</si>
  <si>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</si>
  <si>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</si>
  <si>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</si>
  <si>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</si>
  <si>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</si>
  <si>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</si>
  <si>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</si>
  <si>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</si>
  <si>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</si>
  <si>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</si>
  <si>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</si>
  <si>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</si>
  <si>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</si>
  <si>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</si>
  <si>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</si>
  <si>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</si>
  <si>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</si>
  <si>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</si>
  <si>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</si>
  <si>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</si>
  <si>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</si>
  <si>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</si>
  <si>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</si>
  <si>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</si>
  <si>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</si>
  <si>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</si>
  <si>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</si>
  <si>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</si>
  <si>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</si>
  <si>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</si>
  <si>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</si>
  <si>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</si>
  <si>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</si>
  <si>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</si>
  <si>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</si>
  <si>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</si>
  <si>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</si>
  <si>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</si>
  <si>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</si>
  <si>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</si>
  <si>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</si>
  <si>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</si>
  <si>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</si>
  <si>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</si>
  <si>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</si>
  <si>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</si>
  <si>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</si>
  <si>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</si>
  <si>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</si>
  <si>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</si>
  <si>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</si>
  <si>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</si>
  <si>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</si>
  <si>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</si>
  <si>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</si>
  <si>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</si>
  <si>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</si>
  <si>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</si>
  <si>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</si>
  <si>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</si>
  <si>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</si>
  <si>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</si>
  <si>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</si>
  <si>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</si>
  <si>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</si>
  <si>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</si>
  <si>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</si>
  <si>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</si>
  <si>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</si>
  <si>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</si>
  <si>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</si>
  <si>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</si>
  <si>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</si>
  <si>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</si>
  <si>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</si>
  <si>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</si>
  <si>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</si>
  <si>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</si>
  <si>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</si>
  <si>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</si>
  <si>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</si>
  <si>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</si>
  <si>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</si>
  <si>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</si>
  <si>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</si>
  <si>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</si>
  <si>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</si>
  <si>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</si>
  <si>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</si>
  <si>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</si>
  <si>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</si>
  <si>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</si>
  <si>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</si>
  <si>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</si>
  <si>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</si>
  <si>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</si>
  <si>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</si>
  <si>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</si>
  <si>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</si>
  <si>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</si>
  <si>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</si>
  <si>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</si>
  <si>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</si>
  <si>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</si>
  <si>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</si>
  <si>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</si>
  <si>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</si>
  <si>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</si>
  <si>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</si>
  <si>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</si>
  <si>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</si>
  <si>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</si>
  <si>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</si>
  <si>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</si>
  <si>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</si>
  <si>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</si>
  <si>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</si>
  <si>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</si>
  <si>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</si>
  <si>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</si>
  <si>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</si>
  <si>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</si>
  <si>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</si>
  <si>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</si>
  <si>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</si>
  <si>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</si>
  <si>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</si>
  <si>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</si>
  <si>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</si>
  <si>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</si>
  <si>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</si>
  <si>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</si>
  <si>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</si>
  <si>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</si>
  <si>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</si>
  <si>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</si>
  <si>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</si>
  <si>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</si>
  <si>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</si>
  <si>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</si>
  <si>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</si>
  <si>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</si>
  <si>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</si>
  <si>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</si>
  <si>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</si>
  <si>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</si>
  <si>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</si>
  <si>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</si>
  <si>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</si>
  <si>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</si>
  <si>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</si>
  <si>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</si>
  <si>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</si>
  <si>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</si>
  <si>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</si>
  <si>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</si>
  <si>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</si>
  <si>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</si>
  <si>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</si>
  <si>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</si>
  <si>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</si>
  <si>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</si>
  <si>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</si>
  <si>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</si>
  <si>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</si>
  <si>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</si>
  <si>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</si>
  <si>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</si>
  <si>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</si>
  <si>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</si>
  <si>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</si>
  <si>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</si>
  <si>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</si>
  <si>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</si>
  <si>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</si>
  <si>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</si>
  <si>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</si>
  <si>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</si>
  <si>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</si>
  <si>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</si>
  <si>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</si>
  <si>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</si>
  <si>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</si>
  <si>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</si>
  <si>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</si>
  <si>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</si>
  <si>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</si>
  <si>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</si>
  <si>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</si>
  <si>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</si>
  <si>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</si>
  <si>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</si>
  <si>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</si>
  <si>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</si>
  <si>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</si>
  <si>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</si>
  <si>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</si>
  <si>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</si>
  <si>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</si>
  <si>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</si>
  <si>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</si>
  <si>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</si>
  <si>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</si>
  <si>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</si>
  <si>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</si>
  <si>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</si>
  <si>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</si>
  <si>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</si>
  <si>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</si>
  <si>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</si>
  <si>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</si>
  <si>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</si>
  <si>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</si>
  <si>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</si>
  <si>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</si>
  <si>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</si>
  <si>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</si>
  <si>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</si>
  <si>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</si>
  <si>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</si>
  <si>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</si>
  <si>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</si>
  <si>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</si>
  <si>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</si>
  <si>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</si>
  <si>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</si>
  <si>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</si>
  <si>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</si>
  <si>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</si>
  <si>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</si>
  <si>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</si>
  <si>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</si>
  <si>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</si>
  <si>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</si>
  <si>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</si>
  <si>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</si>
  <si>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</si>
  <si>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</si>
  <si>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</si>
  <si>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</si>
  <si>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</si>
  <si>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</si>
  <si>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</si>
  <si>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</si>
  <si>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</si>
  <si>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</si>
  <si>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</si>
  <si>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</si>
  <si>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</si>
  <si>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</si>
  <si>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</si>
  <si>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</si>
  <si>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</si>
  <si>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</si>
  <si>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</si>
  <si>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</si>
  <si>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</si>
  <si>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</si>
  <si>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</si>
  <si>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</si>
  <si>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</si>
  <si>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</si>
  <si>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</si>
  <si>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</si>
  <si>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</si>
  <si>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</si>
  <si>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</si>
  <si>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</si>
  <si>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</si>
  <si>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</si>
  <si>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</si>
  <si>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</si>
  <si>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</si>
  <si>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</si>
  <si>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</si>
  <si>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</si>
  <si>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</si>
  <si>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</si>
  <si>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</si>
  <si>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</si>
  <si>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</si>
  <si>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</si>
  <si>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</si>
  <si>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</si>
  <si>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</si>
  <si>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</si>
  <si>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</si>
  <si>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</si>
  <si>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</si>
  <si>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</si>
  <si>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</si>
  <si>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</si>
  <si>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</si>
  <si>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</si>
  <si>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</si>
  <si>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</si>
  <si>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</si>
  <si>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</si>
  <si>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</si>
  <si>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</si>
  <si>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</si>
  <si>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</si>
  <si>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</si>
  <si>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</si>
  <si>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</si>
  <si>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</si>
  <si>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</si>
  <si>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</si>
  <si>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</si>
  <si>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</si>
  <si>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</si>
  <si>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</si>
  <si>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</si>
  <si>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</si>
  <si>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</si>
  <si>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</si>
  <si>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</si>
  <si>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</si>
  <si>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</si>
  <si>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</si>
  <si>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</si>
  <si>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</si>
  <si>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</si>
  <si>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</si>
  <si>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</si>
  <si>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</si>
  <si>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</si>
  <si>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</si>
  <si>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</si>
  <si>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</si>
  <si>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</si>
  <si>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</si>
  <si>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</si>
  <si>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</si>
  <si>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</si>
  <si>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</si>
  <si>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</si>
  <si>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</si>
  <si>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</si>
  <si>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</si>
  <si>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</si>
  <si>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</si>
  <si>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</si>
  <si>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</si>
  <si>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</si>
  <si>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</si>
  <si>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</si>
  <si>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</si>
  <si>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</si>
  <si>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</si>
  <si>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</si>
  <si>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</si>
  <si>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</si>
  <si>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</si>
  <si>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</si>
  <si>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</si>
  <si>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</si>
  <si>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</si>
  <si>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</si>
  <si>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</si>
  <si>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</si>
  <si>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</si>
  <si>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</si>
  <si>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</si>
  <si>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</si>
  <si>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</si>
  <si>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</si>
  <si>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</si>
  <si>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</si>
  <si>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</si>
  <si>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</si>
  <si>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</si>
  <si>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</si>
  <si>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</si>
  <si>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</si>
  <si>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</si>
  <si>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</si>
  <si>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</si>
  <si>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</si>
  <si>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</si>
  <si>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</si>
  <si>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</si>
  <si>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</si>
  <si>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</si>
  <si>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</si>
  <si>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</si>
  <si>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</si>
  <si>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</si>
  <si>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</si>
  <si>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</si>
  <si>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</si>
  <si>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</si>
  <si>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</si>
  <si>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</si>
  <si>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</si>
  <si>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</si>
  <si>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</si>
  <si>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</si>
  <si>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</si>
  <si>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</si>
  <si>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</si>
  <si>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</si>
  <si>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</si>
  <si>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</si>
  <si>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</si>
  <si>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</si>
  <si>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</si>
  <si>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</si>
  <si>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</si>
  <si>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</si>
  <si>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</si>
  <si>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</si>
  <si>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</si>
  <si>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</si>
  <si>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</si>
  <si>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</si>
  <si>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</si>
  <si>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</si>
  <si>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</si>
  <si>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</si>
  <si>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</si>
  <si>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</si>
  <si>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</si>
  <si>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</si>
  <si>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</si>
  <si>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</si>
  <si>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</si>
  <si>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</si>
  <si>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</si>
  <si>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</si>
  <si>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</si>
  <si>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</si>
  <si>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</si>
  <si>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</si>
  <si>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</si>
  <si>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</si>
  <si>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</si>
  <si>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</si>
  <si>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</si>
  <si>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</si>
  <si>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</si>
  <si>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</si>
  <si>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</si>
  <si>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</si>
  <si>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</si>
  <si>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</si>
  <si>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</si>
  <si>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</si>
  <si>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</si>
  <si>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</si>
  <si>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</si>
  <si>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</si>
  <si>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</si>
  <si>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</si>
  <si>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</si>
  <si>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</si>
  <si>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</si>
  <si>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</si>
  <si>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</si>
  <si>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</si>
  <si>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</si>
  <si>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</si>
  <si>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</si>
  <si>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</si>
  <si>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</si>
  <si>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</si>
  <si>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</si>
  <si>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</si>
  <si>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</si>
  <si>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</si>
  <si>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</si>
  <si>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</si>
  <si>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</si>
  <si>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</si>
  <si>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</si>
  <si>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</si>
  <si>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</si>
  <si>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</si>
  <si>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</si>
  <si>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</si>
  <si>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</si>
  <si>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</si>
  <si>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</si>
  <si>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</si>
  <si>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</si>
  <si>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</si>
  <si>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</si>
  <si>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</si>
  <si>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</si>
  <si>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</si>
  <si>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</si>
  <si>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</si>
  <si>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</si>
  <si>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</si>
  <si>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</si>
  <si>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</si>
  <si>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</si>
  <si>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</si>
  <si>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</si>
  <si>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</si>
  <si>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</si>
  <si>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</si>
  <si>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</si>
  <si>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</si>
  <si>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</si>
  <si>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</si>
  <si>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</si>
  <si>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</si>
  <si>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</si>
  <si>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</si>
  <si>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</si>
  <si>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</si>
  <si>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</si>
  <si>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</si>
  <si>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</si>
  <si>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</si>
  <si>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</si>
  <si>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</si>
  <si>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</si>
  <si>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</si>
  <si>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</si>
  <si>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</si>
  <si>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</si>
  <si>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</si>
  <si>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</si>
  <si>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</si>
  <si>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</si>
  <si>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</si>
  <si>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</si>
  <si>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</si>
  <si>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</si>
  <si>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</si>
  <si>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</si>
  <si>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</si>
  <si>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</si>
  <si>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</si>
  <si>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</si>
  <si>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</si>
  <si>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</si>
  <si>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</si>
  <si>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</si>
  <si>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</si>
  <si>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</si>
  <si>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</si>
  <si>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</si>
  <si>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</si>
  <si>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</si>
  <si>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</si>
  <si>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</si>
  <si>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</si>
  <si>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</si>
  <si>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</si>
  <si>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</si>
  <si>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</si>
  <si>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</si>
  <si>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</si>
  <si>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</si>
  <si>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</si>
  <si>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</si>
  <si>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</si>
  <si>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</si>
  <si>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</si>
  <si>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</si>
  <si>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</si>
  <si>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</si>
  <si>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</si>
  <si>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</si>
  <si>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</si>
  <si>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</si>
  <si>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</si>
  <si>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</si>
  <si>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</si>
  <si>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</si>
  <si>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</si>
  <si>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</si>
  <si>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</si>
  <si>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</si>
  <si>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</si>
  <si>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</si>
  <si>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</si>
  <si>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</si>
  <si>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</si>
  <si>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</si>
  <si>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</si>
  <si>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</si>
  <si>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</si>
  <si>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</si>
  <si>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</si>
  <si>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</si>
  <si>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</si>
  <si>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</si>
  <si>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</si>
  <si>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</si>
  <si>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</si>
  <si>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</si>
  <si>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</si>
  <si>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</si>
  <si>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</si>
  <si>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</si>
  <si>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</si>
  <si>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</si>
  <si>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</si>
  <si>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</si>
  <si>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</si>
  <si>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</si>
  <si>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</si>
  <si>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</si>
  <si>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</si>
  <si>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</si>
  <si>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</si>
  <si>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</si>
  <si>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</si>
  <si>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</si>
  <si>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</si>
  <si>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</si>
  <si>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</si>
  <si>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</si>
  <si>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</si>
  <si>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</si>
  <si>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</si>
  <si>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</si>
  <si>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</si>
  <si>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</si>
  <si>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</si>
  <si>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</si>
  <si>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</si>
  <si>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</si>
  <si>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</si>
  <si>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</si>
  <si>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</si>
  <si>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</si>
  <si>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</si>
  <si>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</si>
  <si>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</si>
  <si>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</si>
  <si>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</si>
  <si>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</si>
  <si>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</si>
  <si>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</si>
  <si>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</si>
  <si>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</si>
  <si>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</si>
  <si>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</si>
  <si>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</si>
  <si>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</si>
  <si>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</si>
  <si>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</si>
  <si>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</si>
  <si>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</si>
  <si>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</si>
  <si>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</si>
  <si>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</si>
  <si>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</si>
  <si>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</si>
  <si>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</si>
  <si>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</si>
  <si>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</si>
  <si>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</si>
  <si>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</si>
  <si>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</si>
  <si>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</si>
  <si>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</si>
  <si>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</si>
  <si>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</si>
  <si>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</si>
  <si>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</si>
  <si>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</si>
  <si>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</si>
  <si>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</si>
  <si>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</si>
  <si>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</si>
  <si>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</si>
  <si>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</si>
  <si>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</si>
  <si>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</si>
  <si>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</si>
  <si>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</si>
  <si>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</si>
  <si>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</si>
  <si>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</si>
  <si>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</si>
  <si>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</si>
  <si>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</si>
  <si>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</si>
  <si>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</si>
  <si>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</si>
  <si>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</si>
  <si>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</si>
  <si>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</si>
  <si>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</si>
  <si>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</si>
  <si>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</si>
  <si>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</si>
  <si>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</si>
  <si>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</si>
  <si>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</si>
  <si>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</si>
  <si>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</si>
  <si>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</si>
  <si>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</si>
  <si>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</si>
  <si>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</si>
  <si>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</si>
  <si>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</si>
  <si>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</si>
  <si>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</si>
  <si>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</si>
  <si>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</si>
  <si>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</si>
  <si>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</si>
  <si>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</si>
  <si>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</si>
  <si>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</si>
  <si>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</si>
  <si>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</si>
  <si>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</si>
  <si>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</si>
  <si>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</si>
  <si>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</si>
  <si>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</si>
  <si>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</si>
  <si>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</si>
  <si>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</si>
  <si>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</si>
  <si>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</si>
  <si>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</si>
  <si>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</si>
  <si>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</si>
  <si>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</si>
  <si>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</si>
  <si>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</si>
  <si>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</si>
  <si>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</si>
  <si>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</si>
  <si>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</si>
  <si>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</si>
  <si>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</si>
  <si>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</si>
  <si>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</si>
  <si>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</si>
  <si>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</si>
  <si>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</si>
  <si>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</si>
  <si>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</si>
  <si>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</si>
  <si>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</si>
  <si>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</si>
  <si>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</si>
  <si>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</si>
  <si>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</si>
  <si>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</si>
  <si>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</si>
  <si>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</si>
  <si>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</si>
  <si>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</si>
  <si>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</si>
  <si>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</si>
  <si>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</si>
  <si>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</si>
  <si>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</si>
  <si>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</si>
  <si>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</si>
  <si>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</si>
  <si>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</si>
  <si>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</si>
  <si>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</si>
  <si>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</si>
  <si>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</si>
  <si>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</si>
  <si>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</si>
  <si>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</si>
  <si>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</si>
  <si>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</si>
  <si>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</si>
  <si>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</si>
  <si>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</si>
  <si>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</si>
  <si>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</si>
  <si>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</si>
  <si>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</si>
  <si>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</si>
  <si>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</si>
  <si>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</si>
  <si>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</si>
  <si>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</si>
  <si>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</si>
  <si>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</si>
  <si>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</si>
  <si>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</si>
  <si>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</si>
  <si>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</si>
  <si>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</si>
  <si>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</si>
  <si>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</si>
  <si>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</si>
  <si>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</si>
  <si>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</si>
  <si>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</si>
  <si>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</si>
  <si>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</si>
  <si>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</si>
  <si>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</si>
  <si>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</si>
  <si>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</si>
  <si>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</si>
  <si>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</si>
  <si>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</si>
  <si>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</si>
  <si>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</si>
  <si>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</si>
  <si>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</si>
  <si>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</si>
  <si>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</si>
  <si>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</si>
  <si>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</si>
  <si>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</si>
  <si>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</si>
  <si>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</si>
  <si>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</si>
  <si>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</si>
  <si>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</si>
  <si>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</si>
  <si>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</si>
  <si>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</si>
  <si>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</si>
  <si>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</si>
  <si>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</si>
  <si>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</si>
  <si>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</si>
  <si>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</si>
  <si>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</si>
  <si>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</si>
  <si>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</si>
  <si>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</si>
  <si>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</si>
  <si>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</si>
  <si>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</si>
  <si>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</si>
  <si>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</si>
  <si>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</si>
  <si>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</si>
  <si>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</si>
  <si>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</si>
  <si>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</si>
  <si>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</si>
  <si>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</si>
  <si>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</si>
  <si>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</si>
  <si>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</si>
  <si>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</si>
  <si>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</si>
  <si>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</si>
  <si>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</si>
  <si>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</si>
  <si>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</si>
  <si>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</si>
  <si>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</si>
  <si>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</si>
  <si>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</si>
  <si>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</si>
  <si>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</si>
  <si>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</si>
  <si>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</si>
  <si>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</si>
  <si>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</si>
  <si>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</si>
  <si>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</si>
  <si>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</si>
  <si>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</si>
  <si>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</si>
  <si>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</si>
  <si>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</si>
  <si>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</si>
  <si>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</si>
  <si>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</si>
  <si>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</si>
  <si>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</si>
  <si>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</si>
  <si>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</si>
  <si>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</si>
  <si>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</si>
  <si>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</si>
  <si>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</si>
  <si>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</si>
  <si>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</si>
  <si>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</si>
  <si>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</si>
  <si>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</si>
  <si>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</si>
  <si>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</si>
  <si>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</si>
  <si>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</si>
  <si>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</si>
  <si>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</si>
  <si>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</si>
  <si>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</si>
  <si>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</si>
  <si>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</si>
  <si>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</si>
  <si>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</si>
  <si>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</si>
  <si>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</si>
  <si>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</si>
  <si>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</si>
  <si>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</si>
  <si>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</si>
  <si>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</si>
  <si>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</si>
  <si>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</si>
  <si>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</si>
  <si>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</si>
  <si>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</si>
  <si>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</si>
  <si>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</si>
  <si>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</si>
  <si>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</si>
  <si>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</si>
  <si>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</si>
  <si>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</si>
  <si>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</si>
  <si>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</si>
  <si>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</si>
  <si>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</si>
  <si>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</si>
  <si>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</si>
  <si>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</si>
  <si>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</si>
  <si>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</si>
  <si>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</si>
  <si>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</si>
  <si>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</si>
  <si>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</si>
  <si>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</si>
  <si>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</si>
  <si>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</si>
  <si>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</si>
  <si>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</si>
  <si>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</si>
  <si>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</si>
  <si>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</si>
  <si>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</si>
  <si>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</si>
  <si>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</si>
  <si>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</si>
  <si>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</si>
  <si>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</si>
  <si>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</si>
  <si>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</si>
  <si>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</si>
  <si>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</si>
  <si>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</si>
  <si>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</si>
  <si>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</si>
  <si>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</si>
  <si>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</si>
  <si>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</si>
  <si>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</si>
  <si>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</si>
  <si>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</si>
  <si>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</si>
  <si>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</si>
  <si>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</si>
  <si>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</si>
  <si>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</si>
  <si>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</si>
  <si>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</si>
  <si>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</si>
  <si>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</si>
  <si>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</si>
  <si>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</si>
  <si>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</si>
  <si>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</si>
  <si>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</si>
  <si>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</si>
  <si>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</si>
  <si>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</si>
  <si>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</si>
  <si>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</si>
  <si>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</si>
  <si>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</si>
  <si>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</si>
  <si>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</si>
  <si>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</si>
  <si>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</si>
  <si>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</si>
  <si>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</si>
  <si>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</si>
  <si>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</si>
  <si>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</si>
  <si>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</si>
  <si>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</si>
  <si>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</si>
  <si>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</si>
  <si>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</si>
  <si>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</si>
  <si>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</si>
  <si>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</si>
  <si>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</si>
  <si>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</si>
  <si>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</si>
  <si>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</si>
  <si>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</si>
  <si>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</si>
  <si>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</si>
  <si>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</si>
  <si>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</si>
  <si>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</si>
  <si>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</si>
  <si>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</si>
  <si>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</si>
  <si>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</si>
  <si>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</si>
  <si>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</si>
  <si>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</si>
  <si>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</si>
  <si>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</si>
  <si>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</si>
  <si>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</si>
  <si>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</si>
  <si>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</si>
  <si>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</si>
  <si>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</si>
  <si>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</si>
  <si>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</si>
  <si>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</si>
  <si>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</si>
  <si>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</si>
  <si>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</si>
  <si>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</si>
  <si>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</si>
  <si>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</si>
  <si>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</si>
  <si>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</si>
  <si>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</si>
  <si>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</si>
  <si>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</si>
  <si>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</si>
  <si>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</si>
  <si>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</si>
  <si>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</si>
  <si>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</si>
  <si>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</si>
  <si>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</si>
  <si>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</si>
  <si>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</si>
  <si>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</si>
  <si>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</si>
  <si>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</si>
  <si>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</si>
  <si>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</si>
  <si>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</si>
  <si>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</si>
  <si>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</si>
  <si>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</si>
  <si>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</si>
  <si>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</si>
  <si>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</si>
  <si>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</si>
  <si>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</si>
  <si>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</si>
  <si>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</si>
  <si>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</si>
  <si>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</si>
  <si>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</si>
  <si>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</si>
  <si>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</si>
  <si>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</si>
  <si>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</si>
  <si>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</si>
  <si>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</si>
  <si>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</si>
  <si>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</si>
  <si>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</si>
  <si>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</si>
  <si>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</si>
  <si>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</si>
  <si>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</si>
  <si>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</si>
  <si>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</si>
  <si>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</si>
  <si>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</si>
  <si>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</si>
  <si>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</si>
  <si>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</si>
  <si>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</si>
  <si>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</si>
  <si>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</si>
  <si>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</si>
  <si>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</si>
  <si>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</si>
  <si>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</si>
  <si>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</si>
  <si>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</si>
  <si>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</si>
  <si>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</si>
  <si>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</si>
  <si>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</si>
  <si>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</si>
  <si>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</si>
  <si>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</si>
  <si>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</si>
  <si>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</si>
  <si>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</si>
  <si>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</si>
  <si>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</si>
  <si>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</si>
  <si>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</si>
  <si>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</si>
  <si>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</si>
  <si>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</si>
  <si>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</si>
  <si>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</si>
  <si>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</si>
  <si>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</si>
  <si>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</si>
  <si>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</si>
  <si>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</si>
  <si>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</si>
  <si>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</si>
  <si>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</si>
  <si>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</si>
  <si>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</si>
  <si>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</si>
  <si>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</si>
  <si>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</si>
  <si>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</si>
  <si>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</si>
  <si>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</si>
  <si>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</si>
  <si>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</si>
  <si>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</si>
  <si>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</si>
  <si>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</si>
  <si>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</si>
  <si>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</si>
  <si>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</si>
  <si>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</si>
  <si>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</si>
  <si>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</si>
  <si>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</si>
  <si>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</si>
  <si>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</si>
  <si>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</si>
  <si>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</si>
  <si>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</si>
  <si>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</si>
  <si>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</si>
  <si>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</si>
  <si>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</si>
  <si>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</si>
  <si>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</si>
  <si>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</si>
  <si>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</si>
  <si>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</si>
  <si>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</si>
  <si>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</si>
  <si>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</si>
  <si>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</si>
  <si>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</si>
  <si>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</si>
  <si>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</si>
  <si>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</si>
  <si>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</si>
  <si>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</si>
  <si>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</si>
  <si>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</si>
  <si>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</si>
  <si>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</si>
  <si>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</si>
  <si>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</si>
  <si>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</si>
  <si>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</si>
  <si>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</si>
  <si>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</si>
  <si>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</si>
  <si>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</si>
  <si>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</si>
  <si>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</si>
  <si>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</si>
  <si>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</si>
  <si>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</si>
  <si>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</si>
  <si>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</si>
  <si>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</si>
  <si>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</si>
  <si>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</si>
  <si>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</si>
  <si>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</si>
  <si>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</si>
  <si>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</si>
  <si>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</si>
  <si>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</si>
  <si>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</si>
  <si>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</si>
  <si>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</si>
  <si>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</si>
  <si>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</si>
  <si>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</si>
  <si>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</si>
  <si>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</si>
  <si>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</si>
  <si>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</si>
  <si>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</si>
  <si>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</si>
  <si>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</si>
  <si>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</si>
  <si>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</si>
  <si>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</si>
  <si>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</si>
  <si>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</si>
  <si>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</si>
  <si>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</si>
  <si>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</si>
  <si>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</si>
  <si>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</si>
  <si>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</si>
  <si>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</si>
  <si>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</si>
  <si>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</si>
  <si>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</si>
  <si>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</si>
  <si>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</si>
  <si>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</si>
  <si>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</si>
  <si>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</si>
  <si>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</si>
  <si>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</si>
  <si>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</si>
  <si>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</si>
  <si>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</si>
  <si>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</si>
  <si>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</si>
  <si>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</si>
  <si>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</si>
  <si>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</si>
  <si>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</si>
  <si>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</si>
  <si>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</si>
  <si>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</si>
  <si>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</si>
  <si>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</si>
  <si>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</si>
  <si>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</si>
  <si>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</si>
  <si>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</si>
  <si>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</si>
  <si>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</si>
  <si>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</si>
  <si>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</si>
  <si>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</si>
  <si>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</si>
  <si>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</si>
  <si>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</si>
  <si>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</si>
  <si>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</si>
  <si>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</si>
  <si>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</si>
  <si>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</si>
  <si>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</si>
  <si>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</si>
  <si>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</si>
  <si>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</si>
  <si>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</si>
  <si>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</si>
  <si>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</si>
  <si>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</si>
  <si>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</si>
  <si>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</si>
  <si>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</si>
  <si>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</si>
  <si>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</si>
  <si>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</si>
  <si>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</si>
  <si>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</si>
  <si>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</si>
  <si>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</si>
  <si>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</si>
  <si>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</si>
  <si>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</si>
  <si>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</si>
  <si>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</si>
  <si>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</si>
  <si>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</si>
  <si>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</si>
  <si>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</si>
  <si>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</si>
  <si>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</si>
  <si>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</si>
  <si>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</si>
  <si>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</si>
  <si>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</si>
  <si>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</si>
  <si>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</si>
  <si>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</si>
  <si>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</si>
  <si>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</si>
  <si>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</si>
  <si>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</si>
  <si>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</si>
  <si>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</si>
  <si>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</si>
  <si>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</si>
  <si>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</si>
  <si>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</si>
  <si>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</si>
  <si>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</si>
  <si>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</si>
  <si>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</si>
  <si>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</si>
  <si>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</si>
  <si>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</si>
  <si>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</si>
  <si>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</si>
  <si>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</si>
  <si>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</si>
  <si>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</si>
  <si>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</si>
  <si>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</si>
  <si>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</si>
  <si>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</si>
  <si>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</si>
  <si>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</si>
  <si>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</si>
  <si>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</si>
  <si>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</si>
  <si>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</si>
  <si>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</si>
  <si>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</si>
  <si>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</si>
  <si>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</si>
  <si>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</si>
  <si>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</si>
  <si>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</si>
  <si>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</si>
  <si>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</si>
  <si>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</si>
  <si>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</si>
  <si>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</si>
  <si>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</si>
  <si>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</si>
  <si>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</si>
  <si>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</si>
  <si>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</si>
  <si>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</si>
  <si>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</si>
  <si>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</si>
  <si>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</si>
  <si>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</si>
  <si>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</si>
  <si>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</si>
  <si>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</si>
  <si>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</si>
  <si>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</si>
  <si>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</si>
  <si>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</si>
  <si>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</si>
  <si>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</si>
  <si>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</si>
  <si>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</si>
  <si>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</si>
  <si>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</si>
  <si>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</si>
  <si>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</si>
  <si>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</si>
  <si>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</si>
  <si>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</si>
  <si>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</si>
  <si>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</si>
  <si>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</si>
  <si>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</si>
  <si>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</si>
  <si>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</si>
  <si>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</si>
  <si>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</si>
  <si>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</si>
  <si>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</si>
  <si>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</si>
  <si>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</si>
  <si>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</si>
  <si>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</si>
  <si>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</si>
  <si>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</si>
  <si>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</si>
  <si>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</si>
  <si>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</si>
  <si>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</si>
  <si>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</si>
  <si>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</si>
  <si>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</si>
  <si>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</si>
  <si>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</si>
  <si>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</si>
  <si>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</si>
  <si>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</si>
  <si>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</si>
  <si>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</si>
  <si>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</si>
  <si>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</si>
  <si>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</si>
  <si>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</si>
  <si>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</si>
  <si>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</si>
  <si>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</si>
  <si>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</si>
  <si>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</si>
  <si>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</si>
  <si>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</si>
  <si>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</si>
  <si>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</si>
  <si>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</si>
  <si>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</si>
  <si>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</si>
  <si>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</si>
  <si>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</si>
  <si>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</si>
  <si>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</si>
  <si>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</si>
  <si>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</si>
  <si>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</si>
  <si>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</si>
  <si>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</si>
  <si>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</si>
  <si>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</si>
  <si>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</si>
  <si>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</si>
  <si>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</si>
  <si>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</si>
  <si>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</si>
  <si>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</si>
  <si>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</si>
  <si>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</si>
  <si>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</si>
  <si>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</si>
  <si>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</si>
  <si>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</si>
  <si>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</si>
  <si>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</si>
  <si>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</si>
  <si>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</si>
  <si>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</si>
  <si>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</si>
  <si>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</si>
  <si>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</si>
  <si>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</si>
  <si>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</si>
  <si>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</si>
  <si>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</si>
  <si>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</si>
  <si>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</si>
  <si>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</si>
  <si>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</si>
  <si>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</si>
  <si>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</si>
  <si>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</si>
  <si>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</si>
  <si>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</si>
  <si>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</si>
  <si>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</si>
  <si>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</si>
  <si>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</si>
  <si>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</si>
  <si>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</si>
  <si>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</si>
  <si>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</si>
  <si>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</si>
  <si>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</si>
  <si>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</si>
  <si>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</si>
  <si>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</si>
  <si>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</si>
  <si>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</si>
  <si>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</si>
  <si>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</si>
  <si>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</si>
  <si>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</si>
  <si>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</si>
  <si>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</si>
  <si>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</si>
  <si>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</si>
  <si>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</si>
  <si>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</si>
  <si>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</si>
  <si>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</si>
  <si>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</si>
  <si>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</si>
  <si>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</si>
  <si>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</si>
  <si>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</si>
  <si>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</si>
  <si>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</si>
  <si>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</si>
  <si>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</si>
  <si>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</si>
  <si>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</si>
  <si>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</si>
  <si>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</si>
  <si>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</si>
  <si>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</si>
  <si>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</si>
  <si>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</si>
  <si>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</si>
  <si>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</si>
  <si>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</si>
  <si>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</si>
  <si>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</si>
  <si>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</si>
  <si>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</si>
  <si>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</si>
  <si>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</si>
  <si>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</si>
  <si>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</si>
  <si>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</si>
  <si>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</si>
  <si>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</si>
  <si>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</si>
  <si>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</si>
  <si>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</si>
  <si>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</si>
  <si>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</si>
  <si>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</si>
  <si>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</si>
  <si>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</si>
  <si>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</si>
  <si>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</si>
  <si>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</si>
  <si>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</si>
  <si>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</si>
  <si>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</si>
  <si>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</si>
  <si>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</si>
  <si>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</si>
  <si>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</si>
  <si>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</si>
  <si>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</si>
  <si>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</si>
  <si>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</si>
  <si>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</si>
  <si>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</si>
  <si>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</si>
  <si>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</si>
  <si>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</si>
  <si>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</si>
  <si>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</si>
  <si>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</si>
  <si>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</si>
  <si>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</si>
  <si>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</si>
  <si>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</si>
  <si>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</si>
  <si>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</si>
  <si>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</si>
  <si>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</si>
  <si>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</si>
  <si>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</si>
  <si>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</si>
  <si>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</si>
  <si>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</si>
  <si>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</si>
  <si>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</si>
  <si>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</si>
  <si>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</si>
  <si>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</si>
  <si>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</si>
  <si>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</si>
  <si>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</si>
  <si>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</si>
  <si>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</si>
  <si>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</si>
  <si>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</si>
  <si>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</si>
  <si>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</si>
  <si>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</si>
  <si>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</si>
  <si>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</si>
  <si>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</si>
  <si>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</si>
  <si>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</si>
  <si>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</si>
  <si>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</si>
  <si>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</si>
  <si>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</si>
  <si>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</si>
  <si>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</si>
  <si>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</si>
  <si>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</si>
  <si>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</si>
  <si>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</si>
  <si>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</si>
  <si>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</si>
  <si>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</si>
  <si>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</si>
  <si>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</si>
  <si>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</si>
  <si>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</si>
  <si>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</si>
  <si>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</si>
  <si>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</si>
  <si>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</si>
  <si>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</si>
  <si>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</si>
  <si>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</si>
  <si>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</si>
  <si>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</si>
  <si>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</si>
  <si>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</si>
  <si>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</si>
  <si>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</si>
  <si>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</si>
  <si>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</si>
  <si>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</si>
  <si>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</si>
  <si>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</si>
  <si>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</si>
  <si>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</si>
  <si>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</si>
  <si>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</si>
  <si>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</si>
  <si>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</si>
  <si>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</si>
  <si>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</si>
  <si>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</si>
  <si>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</si>
  <si>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</si>
  <si>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</si>
  <si>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</si>
  <si>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</si>
  <si>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</si>
  <si>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</si>
  <si>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</si>
  <si>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</si>
  <si>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</si>
  <si>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</si>
  <si>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</si>
  <si>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</si>
  <si>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</si>
  <si>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</si>
  <si>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</si>
  <si>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</si>
  <si>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</si>
  <si>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</si>
  <si>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</si>
  <si>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</si>
  <si>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</si>
  <si>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</si>
  <si>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</si>
  <si>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</si>
  <si>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</si>
  <si>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</si>
  <si>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</si>
  <si>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</si>
  <si>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</si>
  <si>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</si>
  <si>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</si>
  <si>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</si>
  <si>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</si>
  <si>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</si>
  <si>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</si>
  <si>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</si>
  <si>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</si>
  <si>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</si>
  <si>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</si>
  <si>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</si>
  <si>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</si>
  <si>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</si>
  <si>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</si>
  <si>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</si>
  <si>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</si>
  <si>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</si>
  <si>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</si>
  <si>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</si>
  <si>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</si>
  <si>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</si>
  <si>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</si>
  <si>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</si>
  <si>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</si>
  <si>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</si>
  <si>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</si>
  <si>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</si>
  <si>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</si>
  <si>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</si>
  <si>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</si>
  <si>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</si>
  <si>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</si>
  <si>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</si>
  <si>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</si>
  <si>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</si>
  <si>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</si>
  <si>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</si>
  <si>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</si>
  <si>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</si>
  <si>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</si>
  <si>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</si>
  <si>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</si>
  <si>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</si>
  <si>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</si>
  <si>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</si>
  <si>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</si>
  <si>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</si>
  <si>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</si>
  <si>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</si>
  <si>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</si>
  <si>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</si>
  <si>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</si>
  <si>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</si>
  <si>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</si>
  <si>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</si>
  <si>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</si>
  <si>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</si>
  <si>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</si>
  <si>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</si>
  <si>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</si>
  <si>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</si>
  <si>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</si>
  <si>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</si>
  <si>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</si>
  <si>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</si>
  <si>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</si>
  <si>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</si>
  <si>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</si>
  <si>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</si>
  <si>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</si>
  <si>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</si>
  <si>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</si>
  <si>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</si>
  <si>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</si>
  <si>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</si>
  <si>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</si>
  <si>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</si>
  <si>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</si>
  <si>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</si>
  <si>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</si>
  <si>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</si>
  <si>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</si>
  <si>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</si>
  <si>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</si>
  <si>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</si>
  <si>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</si>
  <si>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</si>
  <si>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</si>
  <si>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</si>
  <si>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</si>
  <si>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</si>
  <si>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</si>
  <si>
    <t>new_MTPCSME_LNL_CSME</t>
  </si>
  <si>
    <t>This deprecator is used to mark the fuses that was added to superset fuse permanatly starting from LNL.CSME/ESE/OSSE (not GSC), in addition to MTP-S CSME</t>
  </si>
  <si>
    <t xml:space="preserve">PCR: https://hsdes.intel.com/appstore/article/#/1309315007 [MTP-S] Add WS fuse indication -&gt; cloned to LNL-M PCR#14015910335, affect  MTP-S CSME, LNL-M and beyond
 - replace the deprecated group 1 fuse “MANEAGEABILITY_APP_Disable” receiver address 16'h2005.0 IP_Cfg_Fuse_40 to WS_SKU. 
 - added new depracator "new_MTPCSME_LNL_CSME" which indicates WS_SKU to be added to superset FW/ROM group 1 list from LNL CSME/ESE/OSSE (not GSC) in addition to MTP-S CSME </t>
  </si>
  <si>
    <r>
      <rPr>
        <strike/>
        <sz val="11"/>
        <color theme="1"/>
        <rFont val="Calibri"/>
        <family val="2"/>
        <scheme val="minor"/>
      </rPr>
      <t>OCS_DISABLE_GKEY2</t>
    </r>
    <r>
      <rPr>
        <sz val="11"/>
        <color theme="1"/>
        <rFont val="Calibri"/>
        <family val="2"/>
        <scheme val="minor"/>
      </rPr>
      <t xml:space="preserve"> CONFIG_OCS_DISABLE_GKEY2</t>
    </r>
  </si>
  <si>
    <r>
      <rPr>
        <strike/>
        <sz val="11"/>
        <color theme="1"/>
        <rFont val="Calibri"/>
        <family val="2"/>
        <scheme val="minor"/>
      </rPr>
      <t xml:space="preserve">OCS_DISABLE_GKEY3 </t>
    </r>
    <r>
      <rPr>
        <sz val="11"/>
        <color theme="1"/>
        <rFont val="Calibri"/>
        <family val="2"/>
        <scheme val="minor"/>
      </rPr>
      <t>CONFIG_OCS_DISABLE_GKEY3</t>
    </r>
  </si>
  <si>
    <t xml:space="preserve">// GROUP 0/1/2/3 : </t>
  </si>
  <si>
    <t>&gt;&gt;https://hsdes.intel.com/appstore/article/#/15011008179 [LNL][OSSE] Fuse RDL to support Manufacturing Fuse
&gt;&gt;https://hsdes.intel.com/appstore/article/#/14016493840 [LNLM] [FUSE] Fuse Sense Error in SOC w12 model onwards (FUSE0p8)
- In tab "ConfigNew". Change the label "// GROUP 0 : " to "// GROUP 0/1/2/3 : ". Also, add a note of "size include IFP of all groups" into the cell "lFP_SIZE (Kb)" to replace the original note of "size include group0 and group1 IFP"</t>
  </si>
  <si>
    <t>&gt;&gt;https://hsdes.intel.com/appstore/article/#/15011008179 [LNL][OSSE] Fuse RDL to support Manufacturing Fuse       
&gt;&gt;https://hsdes.intel.com/appstore/article/#/14016493840 [LNLM] [FUSE] Fuse Sense Error in SOC w12 model onwards (FUSE0p8)      DCN rev2 update:
Update the note of cell "lFP_SIZE (Kb)" to include LVID for LNL_M and onware</t>
  </si>
  <si>
    <t>&gt;&gt;https://hsdes.intel.com/appstore/article/#/15010882119 [PTL] Fuse Configuration for PTL_S SOC OSSE
PTL_S SOC OSSE fuse configuration is same as PTL_P SOC OSSE</t>
  </si>
  <si>
    <t>PTL-PCD-M CSME</t>
  </si>
  <si>
    <t>PTL-PCD-M ESE</t>
  </si>
  <si>
    <t>PTL -CD-GSC</t>
  </si>
  <si>
    <t>PTL CD GSC</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</si>
  <si>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</si>
  <si>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PTL CSME Fuse Configuration update
[PTL][CSME] CSME Fuse configuration(https://hsdes.intel.com/appstore/article/#/22014469471)</t>
  </si>
  <si>
    <t>PCR # 14016661217 [MTL-De/s][CSME][ESE] Fuse Configuration
 1) add new project column MTL-D CSME 4.13 and ESE 1.3 in both ConfigNew and _FuseCfg page
 2) baseline from MTL-M CSME 4.7 and ESE 1.0
 3) change to configure TRC_PRESET from "1" to "0" in ConfigNew page MTL-D CSME/ESE Collumn, and mark to "no" for MTL-D CSME/ESE Collumn on the TRC_PRESET dependent fuses.
Note, the rest fuse was reviewed with MTL-D SoC Fuse Achitect.</t>
  </si>
  <si>
    <t>MTL-D SOC</t>
  </si>
  <si>
    <t>MTL-SOC-D CSME</t>
  </si>
  <si>
    <t>MTL-SOC-D ESE</t>
  </si>
  <si>
    <t xml:space="preserve">MTL-D CSME </t>
  </si>
  <si>
    <t xml:space="preserve">MTL-D ESE </t>
  </si>
  <si>
    <t>&gt;&gt;AR 14016758592 (Fuse HAS update for OSSE in PTL) closure in https://hsdes.intel.com/appstore/article/#/15010958963 [Fix] to remove the 768-bit ECC_P384_ONDIE_ROM_DEBUG_CERT
- In tab "CSxE_ESE_GSC_FuseCfg", mark the feature "ECC_P384_ONDIE_ROM_DEBUG_CERT" as "removed" in 2 projects: PTL-SOC-P OSSE, PTL-SOC-S OSSE</t>
  </si>
  <si>
    <t>Spare_Softstrap</t>
  </si>
  <si>
    <t>16'h0044.3</t>
  </si>
  <si>
    <t>(TRC_PRESENT || DUALTRC_PRESENT) &amp; !INT_IFP_TRIPLE_RDD_DIS</t>
  </si>
  <si>
    <t>TRC_PRESENT || DUALTRC_PRESENT</t>
  </si>
  <si>
    <t xml:space="preserve"> Spare</t>
  </si>
  <si>
    <t>16'h2115.3</t>
  </si>
  <si>
    <t>DUALTRC_GLITCH_DETECTION_ENABLE_UV_Act_Hi</t>
  </si>
  <si>
    <t>DUALTRC_GLITCH_DETECTION_ENABLE_UV_Act_Lo</t>
  </si>
  <si>
    <t>DUALTRC_GLITCH_DETECTION_ENABLE_OV_Act_Hi</t>
  </si>
  <si>
    <t xml:space="preserve"> DUALTRC_GLITCH_DETECTION_ENABLE_OV_Act_Lo</t>
  </si>
  <si>
    <t>new_MTL-S, deprecated_PTL</t>
  </si>
  <si>
    <r>
      <t xml:space="preserve"> + hex(</t>
    </r>
    <r>
      <rPr>
        <strike/>
        <sz val="10"/>
        <rFont val="Calibri"/>
        <family val="2"/>
        <scheme val="minor"/>
      </rPr>
      <t>FW_CONFIG_FUSES_PUNIT_RSVD</t>
    </r>
    <r>
      <rPr>
        <sz val="10"/>
        <rFont val="Calibri"/>
        <family val="2"/>
        <scheme val="minor"/>
      </rPr>
      <t xml:space="preserve"> FW_CONFIG_FUSES_PUNIT_PROC_TYPE )</t>
    </r>
  </si>
  <si>
    <r>
      <t xml:space="preserve"> + hex(</t>
    </r>
    <r>
      <rPr>
        <strike/>
        <sz val="10"/>
        <rFont val="Calibri"/>
        <family val="2"/>
        <scheme val="minor"/>
      </rPr>
      <t>ECC_P384_ONDIE_ROM_DEBUG_CERT_CSK1</t>
    </r>
    <r>
      <rPr>
        <sz val="10"/>
        <rFont val="Calibri"/>
        <family val="2"/>
        <scheme val="minor"/>
      </rPr>
      <t>, ECC_P384_ONDIE_CERT_ATTRIBUTE)</t>
    </r>
  </si>
  <si>
    <r>
      <t xml:space="preserve">PCR #1309525594 [PTL] [Fix] ROM/FW fuse cleanup round #2
</t>
    </r>
    <r>
      <rPr>
        <b/>
        <sz val="11"/>
        <color theme="1"/>
        <rFont val="Calibri"/>
        <family val="2"/>
        <scheme val="minor"/>
      </rPr>
      <t>make the following change in CSxE_ESE_GSC_FuseCfg</t>
    </r>
    <r>
      <rPr>
        <sz val="11"/>
        <color theme="1"/>
        <rFont val="Calibri"/>
        <family val="2"/>
        <scheme val="minor"/>
      </rPr>
      <t xml:space="preserve">
1) mark depracted_PTL (DCN#1309525594)  to the following Group 1 fuses: 
    IP_SPI_Boot_EN
    IP_eMMC_Boot_EN
    IP_UFS_Boot_EN
    Rom_clear_data_on_exit_points_en
    DSWRAM_DSX_CLEAR_SIZE_64B
2) Mark the following group 2 fuse size parameter and fuse as deprecated_PTL in deprecator column, and its next GSK Addr column fuse address equation update
        FW_CONFIG_FUSES_ALLOW_PCODE_FUSE_WR_ACCESS (deprecated_PTL)
       FW_CONFIG_FUSES_PUNIT_RSVD deprecated_PTL)
        ECC_P384_ONDIE_ROM_DEBUG_CERT (deprecated_PTL)
</t>
    </r>
    <r>
      <rPr>
        <b/>
        <sz val="11"/>
        <color theme="1"/>
        <rFont val="Calibri"/>
        <family val="2"/>
        <scheme val="minor"/>
      </rPr>
      <t>Create a new page to clean up deprecated fuses and parameters</t>
    </r>
    <r>
      <rPr>
        <sz val="11"/>
        <color theme="1"/>
        <rFont val="Calibri"/>
        <family val="2"/>
        <scheme val="minor"/>
      </rPr>
      <t xml:space="preserve">
</t>
    </r>
    <r>
      <rPr>
        <b/>
        <sz val="11"/>
        <color theme="1"/>
        <rFont val="Calibri"/>
        <family val="2"/>
        <scheme val="minor"/>
      </rPr>
      <t xml:space="preserve">Copy ConfigNew to Config2022, make the following changes for cleanup
</t>
    </r>
    <r>
      <rPr>
        <sz val="11"/>
        <color theme="1"/>
        <rFont val="Calibri"/>
        <family val="2"/>
        <scheme val="minor"/>
      </rPr>
      <t xml:space="preserve">1) remove deprecated FW parameters - based MTL-S fuse HAS clean up DCN (superset FW group 1 fuse with no FW usage configure)
2) Remove deprecator knob deprecate_*
    deprecated_All
    deprecated_Elasti
    deprecated_MTL-S
    deprecated_LNL
    deprecated_LNL_CSME
    deprected_PTL
</t>
    </r>
    <r>
      <rPr>
        <b/>
        <sz val="11"/>
        <color theme="1"/>
        <rFont val="Calibri"/>
        <family val="2"/>
        <scheme val="minor"/>
      </rPr>
      <t xml:space="preserve">Copy CSxE_ESE_GSC_FuseCfg to FuseCfg2022, make the following changes 
</t>
    </r>
    <r>
      <rPr>
        <sz val="11"/>
        <color theme="1"/>
        <rFont val="Calibri"/>
        <family val="2"/>
        <scheme val="minor"/>
      </rPr>
      <t xml:space="preserve">1) remove deprecated FW parameters from Fuse HAS Parameter Column - based MTL-S fuse HAS clean up DCN (superset FW group 1 fuse with no FW usage configure)
2) replace all deprecated fuse name by SpareFuse, parameter by "Spare",  deprecator by empty, desription " reserved un-used spare fuse" , and keep the rest remain same
3) remove the SpareFuse row which was redirected to a new fuse name row (same receiver address to the redirected new fuse)
3) remove the SpareFuse row (deprecated fuse) which was redirected to a active fuse name row (same receiver address to the redirected to a new fuse)
IP_SRAM_Zeroing_Bypass_Disable 16'h2000.7
Enable_Global_ROM_ODCA_Debug_ECC_Key 16'h2001.3
ROM_Bypass_OEM_Unlock  16'h2001.3
SOC_PCH_DSW_SUPPORT 16'h2002.2
DS3_CTXT_ACTIVE 16'h2002.3
DS4_CTXT_ACTIVE 16'h2002.4
DS5_CTXT_ACTIVE 16'h2002.5
DS5_UNGRACEFULL_POSSIBLE 16'h2002.6
ENFORCE_ACTIVE_CTXT_IMG_SRC_INFO 16'h2003.2
SpareFuse 16'h2003.3
SKIP_FUSE_BASED_PATCH 16'h2003.4
OCS_DRNG_Enable 16'h2004.3
Disable_NM2_0 16'h2004.4
DCMI_Disable 16'h2004.5
MANEAGEABILITY_APP_Disable 16'h2005.0
ROM_DRNG_SAI_CHECK_EN  16'h200E.6
AON_RF_REPAIR_FUSES 16'h210C.0
4)  remove group 2 deprecated fuse size parameters in Config2022 and remove deprecated fuse and its next GSK Addr column fuse address equation update
   FW_CONFIG_FUSES_ALLOW_PCODE_FUSE_WR_ACCESS
   FW_CONFIG_FUSES_PUNIT_RSVD
  ECC_P384_ONDIE_ROM_DEBUG_CERT
  FW_CONFIG_FUSES_PUNIT_OC_ENABLED
  FW_CONFIG_FUSES_PUNIT_DDR_OC_EN
  ECC_P384_ONDIE_CERT_ATTRIBUTE_CSK1
  ECC_P384_ONDIE_ROM_CERT_CSK1
  ECC_P384_ONDIE_ROM_DEBUG_CERT_CSK1
5)  remove group 3 deprecated fuse size parameters in Config2022 and remove deprecated fuse and its next GSK Addr column fuse address equation update
Security_Keys_CSK1
Security_Keys_CSK1_fuse_Check_Hash
Security_Keys_KDB_CH0
6) remove deprecated Group 4 parameter, replace deprecated s_fuse by Spare_Softstrap, parameter by "Spare", deprecator by empty, description " reserved un-used spare fuse" , and keep the rest remain same
</t>
    </r>
  </si>
  <si>
    <t>CPL-SOC OSSE</t>
  </si>
  <si>
    <t>CPL SOC</t>
  </si>
  <si>
    <t>&gt;&gt;https://hsdes.intel.com/appstore/article/#/14016947405 [CPL] OSSE Fuse Update
1. In both tab "CSxE_ESE_GSC_FuseCfg" and "ConfigNew", create the new column "CPL-SOC OSSE" by copying it from "LNL-SOC-M OSSE". CPL OSSE is identical to LNL_M OSSE as the baseline. The only difference is the DevID change from FF00 to FF01. No DCN planned.</t>
  </si>
  <si>
    <t xml:space="preserve">PCR #1309525594 [PTL] [Fix] ROM/FW fuse cleanup round #2 - Continue
FW team feedback and futher changes
make the following change in CSxE_ESE_GSC_FuseCfg
1)  mark deprecated_PTL (DCN#1309525594)  to the following fuses:
   - ROM_Bypass_Auth_Disable (rename  fuse name (in all IPs) from “ROM_Bypass_Auth_Disable” to “ROM_Bypass_Auth_Required_Disable)
   - ROM_Bypass_Auth_Disable_Act_Hi (rename  fuse name (in all IPs) from “ROM_Bypass_Auth_Disable” to “ROM_Bypass_Auth_Required_Disable)
   -ROM_Bypass_Auth_Disable_Act_Lo (rename  fuse name (in all IPs) from “ROM_Bypass_Auth_Disable” to “ROM_Bypass_Auth_Required_Disable)
2) rename  fuse name (in all IPs) from “ROM_Bypass_Auth_Disable” to “ROM_Bypass_Auth_Required_Disable, add new fusename row and Mark deprecator as "New_PTL"
     Copy ROM_Bypass_Auth_Disable_*  fuse row to a new fuse name, keep same receiver address, only change name to the new names
     ROM_Bypass_Auth_Required_Disable
     ROM_Bypass_Auth_Required_Disable_Act_Hi
     ROM_Bypass_Auth_Required_Disable_Act_Lo
make the following changes in  Config2022, 
1) remove un-used RTL parameter INCLUDE_MROM
2) rename  fuse name (in all IPs) from “ROM_Bypass_Auth_Disable” to “ROM_Bypass_Auth_Required_Disable 
3)  TRNG_SEI_EN  is parameter for TRNG_SEI_ENABLE_fuse reset value, affect HW RTL. Move it to RTL parameter section. added description as below
4) Remove  FW/ROM configure parameter TRNG_ZEROIZE_EN for fuse "TRNG_Zeroize_Enable"
     MAX_HW_FW_CFG_FUSES (Bytes) 
     MAX_SECURITY_FUSES_BOD(Bytes) 
     MAX_SECURITY_FUSES(Bytes)
     GP3_SECURITY_FUSES_IN_INTELIFP(bits) 
     GP3_SECURITY_FUSES_IN_OEMIFP(bits) 
     MAX_FW_FUSES (Bytes) 
     GP2_FW_FUSES_IN_INTELIFP (Bits)
     Total HVM fuses(Bits) 
5) For PTL-CD- GSC has fTPM_Disable. This fuse was only used by CSME, and starting with LNL, it was replaced by the &lt;CSE|OSSE|SPI&gt;_TPM_FUSE_DISABLE fuses (at request of Siang Lin I believe), for usage by ESE.
          Shalini confirmed it is OK to remove the old fuse fTPM_Disable from PTL-CD-GSC and replaced by the new ones. PTL GSC RDL shall include &lt;CSE|OSSE|SPI&gt;_TPM_FUSE_DISABLE fuses, for PTL GSC, change PTL-CD-GSC in FuseCfg page form no to yes for &lt;CSE|OSSE|SPI&gt;_TPM_FUSE_DISABLE </t>
  </si>
  <si>
    <t>depracted_PTL (DCN#1309525594)</t>
  </si>
  <si>
    <t>ROM_Bypass_Auth_Required_Disable</t>
  </si>
  <si>
    <t>New_PTL (DCN#1309525594)</t>
  </si>
  <si>
    <t>new_LNL, depracted_PTL (DCN#1309525594)</t>
  </si>
  <si>
    <t>ROM_Bypass_Auth_Required_Disable_Act_Hi</t>
  </si>
  <si>
    <t>ROM_Bypass_Auth_Required_Disable_Act_Lo</t>
  </si>
  <si>
    <t>new_PTL (DCN#1309525594)</t>
  </si>
  <si>
    <t>CONFIG_OCS_DISABLE_GKEY3</t>
  </si>
  <si>
    <t>It configures the group 1 fuse  TRNG_SEI_ENABLE_fuse  reset default value. For GSC, media require TRNG_SEI_ENABLE_fuse  to be 1 as exceptional not most secure value per Shalini. We must keep this parameter for GSC to be set to 1</t>
  </si>
  <si>
    <t xml:space="preserve">Reserved un-used spare fuse
</t>
  </si>
  <si>
    <t>Reserved un-used spare fuse</t>
  </si>
  <si>
    <t xml:space="preserve">Reserved un-used spare fuse.  </t>
  </si>
  <si>
    <t xml:space="preserve">Reserved </t>
  </si>
  <si>
    <t xml:space="preserve"> + hex(Debug_Enabled_Encryption_Key)</t>
  </si>
  <si>
    <t>0x24E</t>
  </si>
  <si>
    <t>0x24D</t>
  </si>
  <si>
    <t xml:space="preserve"> 0x251</t>
  </si>
  <si>
    <t>16'h2114.3</t>
  </si>
  <si>
    <t xml:space="preserve">https://hsdes.intel.com/appstore/article/#/14016995880 ([LNL/MTL-S/MTP-PCH-S] need to define Secure Key Hash Fuses as non BOD when Security+keys_Check_Hash size is 256 bits. )
</t>
  </si>
  <si>
    <t xml:space="preserve">This is page 1/2 of the central architecture fuse configuration HAS for all projects starting on Panther Lake (PTL) and beyond, effective on July 11th, the 3rd week of July, 2022 . 
</t>
  </si>
  <si>
    <t>Central Architecture Fuse Configuration HAS - 2/2</t>
  </si>
  <si>
    <t>Central Architecture Fuse Configuration HAS - 1/2</t>
  </si>
  <si>
    <t>This is page 2/2 of the central architecture fuse configuration HAS for all projects starting on Panther Lake (PTL) and beyond, effective on July 11th, the 3rd week of July, 2022 .</t>
  </si>
  <si>
    <t>Note: Effective on July 11th, the 3rd week of July 2022 ,  stop using "ConfigNew", use "Config2022" instead,  apply to all PTL  and its associated baseline fuse HAS DCNs</t>
  </si>
  <si>
    <t>Note: Effective on July 11th, the 3rd week of July 2022 ,  stop using "CSxE_ESE_GSC_FuseCfg", use "FuseCfg2022" instead,  apply to all PTL  and its associated baseline fuse HAS DCNs</t>
  </si>
  <si>
    <t>Note: Config2022 page is equevielent cleanup from ConfigNew based on DCN https://hsdes.intel.com/appstore/article/#/1309525594 at the effective date</t>
  </si>
  <si>
    <t>Note: FuseCfg2022 page is equevielent cleanup from "CSxE_ESE_GSC_FuseCfg" based on DCN https://hsdes.intel.com/appstore/article/#/1309525594 at the effective date.  </t>
  </si>
  <si>
    <t>PCR #1309525594 [PTL] [Fix] ROM/FW fuse cleanup round #2 - Continue (archWG Updates and add note for effective date)
[Closed] The following derived parameters are the sum of fuses based on certain categories, no usage in fuse HAS and Fuse Cfg being specified. Confirmed all these parameters are required to be produced from fuse HAS spec in execution phase after fuse be configure. There are no any DCN for the reason to introduce these parameters and who and where it is used and who own these parameter and keep those updated when fuse HAS add or remove fuses and fuse attribute spec changes. 
 - MAX_HW_FW_CFG_FUSES (Bytes) - group1 parameter,  This is the sum of Group1 HW FW config fuses excluding 4Bytes of Integrity check fuses (GSK_FUSES_INTCHK). This parameter is only relevant for GSC - OK to be captured in GSC Integration HAS and the value shall be updated each time fuse RDL is created.  
 - MAX_SECURITY_FUSES_BOD(Bytes) - group 3 parameter, This parameter is sum of all the group3 BOD Security Fuses. This parameter is only relevant for GSC when fuses are delivered as wires. - OK to be captured in GSC Integration HAS and the value shall be updated each time fuse RDL is created.
 - MAX_SECURITY_FUSES(Bytes) - group 3 parameter, This parameter is sum of all the group3 Security Fuses.This parameter is only relevant for GSC when fuses are delivered as wires. - OK to be captured in GSC Integration HAS and the value shall be updated each time fuse RDL is created.
 - GP3_SECURITY_FUSES_IN_INTELIFP(bits) - group 3 parameter, This is the account of showing how many bits of SECURITY_FUSES (Fuse Group 3) are in INTELIFP bank. For each project, need to manually craft the summation equation based on the parameter of () - OK to deprecate
 - GP3_SECURITY_FUSES_IN_OEMIFP(bits) - group 3 parameter, This is the account of showing how many bits of SECURITY_FUSES (Fuse Group 3) are in OEMIFP bank. For each project, need to manually craft the summation equation based on the parameter of (GP3_CATEGORY, GP3_IFP_CATEGORY) - OK to deprecate
 - MAX_FW_FUSES (Bytes) - group 2 parameter, This parameter is sum of all group3 fuses except 768bit of ON Die CA fuses and FW fuse integrity check. This parameter is relevant for GSC when fuses are delivered as wires - OK to be captured in GSC Integration HAS and the value shall be updated each time fuse RDL is created.
 - GP2_FW_FUSES_IN_INTELIFP (Bits) - group 2 parameter, This is the account of showing how many bits of FW_FUSES (Fuse Group 2) are in INTELIFP bank. For each project, need to manually craft the summation equation based on the parameter of (GP2_CATEGORY, GP2_IFP_CATEGORY)  - OK to deprecate 
 - Total HVM fuses(Bits) -  This includes the sum of Group2 and Group 3 Fuses. For GSC it also includes Group1 fuses. For ESE/CSME group1 fuse is not included. this sum shall be generated from fuse DB after fuse configuration - OK to be deprecated.
Resolution:
to deprecate above fuse HAS derived parameters from Config2022. Moving forward for those derived parameters and their values shall be captured in IP Integration HAS section which shall directly obtained from fuse DB each time the fuse RDL be generated to avoid manual calculation being up-to-date. Integration HAS shall specify the usage of this fuse parameters and values, and who shall be using these report information. so far we have confirmed there are no usage of above parameters  for CSME, ESE, OSSE. most are for GSC fuse wire sum. it can be captured in GSC integration HAS. New DCN is required to request integration HAS to capture those derived prameters along with the request to fuse gen to produce this parameters including the detailded usages.</t>
  </si>
  <si>
    <t>&gt;&gt; https://hsdes.intel.com/appstore/article/#/15011573188 [LNL_M][OSSE] SoftStrap for Hotham and SMT* Disable shall be valid
DCN: Change the LNL_M OSSE's SoftStrap Disable_Hotham_Softstrap from "No" to "Yes".
SUN: Change the LNL_M OSSE's all other SoftStrap Disable_*_Softstrap from "No" to "Yes".</t>
  </si>
  <si>
    <t>&gt;&gt; https://hsdes.intel.com/appstore/article/#/15011578902 [PTL][OSSE] SoftStrap for Hotham Disable shall be valid
DCN: Change the PTL_P/PTL_S OSSE's SoftStrap Disable_Hotham_Softstrap from "No" to "Yes".
SUN: Change the PTL_P/PTL_S OSSE's all other SoftStrap Disable_*_Softstrap from "No" to "Yes".</t>
  </si>
  <si>
    <t>&gt;&gt;https://hsdes.intel.com/appstore/article/#/15011545694 [BU][Ease][Late] OSSE Fuse Area Reduction
In both tab "ConfigNew" and "Config2020", for both project "PTL-SOC-P OSSE" and "PTL-SOC-S OSSE", change as below:
parameter		from		to
----------------		--------		--------
lFP_SIZE (Kb)		14		9
GP1_IFP_CATEGORY	IntelIFP	IntelIFP
GP1_CATEGORY	IntelIFP	IntelHVM
GP2_CATEGORY	IntelHVM	IntelHVM
GP3_CATEGORY	IntelIFP	IntelHVM
GP3_IFP_CATEGORY	IntelIFP	IntelIFP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</si>
</sst>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72"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
      <b/>
      <sz val="10"/>
      <color rgb="FF7030A0"/>
      <name val="Calibri"/>
      <family val="2"/>
      <scheme val="minor"/>
    </font>
    <font>
      <b/>
      <sz val="10"/>
      <color rgb="FF00B050"/>
      <name val="Calibri"/>
      <family val="2"/>
      <scheme val="minor"/>
    </font>
    <font>
      <b/>
      <sz val="14"/>
      <color theme="1"/>
      <name val="Calibri"/>
      <family val="2"/>
      <scheme val="minor"/>
    </font>
    <font>
      <b/>
      <sz val="22"/>
      <color theme="8" tint="-0.249977111117893"/>
      <name val="Calibri"/>
      <family val="2"/>
      <scheme val="minor"/>
    </font>
    <font>
      <b/>
      <sz val="14"/>
      <color theme="4"/>
      <name val="Calibri"/>
      <family val="2"/>
      <scheme val="minor"/>
    </font>
    <font>
      <b/>
      <sz val="12"/>
      <color rgb="FF0070C0"/>
      <name val="Segoe UI"/>
      <family val="2"/>
    </font>
    <font>
      <sz val="14"/>
      <color theme="1"/>
      <name val="Calibri"/>
      <family val="2"/>
      <scheme val="minor"/>
    </font>
    <font>
      <b/>
      <sz val="18"/>
      <color rgb="FFC00000"/>
      <name val="Calibri"/>
      <family val="2"/>
      <scheme val="minor"/>
    </font>
    <font>
      <b/>
      <sz val="16"/>
      <color rgb="FF0070C0"/>
      <name val="Calibri"/>
      <family val="2"/>
      <scheme val="minor"/>
    </font>
    <font>
      <b/>
      <sz val="22"/>
      <color rgb="FF0070C0"/>
      <name val="Calibri"/>
      <family val="2"/>
      <scheme val="minor"/>
    </font>
  </fonts>
  <fills count="3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44546A"/>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7" fillId="0" borderId="0" applyNumberFormat="0" applyFill="0" applyBorder="0" applyAlignment="0" applyProtection="0"/>
  </cellStyleXfs>
  <cellXfs count="65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2" fillId="0" borderId="0" xfId="0" applyFont="1" applyAlignment="1">
      <alignment vertical="center"/>
    </xf>
    <xf numFmtId="0" fontId="30"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0" fillId="0" borderId="73" xfId="0" applyFont="1" applyBorder="1" applyAlignment="1">
      <alignment horizontal="left" vertical="top"/>
    </xf>
    <xf numFmtId="0" fontId="30"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4"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1" fillId="0" borderId="2" xfId="0" applyFont="1" applyBorder="1"/>
    <xf numFmtId="0" fontId="5" fillId="8" borderId="2" xfId="0" applyFont="1" applyFill="1" applyBorder="1"/>
    <xf numFmtId="0" fontId="31" fillId="8" borderId="2" xfId="0" applyFont="1" applyFill="1" applyBorder="1"/>
    <xf numFmtId="0" fontId="35"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6" fillId="0" borderId="0" xfId="0" applyFont="1" applyFill="1" applyBorder="1"/>
    <xf numFmtId="0" fontId="5" fillId="0" borderId="0" xfId="0" applyFont="1" applyFill="1" applyBorder="1"/>
    <xf numFmtId="0" fontId="0" fillId="30" borderId="2" xfId="0" applyFill="1" applyBorder="1"/>
    <xf numFmtId="0" fontId="31" fillId="30" borderId="2" xfId="0" applyFont="1" applyFill="1" applyBorder="1"/>
    <xf numFmtId="0" fontId="38"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9"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7" fillId="0" borderId="0" xfId="1" applyAlignment="1">
      <alignment vertical="center"/>
    </xf>
    <xf numFmtId="0" fontId="40"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0" fillId="0" borderId="75" xfId="0" applyFont="1" applyBorder="1" applyAlignment="1">
      <alignment horizontal="left" vertical="top" wrapText="1" readingOrder="1"/>
    </xf>
    <xf numFmtId="0" fontId="41"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0" fillId="0" borderId="8" xfId="0" applyFont="1" applyBorder="1" applyAlignment="1">
      <alignment horizontal="left" vertical="top" wrapText="1"/>
    </xf>
    <xf numFmtId="0" fontId="30"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3" fillId="0" borderId="0" xfId="0" applyFont="1" applyAlignment="1">
      <alignment horizontal="left" vertical="top" wrapText="1"/>
    </xf>
    <xf numFmtId="0" fontId="7" fillId="9" borderId="11" xfId="0" applyFont="1" applyFill="1" applyBorder="1" applyAlignment="1">
      <alignment horizontal="left" vertical="top" wrapText="1"/>
    </xf>
    <xf numFmtId="0" fontId="32" fillId="0" borderId="0" xfId="0" applyFont="1" applyAlignment="1">
      <alignment horizontal="left" vertical="top"/>
    </xf>
    <xf numFmtId="0" fontId="30" fillId="0" borderId="83" xfId="0" applyFont="1" applyBorder="1" applyAlignment="1">
      <alignment horizontal="left" vertical="top"/>
    </xf>
    <xf numFmtId="0" fontId="0" fillId="0" borderId="73" xfId="0" applyBorder="1" applyAlignment="1">
      <alignment horizontal="left" vertical="top" wrapText="1"/>
    </xf>
    <xf numFmtId="0" fontId="41" fillId="0" borderId="2" xfId="0" applyFont="1" applyBorder="1" applyAlignment="1">
      <alignment horizontal="left" wrapText="1" readingOrder="1"/>
    </xf>
    <xf numFmtId="0" fontId="0" fillId="0" borderId="68" xfId="0" applyBorder="1" applyAlignment="1">
      <alignment horizontal="left" vertical="top" wrapText="1"/>
    </xf>
    <xf numFmtId="0" fontId="41"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6"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6"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3"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4" fillId="0" borderId="2" xfId="0" applyFont="1" applyFill="1" applyBorder="1" applyAlignment="1">
      <alignment horizontal="left" vertical="top" wrapText="1"/>
    </xf>
    <xf numFmtId="0" fontId="23" fillId="0" borderId="0" xfId="0" applyFont="1" applyAlignment="1">
      <alignment horizontal="left" vertical="top" wrapText="1"/>
    </xf>
    <xf numFmtId="0" fontId="45"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6"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8" fillId="0" borderId="0" xfId="0" applyFont="1" applyAlignment="1">
      <alignment horizontal="left" vertical="top"/>
    </xf>
    <xf numFmtId="0" fontId="44" fillId="0" borderId="0" xfId="0" applyFont="1" applyAlignment="1">
      <alignment horizontal="left" vertical="top" wrapText="1"/>
    </xf>
    <xf numFmtId="0" fontId="49" fillId="0" borderId="0" xfId="0" applyFont="1" applyAlignment="1">
      <alignment horizontal="left" vertical="top" wrapText="1"/>
    </xf>
    <xf numFmtId="0" fontId="50" fillId="31" borderId="2" xfId="0" applyFont="1" applyFill="1" applyBorder="1" applyAlignment="1">
      <alignment horizontal="left" wrapText="1" readingOrder="1"/>
    </xf>
    <xf numFmtId="0" fontId="51" fillId="16" borderId="2" xfId="0" applyFont="1" applyFill="1" applyBorder="1"/>
    <xf numFmtId="0" fontId="43"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3"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3" fillId="0" borderId="0" xfId="0" applyFont="1" applyAlignment="1">
      <alignment horizontal="left" vertical="top" wrapText="1"/>
    </xf>
    <xf numFmtId="0" fontId="54" fillId="0" borderId="2" xfId="0" applyFont="1" applyFill="1" applyBorder="1" applyAlignment="1">
      <alignment horizontal="left" vertical="top" wrapText="1"/>
    </xf>
    <xf numFmtId="0" fontId="53" fillId="0" borderId="2" xfId="0" applyFont="1" applyFill="1" applyBorder="1" applyAlignment="1">
      <alignment horizontal="left" vertical="top" wrapText="1"/>
    </xf>
    <xf numFmtId="0" fontId="53"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5"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6"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7" fillId="0" borderId="0" xfId="0" applyFont="1" applyAlignment="1">
      <alignment horizontal="left" vertical="top"/>
    </xf>
    <xf numFmtId="0" fontId="43"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5" borderId="2" xfId="0" applyFont="1" applyFill="1" applyBorder="1"/>
    <xf numFmtId="0" fontId="7" fillId="0" borderId="2" xfId="0" applyFont="1" applyFill="1" applyBorder="1"/>
    <xf numFmtId="0" fontId="0" fillId="23" borderId="2" xfId="0" applyFont="1" applyFill="1" applyBorder="1"/>
    <xf numFmtId="0" fontId="58"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0" fillId="17" borderId="2" xfId="0" applyFont="1" applyFill="1" applyBorder="1" applyAlignment="1">
      <alignment vertical="top" wrapText="1" readingOrder="1"/>
    </xf>
    <xf numFmtId="0" fontId="0" fillId="17" borderId="2" xfId="0" applyFont="1" applyFill="1" applyBorder="1"/>
    <xf numFmtId="0" fontId="61" fillId="17" borderId="2" xfId="0" applyFont="1" applyFill="1" applyBorder="1"/>
    <xf numFmtId="0" fontId="61" fillId="17" borderId="2" xfId="0" applyFont="1" applyFill="1" applyBorder="1" applyAlignment="1">
      <alignment wrapText="1"/>
    </xf>
    <xf numFmtId="0" fontId="61" fillId="16" borderId="2" xfId="0" applyFont="1" applyFill="1" applyBorder="1"/>
    <xf numFmtId="0" fontId="59" fillId="8" borderId="2" xfId="0" applyFont="1" applyFill="1" applyBorder="1" applyAlignment="1">
      <alignment horizontal="left" wrapText="1" readingOrder="1"/>
    </xf>
    <xf numFmtId="0" fontId="60" fillId="0" borderId="2" xfId="0" applyFont="1" applyFill="1" applyBorder="1" applyAlignment="1">
      <alignment vertical="top" wrapText="1" readingOrder="1"/>
    </xf>
    <xf numFmtId="0" fontId="61" fillId="12" borderId="2" xfId="0" applyFont="1" applyFill="1" applyBorder="1"/>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6" fillId="8" borderId="2" xfId="0" applyFont="1" applyFill="1" applyBorder="1" applyAlignment="1">
      <alignment horizontal="left" vertical="top" wrapText="1"/>
    </xf>
    <xf numFmtId="49" fontId="56"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33" fillId="0" borderId="2" xfId="0" applyFont="1" applyFill="1" applyBorder="1"/>
    <xf numFmtId="0" fontId="6" fillId="0" borderId="7" xfId="0" applyFont="1" applyBorder="1"/>
    <xf numFmtId="0" fontId="24" fillId="0" borderId="2" xfId="0" applyFont="1" applyBorder="1" applyAlignment="1">
      <alignment horizontal="left" vertical="top" wrapText="1"/>
    </xf>
    <xf numFmtId="0" fontId="20" fillId="0" borderId="2" xfId="0" applyFont="1" applyBorder="1" applyAlignment="1">
      <alignment horizontal="left" vertical="top"/>
    </xf>
    <xf numFmtId="0" fontId="20" fillId="14" borderId="2" xfId="0" applyFont="1" applyFill="1" applyBorder="1" applyAlignment="1">
      <alignment horizontal="left" vertical="top" wrapText="1"/>
    </xf>
    <xf numFmtId="0" fontId="20" fillId="0" borderId="64" xfId="0" applyFont="1" applyBorder="1" applyAlignment="1">
      <alignment horizontal="left" vertical="top" wrapText="1"/>
    </xf>
    <xf numFmtId="0" fontId="23" fillId="33" borderId="2" xfId="0" applyFont="1" applyFill="1" applyBorder="1" applyAlignment="1">
      <alignment horizontal="left" vertical="top" wrapText="1"/>
    </xf>
    <xf numFmtId="0" fontId="23" fillId="30" borderId="2" xfId="0" applyFont="1" applyFill="1" applyBorder="1" applyAlignment="1">
      <alignment horizontal="left" vertical="top" wrapText="1"/>
    </xf>
    <xf numFmtId="0" fontId="23" fillId="29" borderId="2" xfId="0" applyFont="1" applyFill="1" applyBorder="1" applyAlignment="1">
      <alignment horizontal="left" vertical="top" wrapText="1"/>
    </xf>
    <xf numFmtId="0" fontId="23" fillId="0" borderId="64" xfId="0" applyFont="1" applyBorder="1" applyAlignment="1">
      <alignment horizontal="left" vertical="top" wrapText="1"/>
    </xf>
    <xf numFmtId="0" fontId="0" fillId="5" borderId="0" xfId="0" applyFill="1" applyAlignment="1">
      <alignment wrapText="1"/>
    </xf>
    <xf numFmtId="0" fontId="23" fillId="15" borderId="2" xfId="0" applyFont="1" applyFill="1" applyBorder="1" applyAlignment="1">
      <alignment horizontal="left" vertical="top" wrapText="1"/>
    </xf>
    <xf numFmtId="0" fontId="62" fillId="6" borderId="2" xfId="0" applyFont="1" applyFill="1" applyBorder="1" applyAlignment="1">
      <alignment horizontal="left" vertical="top" wrapText="1"/>
    </xf>
    <xf numFmtId="49" fontId="23" fillId="8" borderId="2" xfId="0" applyNumberFormat="1" applyFont="1" applyFill="1" applyBorder="1" applyAlignment="1">
      <alignment horizontal="left" vertical="top"/>
    </xf>
    <xf numFmtId="0" fontId="63" fillId="6" borderId="2" xfId="0" applyFont="1" applyFill="1" applyBorder="1" applyAlignment="1">
      <alignment horizontal="left" vertical="top" wrapText="1"/>
    </xf>
    <xf numFmtId="49" fontId="20" fillId="8" borderId="2" xfId="0" applyNumberFormat="1" applyFont="1" applyFill="1" applyBorder="1" applyAlignment="1">
      <alignment horizontal="left" vertical="top" wrapText="1"/>
    </xf>
    <xf numFmtId="0" fontId="23" fillId="5" borderId="38" xfId="0" applyFont="1" applyFill="1" applyBorder="1" applyAlignment="1">
      <alignment horizontal="left" vertical="top" wrapText="1"/>
    </xf>
    <xf numFmtId="0" fontId="53" fillId="8" borderId="2" xfId="0" applyFont="1" applyFill="1" applyBorder="1" applyAlignment="1">
      <alignment horizontal="left" vertical="top" wrapText="1"/>
    </xf>
    <xf numFmtId="0" fontId="53" fillId="5" borderId="2" xfId="0" applyFont="1" applyFill="1" applyBorder="1" applyAlignment="1">
      <alignment horizontal="left" vertical="top" wrapText="1"/>
    </xf>
    <xf numFmtId="0" fontId="54" fillId="7" borderId="2" xfId="0" applyFont="1" applyFill="1" applyBorder="1" applyAlignment="1">
      <alignment horizontal="left" vertical="top" wrapText="1"/>
    </xf>
    <xf numFmtId="0" fontId="43" fillId="7" borderId="2" xfId="0" applyFont="1" applyFill="1" applyBorder="1" applyAlignment="1">
      <alignment horizontal="left" vertical="top" wrapText="1"/>
    </xf>
    <xf numFmtId="49" fontId="20" fillId="8" borderId="2" xfId="0" applyNumberFormat="1" applyFont="1" applyFill="1" applyBorder="1" applyAlignment="1">
      <alignment horizontal="left" vertical="top"/>
    </xf>
    <xf numFmtId="0" fontId="53" fillId="11" borderId="2" xfId="0" applyFont="1" applyFill="1" applyBorder="1" applyAlignment="1">
      <alignment horizontal="left" vertical="top" wrapText="1"/>
    </xf>
    <xf numFmtId="0" fontId="23" fillId="11" borderId="2" xfId="0" applyFont="1" applyFill="1" applyBorder="1" applyAlignment="1">
      <alignment horizontal="left" vertical="top" wrapText="1"/>
    </xf>
    <xf numFmtId="49" fontId="23" fillId="11" borderId="2" xfId="0" applyNumberFormat="1" applyFont="1" applyFill="1" applyBorder="1" applyAlignment="1">
      <alignment horizontal="left" vertical="top" wrapText="1"/>
    </xf>
    <xf numFmtId="0" fontId="53" fillId="34" borderId="2" xfId="0" applyFont="1" applyFill="1" applyBorder="1" applyAlignment="1">
      <alignment horizontal="left" vertical="top" wrapText="1"/>
    </xf>
    <xf numFmtId="0" fontId="23" fillId="34" borderId="2" xfId="0" applyFont="1" applyFill="1" applyBorder="1" applyAlignment="1">
      <alignment horizontal="left" vertical="top" wrapText="1"/>
    </xf>
    <xf numFmtId="49" fontId="23" fillId="34" borderId="2" xfId="0" applyNumberFormat="1" applyFont="1" applyFill="1" applyBorder="1" applyAlignment="1">
      <alignment horizontal="left" vertical="top" wrapText="1"/>
    </xf>
    <xf numFmtId="0" fontId="23" fillId="32" borderId="2" xfId="0" applyFont="1" applyFill="1" applyBorder="1" applyAlignment="1">
      <alignment horizontal="left" vertical="top" wrapText="1"/>
    </xf>
    <xf numFmtId="0" fontId="8" fillId="35" borderId="7" xfId="0" applyFont="1" applyFill="1" applyBorder="1" applyAlignment="1">
      <alignment vertical="top"/>
    </xf>
    <xf numFmtId="0" fontId="0" fillId="34" borderId="2" xfId="0" applyFont="1" applyFill="1" applyBorder="1"/>
    <xf numFmtId="0" fontId="5" fillId="34" borderId="2" xfId="0" applyFont="1" applyFill="1" applyBorder="1"/>
    <xf numFmtId="0" fontId="5" fillId="34" borderId="3" xfId="0" applyFont="1" applyFill="1" applyBorder="1" applyAlignment="1">
      <alignment horizontal="left" vertical="center" wrapText="1"/>
    </xf>
    <xf numFmtId="0" fontId="36" fillId="34" borderId="0" xfId="0" applyFont="1" applyFill="1" applyBorder="1"/>
    <xf numFmtId="0" fontId="7" fillId="0" borderId="2" xfId="0" applyFont="1" applyBorder="1"/>
    <xf numFmtId="0" fontId="8" fillId="0" borderId="2" xfId="0" applyFont="1" applyBorder="1"/>
    <xf numFmtId="0" fontId="5" fillId="5" borderId="2" xfId="0" applyFont="1" applyFill="1" applyBorder="1" applyAlignment="1">
      <alignment wrapText="1"/>
    </xf>
    <xf numFmtId="0" fontId="0" fillId="5" borderId="2" xfId="0" applyFill="1" applyBorder="1" applyAlignment="1">
      <alignment wrapText="1"/>
    </xf>
    <xf numFmtId="0" fontId="0" fillId="8" borderId="2" xfId="0" applyFill="1" applyBorder="1" applyAlignment="1">
      <alignment horizontal="left" vertical="top"/>
    </xf>
    <xf numFmtId="0" fontId="0" fillId="0" borderId="4" xfId="0" applyBorder="1" applyAlignment="1">
      <alignment wrapText="1"/>
    </xf>
    <xf numFmtId="0" fontId="0" fillId="8" borderId="2" xfId="0" applyFill="1" applyBorder="1" applyAlignment="1">
      <alignment horizontal="left" vertical="top" wrapText="1" readingOrder="1"/>
    </xf>
    <xf numFmtId="0" fontId="60" fillId="0" borderId="2" xfId="0" applyFont="1" applyBorder="1" applyAlignment="1">
      <alignment vertical="top" wrapText="1" readingOrder="1"/>
    </xf>
    <xf numFmtId="0" fontId="23" fillId="0" borderId="2" xfId="0" applyFont="1" applyBorder="1" applyAlignment="1">
      <alignment horizontal="left" vertical="top"/>
    </xf>
    <xf numFmtId="49" fontId="23" fillId="0" borderId="2" xfId="0" applyNumberFormat="1" applyFont="1" applyBorder="1" applyAlignment="1">
      <alignment horizontal="left" vertical="top" wrapText="1"/>
    </xf>
    <xf numFmtId="0" fontId="22" fillId="0" borderId="2" xfId="0" applyFont="1" applyBorder="1" applyAlignment="1">
      <alignment horizontal="left" vertical="top"/>
    </xf>
    <xf numFmtId="0" fontId="53" fillId="0" borderId="2" xfId="0" applyFont="1" applyBorder="1" applyAlignment="1">
      <alignment horizontal="left" vertical="top" wrapText="1"/>
    </xf>
    <xf numFmtId="0" fontId="23" fillId="0" borderId="85" xfId="0" applyFont="1" applyBorder="1" applyAlignment="1">
      <alignment horizontal="left" vertical="top" wrapText="1"/>
    </xf>
    <xf numFmtId="0" fontId="20" fillId="28" borderId="0" xfId="0" applyFont="1" applyFill="1" applyAlignment="1">
      <alignment horizontal="left" vertical="top" wrapText="1"/>
    </xf>
    <xf numFmtId="49" fontId="23" fillId="0" borderId="0" xfId="0" quotePrefix="1" applyNumberFormat="1" applyFont="1" applyAlignment="1">
      <alignment horizontal="left" vertical="top" wrapText="1"/>
    </xf>
    <xf numFmtId="0" fontId="37" fillId="0" borderId="2" xfId="1" applyFill="1" applyBorder="1" applyAlignment="1">
      <alignment wrapText="1"/>
    </xf>
    <xf numFmtId="0" fontId="64" fillId="0" borderId="0" xfId="0" applyFont="1" applyAlignment="1"/>
    <xf numFmtId="0" fontId="65" fillId="0" borderId="0" xfId="0" applyFont="1" applyAlignment="1">
      <alignment horizontal="left" vertical="top"/>
    </xf>
    <xf numFmtId="0" fontId="66" fillId="0" borderId="0" xfId="0" applyFont="1" applyAlignment="1">
      <alignment horizontal="left" vertical="top"/>
    </xf>
    <xf numFmtId="0" fontId="66" fillId="0" borderId="0" xfId="0" applyFont="1" applyAlignment="1">
      <alignment vertical="center"/>
    </xf>
    <xf numFmtId="0" fontId="67" fillId="0" borderId="0" xfId="0" applyFont="1" applyAlignment="1">
      <alignment vertical="center"/>
    </xf>
    <xf numFmtId="0" fontId="68" fillId="0" borderId="0" xfId="0" applyFont="1"/>
    <xf numFmtId="0" fontId="69" fillId="6" borderId="0" xfId="0" applyFont="1" applyFill="1"/>
    <xf numFmtId="0" fontId="70" fillId="0" borderId="0" xfId="0" applyFont="1" applyAlignment="1">
      <alignment horizontal="left" vertical="top"/>
    </xf>
    <xf numFmtId="0" fontId="71" fillId="0" borderId="0" xfId="0" applyFont="1" applyAlignment="1">
      <alignment horizontal="left" vertical="top"/>
    </xf>
    <xf numFmtId="0" fontId="9" fillId="0" borderId="0" xfId="0" applyFont="1" applyAlignment="1"/>
    <xf numFmtId="0" fontId="10" fillId="6" borderId="0" xfId="0" applyFont="1" applyFill="1" applyAlignment="1"/>
    <xf numFmtId="0" fontId="9" fillId="6" borderId="0" xfId="0" applyFont="1" applyFill="1" applyAlignment="1"/>
    <xf numFmtId="0" fontId="5" fillId="0" borderId="2" xfId="1" applyFont="1" applyFill="1" applyBorder="1" applyAlignment="1">
      <alignment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16" fillId="0" borderId="24" xfId="0" applyFont="1" applyBorder="1" applyAlignment="1">
      <alignment horizontal="center"/>
    </xf>
    <xf numFmtId="0" fontId="16" fillId="0" borderId="38" xfId="0" applyFont="1" applyBorder="1" applyAlignment="1">
      <alignment horizontal="center"/>
    </xf>
    <xf numFmtId="0" fontId="8" fillId="4" borderId="7" xfId="0" applyFont="1" applyFill="1" applyBorder="1" applyAlignment="1">
      <alignment horizontal="center" vertical="top"/>
    </xf>
    <xf numFmtId="0" fontId="0" fillId="0" borderId="38" xfId="0" applyBorder="1" applyAlignment="1">
      <alignment horizontal="center" vertical="top"/>
    </xf>
    <xf numFmtId="0" fontId="8" fillId="4" borderId="24"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3197">
    <dxf>
      <font>
        <color rgb="FF9C0006"/>
      </font>
      <fill>
        <patternFill>
          <bgColor rgb="FFFFC7CE"/>
        </patternFill>
      </fill>
    </dxf>
    <dxf>
      <font>
        <color rgb="FF9C5700"/>
      </font>
      <fill>
        <patternFill>
          <bgColor rgb="FFFFEB9C"/>
        </patternFill>
      </fill>
    </dxf>
    <dxf>
      <font>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ont>
        <color theme="0"/>
      </font>
      <fill>
        <patternFill>
          <bgColor rgb="FF00B050"/>
        </patternFill>
      </fill>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44546A"/>
      <color rgb="FFFF9900"/>
      <color rgb="FFFFFF00"/>
      <color rgb="FFFF99CC"/>
      <color rgb="FF66FF99"/>
      <color rgb="FFFFCC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9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7BDAC6-1E04-4B87-B854-1D979090D424}" name="Table13345" displayName="Table13345" ref="C6:V299" totalsRowShown="0" headerRowDxfId="3196" dataDxfId="3194" headerRowBorderDxfId="3195">
  <autoFilter ref="C6:V299" xr:uid="{5AC71680-DE96-4D5C-A1F5-D9F97567B45C}"/>
  <tableColumns count="20">
    <tableColumn id="1" xr3:uid="{275C4F6C-C674-4079-90B7-707A7EFC8480}" name="Fuse Registers" dataDxfId="3193"/>
    <tableColumn id="43" xr3:uid="{5AADEB58-15B0-48A3-B6B1-855D01BEE8D8}" name="Fuse name " dataDxfId="3192"/>
    <tableColumn id="30" xr3:uid="{CE7CDF1D-781B-4266-A4A0-73616CFE1B9B}" name="Usage (HW, FW,ROM,  RB)" dataDxfId="3191"/>
    <tableColumn id="44" xr3:uid="{D851F8AE-2798-4595-B3F6-49244AF31717}" name="Parameter" dataDxfId="3190"/>
    <tableColumn id="45" xr3:uid="{2F4A1773-108B-42AD-AE10-9D546D31C433}" name="Deprecator (Deprecated_prj, New_prj)" dataDxfId="3189"/>
    <tableColumn id="4" xr3:uid="{F07F89DE-5023-4BF9-BDB0-89E827F731B7}" name="Attributes (show when attribute is TRUE)_x000a_     This column includes Block On Dbg (“BOD”), JTag RD (“JtagRD”), JTag WR (JtagWr”), IOSF-SB RD (“SBRd”), IOSF-SB WR (“SBWr”), Read For Error (“R4Err”), Lockout Valid ID Tag (“LockTag&quot;)" dataDxfId="3188"/>
    <tableColumn id="21" xr3:uid="{30000600-AAE7-4755-B28A-0446A3DD39CF}" name="Default" dataDxfId="3187"/>
    <tableColumn id="20" xr3:uid="{BAF16837-F465-44B0-9499-108355E993BA}" name="Category" dataDxfId="3186"/>
    <tableColumn id="5" xr3:uid="{FACF5BE6-7231-4A0E-985D-99D785D6029F}" name="Group" dataDxfId="3185"/>
    <tableColumn id="6" xr3:uid="{63133DE1-CEC1-44FE-9CEE-7D4DDB3F2370}" name="Bit Width" dataDxfId="3184"/>
    <tableColumn id="31" xr3:uid="{91E0F84B-34DF-4DB6-87FA-D0FCFA89CCAF}" name="GSK Addr_x000a_Base: 0x0F00B0000" dataDxfId="3183"/>
    <tableColumn id="7" xr3:uid="{84FBA680-4DB6-4932-875D-29BC780F1331}" name="Receiver Addr_x000a_({Addr per byte}.{bit start num})" dataDxfId="3182"/>
    <tableColumn id="18" xr3:uid="{AD1E7005-5C4F-4FB9-9D9F-19F7F17DC31B}" name="Descriptions " dataDxfId="3181"/>
    <tableColumn id="40" xr3:uid="{755EE37F-9BF2-4D93-BACE-41AF9069B0B1}" name="PTL -CD-GSC" dataDxfId="3180"/>
    <tableColumn id="34" xr3:uid="{E29D7097-B4EB-49E6-B77B-68AEB760D795}" name="PTL-PCD-M CSME" dataDxfId="3179"/>
    <tableColumn id="35" xr3:uid="{150E9615-5AF7-4B76-A846-157702F66D6C}" name="PTL-PCD-M ESE" dataDxfId="3178"/>
    <tableColumn id="33" xr3:uid="{AC330F78-4B49-4C6B-A5AF-E81AE2C8506F}" name="PTL-SOC-P OSSE" dataDxfId="3177"/>
    <tableColumn id="38" xr3:uid="{E8C0CCE4-90B0-4244-AAF1-7E455F7A4837}" name="PTL-PCH-S CSME" dataDxfId="3176"/>
    <tableColumn id="39" xr3:uid="{1C5B2882-BCC1-4DE4-A8BB-CA4566015DB7}" name="PTL-SOC-S ESE++" dataDxfId="3175"/>
    <tableColumn id="37" xr3:uid="{9BC20056-6C56-4103-8AB5-8ACE567E2D13}" name="PTL-SOC-S OSSE" dataDxfId="317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6:AS329" totalsRowShown="0" headerRowDxfId="1139" dataDxfId="1137" headerRowBorderDxfId="1138">
  <autoFilter ref="C6:AS329" xr:uid="{5AC71680-DE96-4D5C-A1F5-D9F97567B45C}"/>
  <tableColumns count="43">
    <tableColumn id="1" xr3:uid="{9EDAF894-8331-4743-94F4-7A2C61AEC0A1}" name="Fuse Registers" dataDxfId="1136"/>
    <tableColumn id="2" xr3:uid="{56080C49-2132-4BBC-BD70-66605F446E4C}" name="Fuse name " dataDxfId="1135"/>
    <tableColumn id="30" xr3:uid="{BCE7ED6A-C51D-4638-9C64-0F0837DAC72E}" name="Usage (HW, FW,ROM,  RB)" dataDxfId="1134"/>
    <tableColumn id="3" xr3:uid="{82A3AB6F-2E1A-4461-9A3C-6FFC945FECF1}" name="Parameter" dataDxfId="1133"/>
    <tableColumn id="28" xr3:uid="{C108EEE1-7EC3-4EC5-921A-A7282B0850D8}" name="Deprecator (Deprecated_prj, New_prj)" dataDxfId="1132"/>
    <tableColumn id="4" xr3:uid="{BB2BCB78-F408-4B6B-921B-9C4173134BF7}" name="Attributes (show when attribute is TRUE)_x000a_     This column includes Block On Dbg (“BOD”), JTag RD (“JtagRD”), JTag WR (JtagWr”), IOSF-SB RD (“SBRd”), IOSF-SB WR (“SBWr”), Read For Error (“R4Err”), Lockout Valid ID Tag (“LockTag&quot;)" dataDxfId="1131"/>
    <tableColumn id="21" xr3:uid="{D7EDDA1C-9A33-4016-9C63-467315747559}" name="Default" dataDxfId="1130"/>
    <tableColumn id="20" xr3:uid="{38861B6B-B95F-422E-A032-993645580F06}" name="Category" dataDxfId="1129"/>
    <tableColumn id="5" xr3:uid="{3F162C8D-1B65-4512-AE9E-472563802795}" name="Group" dataDxfId="1128"/>
    <tableColumn id="6" xr3:uid="{DA79B23D-5FE0-43F6-829B-8D575A2A0C4E}" name="Bit Width" dataDxfId="1127"/>
    <tableColumn id="31" xr3:uid="{49A0585B-46EB-481C-9A2F-CF10416CBBEC}" name="GSK Addr_x000a_Base: 0x0F00B0000" dataDxfId="1126"/>
    <tableColumn id="7" xr3:uid="{511BA9F9-3C6B-4C63-866D-52DFBC8525D9}" name="Receiver Addr_x000a_({Addr per byte}.{bit start num})" dataDxfId="1125"/>
    <tableColumn id="18" xr3:uid="{87197C3F-A42F-4DDA-864A-968D83B48D5E}" name="Descriptions " dataDxfId="1124"/>
    <tableColumn id="11" xr3:uid="{2C3BC7C9-07FC-405D-8BC0-ED6E89154F90}" name="ADP-S_x000a_(Kaizen Sheet)" dataDxfId="1123"/>
    <tableColumn id="8" xr3:uid="{27226D23-4345-4FE7-A41C-5F515779B1C4}" name="MTL-M CSME _x000a_(Kaizen Sheet)" dataDxfId="1122"/>
    <tableColumn id="10" xr3:uid="{BF367567-B609-4EB6-BD3D-80CCCDD3DB11}" name="MTL-M ESE _x000a_(Kaizen Sheet)" dataDxfId="1121"/>
    <tableColumn id="14" xr3:uid="{EDC8F3D1-15DA-47B8-B419-42C2ECC31D0B}" name="MTP-PCH-S CSME" dataDxfId="1120"/>
    <tableColumn id="15" xr3:uid="{51424B1A-17A0-415B-A62E-161C9907ADD7}" name="MTP-PCH-S ESE" dataDxfId="1119"/>
    <tableColumn id="17" xr3:uid="{D0DEA104-7BF8-4527-AC3F-3B36CA6A520B}" name="MTL-SOC-S CSE (ZBB-ed)" dataDxfId="1118"/>
    <tableColumn id="16" xr3:uid="{3C0A934E-AC5E-4047-B641-7E684018856A}" name="MTL-SOC-S ESE (ZBB-ed)" dataDxfId="1117"/>
    <tableColumn id="22" xr3:uid="{06D8154B-4A39-45E2-9FE6-D860FF964ED3}" name="MTL-SOC-S ESE++" dataDxfId="1116"/>
    <tableColumn id="25" xr3:uid="{E605F94B-9624-4919-BDD6-32E7668D22F8}" name="Elasti CSC" dataDxfId="1115"/>
    <tableColumn id="24" xr3:uid="{D7D9443C-8A8B-4604-A120-9101A4A030AD}" name="Elasti GSC " dataDxfId="1114"/>
    <tableColumn id="27" xr3:uid="{F9FE8313-3D8E-4C48-99FE-57623D313E49}" name="LNL GSC" dataDxfId="1113"/>
    <tableColumn id="23" xr3:uid="{BDFC0B63-7EBE-4EA2-8777-5862008338BA}" name="LNL-SOC-M CSME" dataDxfId="1112"/>
    <tableColumn id="26" xr3:uid="{538DF79E-54BC-4DC1-9F8F-CBB8389447F5}" name="LNL-SOC-M ESE" dataDxfId="1111"/>
    <tableColumn id="32" xr3:uid="{A961D978-3FFA-4EDA-AFDE-DE05963A05BB}" name="LNL-SOC-M OSSE" dataDxfId="1110"/>
    <tableColumn id="40" xr3:uid="{E3940E5A-9F6F-4E24-AAA3-2316765054AB}" name="PTL -CD-GSC" dataDxfId="1109"/>
    <tableColumn id="34" xr3:uid="{55058A3C-1E85-4007-B3AE-E489EE1A9E24}" name="PTL-PCD-M CSME" dataDxfId="1108"/>
    <tableColumn id="35" xr3:uid="{C5E84AF3-6481-4910-9703-988BD95EB9FC}" name="PTL-PCD-M ESE" dataDxfId="1107"/>
    <tableColumn id="33" xr3:uid="{42820DAF-A4CC-49EA-8964-D05EF115E705}" name="PTL-SOC-P OSSE" dataDxfId="1106"/>
    <tableColumn id="38" xr3:uid="{7E462CD7-221C-48ED-A5FA-0809670573BE}" name="PTL-PCH-S CSME" dataDxfId="1105"/>
    <tableColumn id="39" xr3:uid="{F41B9F25-BB6A-440B-8218-757772F1FDD2}" name="PTL-SOC-S ESE++" dataDxfId="1104"/>
    <tableColumn id="37" xr3:uid="{20480703-F033-4587-BE3E-E76E15C8CBD4}" name="PTL-SOC-S OSSE" dataDxfId="1103"/>
    <tableColumn id="42" xr3:uid="{5BB080DA-3779-41A2-9D03-228C8C92728B}" name="MTL-D CSME " dataDxfId="1102"/>
    <tableColumn id="41" xr3:uid="{BA12B6F4-C831-46ED-9DA5-03AA25EF8EA9}" name="MTL-D ESE " dataDxfId="1101"/>
    <tableColumn id="43" xr3:uid="{0CF7E20C-0DB1-49AC-B00F-80396A5B074C}" name="CPL-SOC OSSE" dataDxfId="1100"/>
    <tableColumn id="36" xr3:uid="{9D0CBF38-35F1-49EF-B9F4-D7C3CB67C466}" name="Column1" dataDxfId="1099"/>
    <tableColumn id="9" xr3:uid="{025D42BA-8D40-4BF5-A107-32DA8E79D40E}" name="Note" dataDxfId="1098"/>
    <tableColumn id="29" xr3:uid="{B6BF83CA-0F92-4400-B742-BA67624DFD90}" name="SFIP Feedback WW08'21 (for MTL-S/Elasti/LNL) Hadas/Eli/Ilan/Simcha/Yanai/Yonatan" dataDxfId="1097"/>
    <tableColumn id="12" xr3:uid="{B4A9B220-D9C2-414A-A890-9AF9449678C0}" name="MB Comment (8/31)" dataDxfId="1096"/>
    <tableColumn id="13" xr3:uid="{5BD9F532-FB37-48F7-8624-F84F895D40F2}" name="ELI Comment (8/31)" dataDxfId="1095"/>
    <tableColumn id="19" xr3:uid="{8A21F9C7-D960-4B70-90D2-F1220CE4D69C}" name="yanai (9/1)" dataDxfId="1094"/>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654" dataDxfId="652" headerRowBorderDxfId="653">
  <autoFilter ref="C4:AL308" xr:uid="{5AC71680-DE96-4D5C-A1F5-D9F97567B45C}"/>
  <tableColumns count="36">
    <tableColumn id="1" xr3:uid="{5AA34712-8DEE-4526-8004-A54072590A98}" name="Fuse Registers" dataDxfId="651"/>
    <tableColumn id="36" xr3:uid="{B59E65A5-B664-4450-A644-BCFAC5C3F60B}" name="This fuse DW in CRC-16 or SEC_CRC-16?" dataDxfId="650"/>
    <tableColumn id="2" xr3:uid="{C985E4B3-2BFB-412D-9F38-83D74A4C790A}" name="Fuse name " dataDxfId="649"/>
    <tableColumn id="30" xr3:uid="{5DD557C5-FBA6-43A4-AE7F-074AEFBBFA15}" name="Usage (HW, FW,ROM,  RB)" dataDxfId="648"/>
    <tableColumn id="3" xr3:uid="{25FF77FE-4477-404A-82A2-04B5576E3A15}" name="Parameter" dataDxfId="647"/>
    <tableColumn id="28" xr3:uid="{886CB09C-EE13-489A-8DD9-0647E580B089}" name="Deprecator (Deprecated_prj, New_prj)" dataDxfId="646"/>
    <tableColumn id="4" xr3:uid="{F3DBDE00-C859-44B9-8519-8B2F97A901B7}" name="Attributes (show when attribute is TRUE)_x000a_     This column includes Block On Dbg (“BOD”), JTag RD (“JtagRD”), JTag WR (JtagWr”), IOSF-SB RD (“SBRd”), IOSF-SB WR (“SBWr”), Read For Error (“R4Err”), Lockout Valid ID Tag (“LockTag&quot;)" dataDxfId="645"/>
    <tableColumn id="21" xr3:uid="{71197EC2-CA60-4FD6-98FC-BBE16DBF8DD2}" name="Default" dataDxfId="644"/>
    <tableColumn id="20" xr3:uid="{10E4E73D-EDB6-41B2-8AF0-A070D23CA4F3}" name="Category" dataDxfId="643"/>
    <tableColumn id="5" xr3:uid="{BC4A14C0-DA65-4701-B8B5-018ED9DBAEF8}" name="Group" dataDxfId="642"/>
    <tableColumn id="6" xr3:uid="{88408DE0-59C1-4DDA-AD4B-C126A2D9DC5A}" name="Bit Width" dataDxfId="641"/>
    <tableColumn id="31" xr3:uid="{3D2A61D6-2563-426D-B2FA-89365A62E897}" name="GSK Addr_x000a_Base: 0x0F00B0000" dataDxfId="640"/>
    <tableColumn id="7" xr3:uid="{4811D256-A50C-47C2-AB8A-88C6D742FF25}" name="Receiver Addr_x000a_({Addr per byte}.{bit start num})" dataDxfId="639"/>
    <tableColumn id="18" xr3:uid="{D99FB9DF-33BE-41D5-A052-75083AA1FF1E}" name="Descriptions " dataDxfId="638"/>
    <tableColumn id="11" xr3:uid="{9A7D2FDB-EA6D-4CC4-8D3D-2DBD0335644F}" name="ADP-S_x000a_(Kaizen Sheet)" dataDxfId="637"/>
    <tableColumn id="8" xr3:uid="{FB74AE86-7D8E-430B-BD16-A6F773553AB0}" name="MTL-M CSME _x000a_(Kaizen Sheet)" dataDxfId="636"/>
    <tableColumn id="10" xr3:uid="{B84EF941-ACAB-4FF9-B90B-273E7DF77C55}" name="MTL-M ESE _x000a_(Kaizen Sheet)" dataDxfId="635"/>
    <tableColumn id="14" xr3:uid="{21480017-BB20-41BB-8714-AC5C12977AF1}" name="MTP-PCH-S CSME" dataDxfId="634"/>
    <tableColumn id="15" xr3:uid="{7B5B70C0-6748-4A76-8B8B-F28B7ED4AD99}" name="MTP-PCH-S ESE" dataDxfId="633"/>
    <tableColumn id="17" xr3:uid="{9020F582-5003-48CD-98A1-83FC76450F6A}" name="MTL-SOC-S CSE (ZBB-ed)" dataDxfId="632"/>
    <tableColumn id="16" xr3:uid="{82EE4674-A5D5-477C-B55E-CA62C5E98D5C}" name="MTL-SOC-S ESE (ZBB-ed)" dataDxfId="631"/>
    <tableColumn id="22" xr3:uid="{413FD5D5-C2BA-4C0E-B878-7FA80D79BC48}" name="MTL-SOC-S ESE++" dataDxfId="630"/>
    <tableColumn id="25" xr3:uid="{6D73654E-F8A4-4B0B-B7AE-9F44670B5344}" name="Elasti CSC" dataDxfId="629"/>
    <tableColumn id="24" xr3:uid="{7C29A7ED-4125-4DB4-9134-8203F2DEA031}" name="Elasti GSC " dataDxfId="628"/>
    <tableColumn id="27" xr3:uid="{A472EA61-88E2-463F-A685-9B9AFDACBC04}" name="LNL GSC" dataDxfId="627"/>
    <tableColumn id="23" xr3:uid="{D79677F3-2FC8-4AE9-AEAF-23633A6B3CF6}" name="LNL-SOC-M CSME (1)" dataDxfId="626"/>
    <tableColumn id="33" xr3:uid="{0103C02A-CE17-4301-93CE-EA0A8111E535}" name="LNL-SOC-M CSME" dataDxfId="625">
      <calculatedColumnFormula>Table1332[[#This Row],[Default]]</calculatedColumnFormula>
    </tableColumn>
    <tableColumn id="26" xr3:uid="{D180F35C-0F58-40BA-936D-88C0D17BFB31}" name="LNL-SOC-M ESE (1)" dataDxfId="624"/>
    <tableColumn id="34" xr3:uid="{70A6ACB8-6455-44A0-976C-6617237192BF}" name="LNL-SOC-M ESE" dataDxfId="623"/>
    <tableColumn id="32" xr3:uid="{9F15064E-6BAA-4EE9-B21F-CBAF15C74552}" name="LNL-SOC-M OSSE (1)" dataDxfId="622"/>
    <tableColumn id="35" xr3:uid="{A5BC8369-1E0B-4711-8C9B-ACFFA4F6EBD0}" name="LNL-SOC-M OSSE" dataDxfId="621"/>
    <tableColumn id="9" xr3:uid="{DB54F70D-E0FC-45D0-BC86-B14B1D1567ED}" name="Note" dataDxfId="620"/>
    <tableColumn id="29" xr3:uid="{3DF73A77-7834-461D-8D2E-A51DA94DD10E}" name="SFIP Feedback WW08'21 (for MTL-S/Elasti/LNL) Hadas/Eli/Ilan/Simcha/Yanai/Yonatan" dataDxfId="619"/>
    <tableColumn id="12" xr3:uid="{8B21E9B3-1672-4C2B-AC7E-E99D0BD1F08F}" name="MB Comment (8/31)" dataDxfId="618"/>
    <tableColumn id="13" xr3:uid="{7D5B2A77-D399-41A8-8D9E-0049B94B5E69}" name="ELI Comment (8/31)" dataDxfId="617"/>
    <tableColumn id="19" xr3:uid="{1A2FD490-92E5-48FC-B517-50F83B7E50FF}" name="yanai (9/1)" dataDxfId="616"/>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1" dT="2020-11-23T23:47:38.64" personId="{A2DE5FF8-E295-4803-B02B-F176E08C7223}" id="{821D884C-C51C-4435-9B10-2427EEA92FEA}">
    <text>Adding a parameter to allow FW_CONFIG fuses to be overriden</text>
  </threadedComment>
  <threadedComment ref="A83" dT="2020-11-23T23:29:30.59" personId="{A2DE5FF8-E295-4803-B02B-F176E08C7223}" id="{2A6D416C-CBDC-4314-92C2-396A8B13EE80}">
    <text>When is this parameter introduced ? provide the HSD number, before this parameter is introduced Zeroing bypass was supported in unlock state. So Why is it marked 0 in previous projects ?</text>
  </threadedComment>
  <threadedComment ref="A88" dT="2020-11-23T23:33:22.14" personId="{A2DE5FF8-E295-4803-B02B-F176E08C7223}" id="{5FD8A6C1-D0F3-4EAF-8F87-7355EFF1FD70}">
    <text>what is this parameter for REPAIR_FUSE_SUPPORT_EN</text>
  </threadedComment>
  <threadedComment ref="A94" dT="2020-11-24T00:15:14.33" personId="{A2DE5FF8-E295-4803-B02B-F176E08C7223}" id="{ED5745B6-792E-462B-9133-A4131EED2D38}">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P14" dT="2020-12-01T21:42:55.95" personId="{A2DE5FF8-E295-4803-B02B-F176E08C7223}" id="{F4230A38-EE03-4CEE-BF4B-4AFD5FCE0002}">
    <text>Triple Redundancy is handled by Fuse Controller</text>
  </threadedComment>
  <threadedComment ref="D61" dT="2020-12-01T19:29:22.04" personId="{A2DE5FF8-E295-4803-B02B-F176E08C7223}" id="{AB8E8323-E445-4E89-B1F2-697C3A82DD3E}">
    <text>update the description . to stay currently its not used reserved for future pavp services</text>
  </threadedComment>
  <threadedComment ref="D91" dT="2020-11-23T22:38:52.31" personId="{A2DE5FF8-E295-4803-B02B-F176E08C7223}" id="{F8FDEA81-B17A-43AD-B780-602568195D28}">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A112" dT="2020-11-23T23:47:38.64" personId="{A2DE5FF8-E295-4803-B02B-F176E08C7223}" id="{BF07C77B-0029-4BB9-9298-74BBF08A04F5}">
    <text>Adding a parameter to allow FW_CONFIG fuses to be overriden</text>
  </threadedComment>
  <threadedComment ref="A153"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8" dT="2020-11-23T23:33:22.14" personId="{A2DE5FF8-E295-4803-B02B-F176E08C7223}" id="{075E0309-8EF5-4731-AB74-41411E933874}">
    <text>what is this parameter for REPAIR_FUSE_SUPPORT_EN</text>
  </threadedComment>
  <threadedComment ref="N159" dT="2020-11-24T22:46:52.85" personId="{A2DE5FF8-E295-4803-B02B-F176E08C7223}" id="{AAD9B433-651F-4766-B13B-C310CF9DAF9A}">
    <text>no internal fuse pull for CSC starting DG2</text>
  </threadedComment>
  <threadedComment ref="T159" dT="2020-11-24T22:46:52.85" personId="{A2DE5FF8-E295-4803-B02B-F176E08C7223}" id="{CE23C33A-4023-418E-8B1A-770275106D97}">
    <text>no internal fuse pull for CSC starting DG2</text>
  </threadedComment>
  <threadedComment ref="U159" dT="2020-11-24T22:46:52.85" personId="{A2DE5FF8-E295-4803-B02B-F176E08C7223}" id="{EC0D816C-F2F3-4205-90B6-5F3B038F1E8E}">
    <text>no internal fuse pull for CSC starting DG2</text>
  </threadedComment>
  <threadedComment ref="V159" dT="2020-11-24T22:46:52.85" personId="{A2DE5FF8-E295-4803-B02B-F176E08C7223}" id="{F06064D1-E323-4CB8-B15E-48B7E3A1CF72}">
    <text>no internal fuse pull for CSC starting DG2</text>
  </threadedComment>
  <threadedComment ref="A164" dT="2020-11-24T00:15:14.33" personId="{A2DE5FF8-E295-4803-B02B-F176E08C7223}" id="{23AAC6C4-D37B-4ED8-8FF6-9CF54ED18204}">
    <text>Why we are not using arch parameter for Samsung PUF fuses and created new paramater</text>
  </threadedComment>
</ThreadedComments>
</file>

<file path=xl/threadedComments/threadedComment4.xml><?xml version="1.0" encoding="utf-8"?>
<ThreadedComments xmlns="http://schemas.microsoft.com/office/spreadsheetml/2018/threadedcomments" xmlns:x="http://schemas.openxmlformats.org/spreadsheetml/2006/main">
  <threadedComment ref="X14" dT="2020-12-01T21:42:55.95" personId="{A2DE5FF8-E295-4803-B02B-F176E08C7223}" id="{D47101E2-B0A9-4A5D-986A-11D891BD48EC}">
    <text>Triple Redundancy is handled by Fuse Controller</text>
  </threadedComment>
  <threadedComment ref="Y14" dT="2020-12-01T21:42:55.95" personId="{A2DE5FF8-E295-4803-B02B-F176E08C7223}" id="{1AFD0AB3-84A9-409F-AA29-C6CA326F7DA1}">
    <text>Triple Redundancy is handled by Fuse Controller</text>
  </threadedComment>
  <threadedComment ref="Z14" dT="2020-12-01T21:42:55.95" personId="{A2DE5FF8-E295-4803-B02B-F176E08C7223}" id="{12648E5C-0C0F-4C00-B7D6-F3EC2AC8931B}">
    <text>Triple Redundancy is handled by Fuse Controller</text>
  </threadedComment>
  <threadedComment ref="AD14" dT="2020-12-01T21:42:55.95" personId="{A2DE5FF8-E295-4803-B02B-F176E08C7223}" id="{6EE569A4-5DE9-418B-9582-C23919B8D548}">
    <text>Triple Redundancy is handled by Fuse Controller</text>
  </threadedComment>
  <threadedComment ref="D76" dT="2020-12-01T19:29:22.04" personId="{A2DE5FF8-E295-4803-B02B-F176E08C7223}" id="{455372B5-9F9E-4CD0-A998-16B0971769BD}">
    <text>update the description . to stay currently its not used reserved for future pavp services</text>
  </threadedComment>
  <threadedComment ref="Y102" dT="2021-04-16T23:53:46.86" personId="{A2DE5FF8-E295-4803-B02B-F176E08C7223}" id="{9A1A1257-C9C0-4F93-8DF0-BA082BC537DF}">
    <text>Appear in Fuse RDL as IP_Config Fuses</text>
  </threadedComment>
  <threadedComment ref="D107" dT="2020-11-23T22:38:52.31" personId="{A2DE5FF8-E295-4803-B02B-F176E08C7223}" id="{5F61125A-8E8B-48BE-9ACF-757E3B6C8EAF}">
    <text>Requested by this PCR # 1308156372</text>
  </threadedComment>
  <threadedComment ref="P120"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5.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6.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7.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hsdes.intel.com/appstore/article/"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4.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5" Type="http://schemas.microsoft.com/office/2017/10/relationships/threadedComment" Target="../threadedComments/threadedComment5.xml"/><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3.bin"/><Relationship Id="rId4" Type="http://schemas.microsoft.com/office/2017/10/relationships/threadedComment" Target="../threadedComments/threadedComment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 Id="rId4" Type="http://schemas.microsoft.com/office/2017/10/relationships/threadedComment" Target="../threadedComments/threadedComment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63"/>
  <sheetViews>
    <sheetView tabSelected="1" topLeftCell="A161" zoomScaleNormal="100" workbookViewId="0">
      <selection activeCell="A163" sqref="A163"/>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1" t="s">
        <v>555</v>
      </c>
      <c r="D15" s="136" t="s">
        <v>808</v>
      </c>
      <c r="E15" s="16"/>
    </row>
    <row r="16" spans="1:5" ht="90" x14ac:dyDescent="0.25">
      <c r="A16" s="134">
        <v>15</v>
      </c>
      <c r="B16" s="135">
        <v>43979</v>
      </c>
      <c r="C16" s="471" t="s">
        <v>555</v>
      </c>
      <c r="D16" s="136" t="s">
        <v>882</v>
      </c>
      <c r="E16" s="16"/>
    </row>
    <row r="17" spans="1:5" ht="45" x14ac:dyDescent="0.25">
      <c r="A17" s="134">
        <v>16</v>
      </c>
      <c r="B17" s="135">
        <v>43979</v>
      </c>
      <c r="C17" s="471"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0" t="s">
        <v>555</v>
      </c>
      <c r="D21" s="138" t="s">
        <v>1149</v>
      </c>
      <c r="E21" s="16"/>
    </row>
    <row r="22" spans="1:5" ht="30" x14ac:dyDescent="0.25">
      <c r="A22" s="134">
        <v>21</v>
      </c>
      <c r="B22" s="235">
        <v>44039</v>
      </c>
      <c r="C22" s="470" t="s">
        <v>555</v>
      </c>
      <c r="D22" s="138" t="s">
        <v>1156</v>
      </c>
      <c r="E22" s="16"/>
    </row>
    <row r="23" spans="1:5" ht="30" x14ac:dyDescent="0.25">
      <c r="A23" s="134">
        <v>22</v>
      </c>
      <c r="B23" s="235">
        <v>44042</v>
      </c>
      <c r="C23" s="470" t="s">
        <v>555</v>
      </c>
      <c r="D23" s="138" t="s">
        <v>1157</v>
      </c>
      <c r="E23" s="16"/>
    </row>
    <row r="24" spans="1:5" ht="75" x14ac:dyDescent="0.25">
      <c r="A24" s="134">
        <v>23</v>
      </c>
      <c r="B24" s="286">
        <v>44055</v>
      </c>
      <c r="C24" s="470" t="s">
        <v>606</v>
      </c>
      <c r="D24" s="138" t="s">
        <v>1166</v>
      </c>
      <c r="E24" s="16"/>
    </row>
    <row r="25" spans="1:5" ht="30" x14ac:dyDescent="0.25">
      <c r="A25" s="134">
        <v>24</v>
      </c>
      <c r="B25" s="286">
        <v>44056</v>
      </c>
      <c r="C25" s="470" t="s">
        <v>606</v>
      </c>
      <c r="D25" s="138" t="s">
        <v>1167</v>
      </c>
      <c r="E25" s="16"/>
    </row>
    <row r="26" spans="1:5" ht="30" x14ac:dyDescent="0.25">
      <c r="A26" s="134">
        <v>25</v>
      </c>
      <c r="B26" s="286">
        <v>44056</v>
      </c>
      <c r="C26" s="470" t="s">
        <v>1432</v>
      </c>
      <c r="D26" s="138" t="s">
        <v>1433</v>
      </c>
      <c r="E26" s="16"/>
    </row>
    <row r="27" spans="1:5" ht="90" x14ac:dyDescent="0.25">
      <c r="A27" s="134">
        <v>26</v>
      </c>
      <c r="B27" s="286">
        <v>44077</v>
      </c>
      <c r="C27" s="470" t="s">
        <v>1432</v>
      </c>
      <c r="D27" s="138" t="s">
        <v>1434</v>
      </c>
      <c r="E27" s="16"/>
    </row>
    <row r="28" spans="1:5" ht="75" x14ac:dyDescent="0.25">
      <c r="A28" s="134">
        <v>27</v>
      </c>
      <c r="B28" s="287">
        <v>44098</v>
      </c>
      <c r="C28" s="470" t="s">
        <v>1432</v>
      </c>
      <c r="D28" s="138" t="s">
        <v>1435</v>
      </c>
      <c r="E28" s="16"/>
    </row>
    <row r="29" spans="1:5" ht="135" x14ac:dyDescent="0.25">
      <c r="A29" s="134">
        <v>28</v>
      </c>
      <c r="B29" s="288">
        <v>44099</v>
      </c>
      <c r="C29" s="470" t="s">
        <v>1432</v>
      </c>
      <c r="D29" s="138" t="s">
        <v>1436</v>
      </c>
      <c r="E29" s="16"/>
    </row>
    <row r="30" spans="1:5" ht="165" x14ac:dyDescent="0.25">
      <c r="A30" s="134">
        <v>29</v>
      </c>
      <c r="B30" s="288">
        <v>44125</v>
      </c>
      <c r="C30" s="470" t="s">
        <v>1432</v>
      </c>
      <c r="D30" s="325"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0" t="s">
        <v>555</v>
      </c>
      <c r="D34" s="138" t="s">
        <v>1441</v>
      </c>
      <c r="E34" s="16"/>
    </row>
    <row r="35" spans="1:5" ht="195" x14ac:dyDescent="0.25">
      <c r="A35" s="16">
        <v>31</v>
      </c>
      <c r="B35" s="290">
        <v>44153</v>
      </c>
      <c r="C35" s="16" t="s">
        <v>1432</v>
      </c>
      <c r="D35" s="138" t="s">
        <v>1442</v>
      </c>
      <c r="E35" s="16"/>
    </row>
    <row r="36" spans="1:5" ht="240" x14ac:dyDescent="0.25">
      <c r="A36" s="16">
        <v>32</v>
      </c>
      <c r="B36" s="290">
        <v>44155</v>
      </c>
      <c r="C36" s="16" t="s">
        <v>1432</v>
      </c>
      <c r="D36" s="138" t="s">
        <v>1450</v>
      </c>
      <c r="E36" s="16"/>
    </row>
    <row r="37" spans="1:5" ht="300" x14ac:dyDescent="0.25">
      <c r="A37" s="7">
        <v>33</v>
      </c>
      <c r="B37" s="290">
        <v>43853</v>
      </c>
      <c r="C37" s="7" t="s">
        <v>606</v>
      </c>
      <c r="D37" s="138" t="s">
        <v>1513</v>
      </c>
      <c r="E37" s="16"/>
    </row>
    <row r="38" spans="1:5" ht="60" x14ac:dyDescent="0.25">
      <c r="A38" s="7">
        <v>34</v>
      </c>
      <c r="B38" s="290">
        <v>44167</v>
      </c>
      <c r="C38" s="7" t="s">
        <v>606</v>
      </c>
      <c r="D38" s="138" t="s">
        <v>1525</v>
      </c>
      <c r="E38" s="16"/>
    </row>
    <row r="39" spans="1:5" ht="75" x14ac:dyDescent="0.25">
      <c r="A39" s="7">
        <v>35</v>
      </c>
      <c r="B39" s="290">
        <v>44168</v>
      </c>
      <c r="C39" s="7" t="s">
        <v>1432</v>
      </c>
      <c r="D39" s="129" t="s">
        <v>1529</v>
      </c>
      <c r="E39" s="16"/>
    </row>
    <row r="40" spans="1:5" ht="75" x14ac:dyDescent="0.25">
      <c r="A40" s="7">
        <v>36</v>
      </c>
      <c r="B40" s="290">
        <v>44169</v>
      </c>
      <c r="C40" s="7" t="s">
        <v>606</v>
      </c>
      <c r="D40" s="138" t="s">
        <v>1530</v>
      </c>
      <c r="E40" s="16"/>
    </row>
    <row r="41" spans="1:5" ht="45" x14ac:dyDescent="0.25">
      <c r="A41" s="7">
        <v>37</v>
      </c>
      <c r="B41" s="290">
        <v>44182</v>
      </c>
      <c r="C41" s="7" t="s">
        <v>606</v>
      </c>
      <c r="D41" s="138" t="s">
        <v>1537</v>
      </c>
      <c r="E41" s="16"/>
    </row>
    <row r="42" spans="1:5" ht="45" x14ac:dyDescent="0.25">
      <c r="A42" s="7">
        <v>38</v>
      </c>
      <c r="B42" s="290">
        <v>44202</v>
      </c>
      <c r="C42" s="7" t="s">
        <v>606</v>
      </c>
      <c r="D42" s="138" t="s">
        <v>1539</v>
      </c>
      <c r="E42" s="16"/>
    </row>
    <row r="43" spans="1:5" ht="105" x14ac:dyDescent="0.25">
      <c r="A43" s="7">
        <v>39</v>
      </c>
      <c r="B43" s="290">
        <v>44215</v>
      </c>
      <c r="C43" s="7" t="s">
        <v>606</v>
      </c>
      <c r="D43" s="138" t="s">
        <v>1542</v>
      </c>
      <c r="E43" s="16"/>
    </row>
    <row r="44" spans="1:5" ht="180" x14ac:dyDescent="0.25">
      <c r="A44" s="7">
        <v>40</v>
      </c>
      <c r="B44" s="290">
        <v>44215</v>
      </c>
      <c r="C44" s="7" t="s">
        <v>555</v>
      </c>
      <c r="D44" s="138" t="s">
        <v>1655</v>
      </c>
      <c r="E44" s="16"/>
    </row>
    <row r="45" spans="1:5" ht="45" x14ac:dyDescent="0.25">
      <c r="A45" s="7">
        <v>41</v>
      </c>
      <c r="B45" s="290">
        <v>44216</v>
      </c>
      <c r="C45" s="7" t="s">
        <v>555</v>
      </c>
      <c r="D45" s="138" t="s">
        <v>1654</v>
      </c>
      <c r="E45" s="16"/>
    </row>
    <row r="46" spans="1:5" ht="30" x14ac:dyDescent="0.25">
      <c r="A46" s="7">
        <v>42</v>
      </c>
      <c r="B46" s="290">
        <v>44218</v>
      </c>
      <c r="C46" s="7" t="s">
        <v>606</v>
      </c>
      <c r="D46" s="129" t="s">
        <v>1651</v>
      </c>
      <c r="E46" s="16"/>
    </row>
    <row r="47" spans="1:5" ht="45" x14ac:dyDescent="0.25">
      <c r="A47" s="7">
        <v>43</v>
      </c>
      <c r="B47" s="290">
        <v>44218</v>
      </c>
      <c r="C47" s="7" t="s">
        <v>555</v>
      </c>
      <c r="D47" s="129" t="s">
        <v>1656</v>
      </c>
      <c r="E47" s="16"/>
    </row>
    <row r="48" spans="1:5" ht="45" x14ac:dyDescent="0.25">
      <c r="A48" s="7">
        <v>44</v>
      </c>
      <c r="B48" s="290">
        <v>44221</v>
      </c>
      <c r="C48" s="7" t="s">
        <v>555</v>
      </c>
      <c r="D48" s="129" t="s">
        <v>1657</v>
      </c>
      <c r="E48" s="16"/>
    </row>
    <row r="49" spans="1:5" ht="75" x14ac:dyDescent="0.25">
      <c r="A49" s="7">
        <v>45</v>
      </c>
      <c r="B49" s="290">
        <v>44221</v>
      </c>
      <c r="C49" s="7" t="s">
        <v>555</v>
      </c>
      <c r="D49" s="129" t="s">
        <v>1667</v>
      </c>
      <c r="E49" s="16"/>
    </row>
    <row r="50" spans="1:5" ht="45" x14ac:dyDescent="0.25">
      <c r="A50" s="7">
        <v>46</v>
      </c>
      <c r="B50" s="290">
        <v>44224</v>
      </c>
      <c r="C50" s="7" t="s">
        <v>606</v>
      </c>
      <c r="D50" s="129" t="s">
        <v>1670</v>
      </c>
      <c r="E50" s="16"/>
    </row>
    <row r="51" spans="1:5" ht="45" x14ac:dyDescent="0.25">
      <c r="A51" s="7">
        <v>47</v>
      </c>
      <c r="B51" s="290">
        <v>44224</v>
      </c>
      <c r="C51" s="7" t="s">
        <v>555</v>
      </c>
      <c r="D51" s="129" t="s">
        <v>1676</v>
      </c>
      <c r="E51" s="16"/>
    </row>
    <row r="52" spans="1:5" ht="60" x14ac:dyDescent="0.25">
      <c r="A52" s="7">
        <v>48</v>
      </c>
      <c r="B52" s="290">
        <v>44224</v>
      </c>
      <c r="C52" s="7" t="s">
        <v>555</v>
      </c>
      <c r="D52" s="129" t="s">
        <v>1681</v>
      </c>
      <c r="E52" s="16"/>
    </row>
    <row r="53" spans="1:5" ht="30" x14ac:dyDescent="0.25">
      <c r="A53" s="7">
        <v>49</v>
      </c>
      <c r="B53" s="290">
        <v>44229</v>
      </c>
      <c r="C53" s="7" t="s">
        <v>555</v>
      </c>
      <c r="D53" s="129" t="s">
        <v>1682</v>
      </c>
      <c r="E53" s="16"/>
    </row>
    <row r="54" spans="1:5" ht="60" x14ac:dyDescent="0.25">
      <c r="A54" s="7">
        <v>50</v>
      </c>
      <c r="B54" s="290">
        <v>44238</v>
      </c>
      <c r="C54" s="7" t="s">
        <v>555</v>
      </c>
      <c r="D54" s="129" t="s">
        <v>1692</v>
      </c>
      <c r="E54" s="16"/>
    </row>
    <row r="55" spans="1:5" ht="105" x14ac:dyDescent="0.25">
      <c r="A55" s="7">
        <v>51</v>
      </c>
      <c r="B55" s="290">
        <v>44243</v>
      </c>
      <c r="C55" s="7" t="s">
        <v>606</v>
      </c>
      <c r="D55" s="138" t="s">
        <v>1738</v>
      </c>
      <c r="E55" s="16"/>
    </row>
    <row r="56" spans="1:5" ht="45" x14ac:dyDescent="0.25">
      <c r="A56" s="7">
        <v>52</v>
      </c>
      <c r="B56" s="290">
        <v>44249</v>
      </c>
      <c r="C56" s="7" t="s">
        <v>555</v>
      </c>
      <c r="D56" s="129" t="s">
        <v>1739</v>
      </c>
      <c r="E56" s="16"/>
    </row>
    <row r="57" spans="1:5" ht="240" x14ac:dyDescent="0.25">
      <c r="A57" s="7">
        <v>53</v>
      </c>
      <c r="B57" s="290">
        <v>44249</v>
      </c>
      <c r="C57" s="7" t="s">
        <v>1432</v>
      </c>
      <c r="D57" s="332" t="s">
        <v>1757</v>
      </c>
      <c r="E57" s="16"/>
    </row>
    <row r="58" spans="1:5" ht="165" x14ac:dyDescent="0.25">
      <c r="A58" s="7">
        <v>54</v>
      </c>
      <c r="B58" s="290">
        <v>44253</v>
      </c>
      <c r="C58" s="7" t="s">
        <v>1432</v>
      </c>
      <c r="D58" s="138" t="s">
        <v>1852</v>
      </c>
      <c r="E58" s="16"/>
    </row>
    <row r="59" spans="1:5" ht="60" x14ac:dyDescent="0.25">
      <c r="A59" s="7">
        <v>55</v>
      </c>
      <c r="B59" s="290">
        <v>44216</v>
      </c>
      <c r="C59" s="7" t="s">
        <v>555</v>
      </c>
      <c r="D59" s="138" t="s">
        <v>1856</v>
      </c>
      <c r="E59" s="16"/>
    </row>
    <row r="60" spans="1:5" ht="105" x14ac:dyDescent="0.25">
      <c r="A60" s="16">
        <v>56</v>
      </c>
      <c r="B60" s="290">
        <v>44258</v>
      </c>
      <c r="C60" s="16" t="s">
        <v>1432</v>
      </c>
      <c r="D60" s="138" t="s">
        <v>1857</v>
      </c>
      <c r="E60" s="16"/>
    </row>
    <row r="61" spans="1:5" ht="240" x14ac:dyDescent="0.25">
      <c r="A61" s="16">
        <v>57</v>
      </c>
      <c r="B61" s="290">
        <v>44279</v>
      </c>
      <c r="C61" s="16" t="s">
        <v>606</v>
      </c>
      <c r="D61" s="138" t="s">
        <v>1860</v>
      </c>
      <c r="E61" s="16"/>
    </row>
    <row r="62" spans="1:5" ht="45" x14ac:dyDescent="0.25">
      <c r="A62" s="16">
        <v>58</v>
      </c>
      <c r="B62" s="290">
        <v>44280</v>
      </c>
      <c r="C62" s="16" t="s">
        <v>1432</v>
      </c>
      <c r="D62" s="138" t="s">
        <v>1879</v>
      </c>
      <c r="E62" s="16"/>
    </row>
    <row r="63" spans="1:5" ht="255" x14ac:dyDescent="0.25">
      <c r="A63" s="7">
        <v>59</v>
      </c>
      <c r="B63" s="290">
        <v>44280</v>
      </c>
      <c r="C63" s="7" t="s">
        <v>555</v>
      </c>
      <c r="D63" s="138" t="s">
        <v>1880</v>
      </c>
      <c r="E63" s="16"/>
    </row>
    <row r="64" spans="1:5" x14ac:dyDescent="0.25">
      <c r="A64" s="7">
        <v>60</v>
      </c>
      <c r="B64" s="290">
        <v>44287</v>
      </c>
      <c r="C64" s="7" t="s">
        <v>606</v>
      </c>
      <c r="D64" s="129" t="s">
        <v>1925</v>
      </c>
      <c r="E64" s="16"/>
    </row>
    <row r="65" spans="1:5" ht="105" x14ac:dyDescent="0.25">
      <c r="A65" s="7">
        <v>61</v>
      </c>
      <c r="B65" s="290">
        <v>44298</v>
      </c>
      <c r="C65" s="7" t="s">
        <v>1432</v>
      </c>
      <c r="D65" s="129" t="s">
        <v>1928</v>
      </c>
      <c r="E65" s="16"/>
    </row>
    <row r="66" spans="1:5" ht="165" x14ac:dyDescent="0.25">
      <c r="A66" s="7">
        <v>62</v>
      </c>
      <c r="B66" s="290">
        <v>44301</v>
      </c>
      <c r="C66" s="7" t="s">
        <v>606</v>
      </c>
      <c r="D66" s="138" t="s">
        <v>1930</v>
      </c>
      <c r="E66" s="16"/>
    </row>
    <row r="67" spans="1:5" ht="45" x14ac:dyDescent="0.25">
      <c r="A67" s="7">
        <v>63</v>
      </c>
      <c r="B67" s="290">
        <v>44308</v>
      </c>
      <c r="C67" s="7" t="s">
        <v>606</v>
      </c>
      <c r="D67" s="138" t="s">
        <v>1931</v>
      </c>
      <c r="E67" s="16"/>
    </row>
    <row r="68" spans="1:5" ht="120" x14ac:dyDescent="0.25">
      <c r="A68" s="16">
        <v>64</v>
      </c>
      <c r="B68" s="290">
        <v>44308</v>
      </c>
      <c r="C68" s="16" t="s">
        <v>1432</v>
      </c>
      <c r="D68" s="138" t="s">
        <v>2011</v>
      </c>
      <c r="E68" s="16"/>
    </row>
    <row r="69" spans="1:5" ht="30" x14ac:dyDescent="0.25">
      <c r="A69" s="7">
        <v>65</v>
      </c>
      <c r="B69" s="290">
        <v>44309</v>
      </c>
      <c r="C69" s="7" t="s">
        <v>1432</v>
      </c>
      <c r="D69" s="138" t="s">
        <v>2003</v>
      </c>
      <c r="E69" s="16"/>
    </row>
    <row r="70" spans="1:5" ht="30" x14ac:dyDescent="0.25">
      <c r="A70" s="7">
        <v>66</v>
      </c>
      <c r="B70" s="290">
        <v>44314</v>
      </c>
      <c r="C70" s="7" t="s">
        <v>606</v>
      </c>
      <c r="D70" s="129" t="s">
        <v>2012</v>
      </c>
      <c r="E70" s="16"/>
    </row>
    <row r="71" spans="1:5" ht="45" x14ac:dyDescent="0.25">
      <c r="A71" s="7">
        <v>67</v>
      </c>
      <c r="B71" s="290">
        <v>44314</v>
      </c>
      <c r="C71" s="7" t="s">
        <v>606</v>
      </c>
      <c r="D71" s="138" t="s">
        <v>2024</v>
      </c>
      <c r="E71" s="16"/>
    </row>
    <row r="72" spans="1:5" ht="105" x14ac:dyDescent="0.25">
      <c r="A72" s="7">
        <v>68</v>
      </c>
      <c r="B72" s="290">
        <v>44317</v>
      </c>
      <c r="C72" s="7" t="s">
        <v>1432</v>
      </c>
      <c r="D72" s="138" t="s">
        <v>2023</v>
      </c>
      <c r="E72" s="16"/>
    </row>
    <row r="73" spans="1:5" x14ac:dyDescent="0.25">
      <c r="A73" s="7">
        <v>69</v>
      </c>
      <c r="B73" s="290">
        <v>44319</v>
      </c>
      <c r="C73" s="7" t="s">
        <v>606</v>
      </c>
      <c r="D73" s="138" t="s">
        <v>2025</v>
      </c>
      <c r="E73" s="16"/>
    </row>
    <row r="74" spans="1:5" ht="75" x14ac:dyDescent="0.25">
      <c r="A74" s="16">
        <v>70</v>
      </c>
      <c r="B74" s="290">
        <v>44321</v>
      </c>
      <c r="C74" s="16" t="s">
        <v>606</v>
      </c>
      <c r="D74" s="138" t="s">
        <v>2026</v>
      </c>
      <c r="E74" s="16"/>
    </row>
    <row r="75" spans="1:5" ht="105" x14ac:dyDescent="0.25">
      <c r="A75" s="16">
        <v>71</v>
      </c>
      <c r="B75" s="290">
        <v>44327</v>
      </c>
      <c r="C75" s="16" t="s">
        <v>1432</v>
      </c>
      <c r="D75" s="138" t="s">
        <v>2027</v>
      </c>
      <c r="E75" s="16"/>
    </row>
    <row r="76" spans="1:5" ht="30" x14ac:dyDescent="0.25">
      <c r="A76" s="7">
        <v>72</v>
      </c>
      <c r="B76" s="290">
        <v>44350</v>
      </c>
      <c r="C76" s="7" t="s">
        <v>606</v>
      </c>
      <c r="D76" s="129" t="s">
        <v>2032</v>
      </c>
      <c r="E76" s="16"/>
    </row>
    <row r="77" spans="1:5" ht="135" x14ac:dyDescent="0.25">
      <c r="A77" s="7">
        <v>73</v>
      </c>
      <c r="B77" s="290">
        <v>44355</v>
      </c>
      <c r="C77" s="7" t="s">
        <v>1432</v>
      </c>
      <c r="D77" s="129" t="s">
        <v>2051</v>
      </c>
      <c r="E77" s="16"/>
    </row>
    <row r="78" spans="1:5" ht="30" x14ac:dyDescent="0.25">
      <c r="A78" s="7">
        <v>74</v>
      </c>
      <c r="B78" s="290">
        <v>44356</v>
      </c>
      <c r="C78" s="7" t="s">
        <v>1432</v>
      </c>
      <c r="D78" s="129" t="s">
        <v>2036</v>
      </c>
      <c r="E78" s="16"/>
    </row>
    <row r="79" spans="1:5" ht="45" x14ac:dyDescent="0.25">
      <c r="A79" s="7">
        <v>75</v>
      </c>
      <c r="B79" s="290">
        <v>44357</v>
      </c>
      <c r="C79" s="7" t="s">
        <v>2047</v>
      </c>
      <c r="D79" s="129" t="s">
        <v>2048</v>
      </c>
      <c r="E79" s="16"/>
    </row>
    <row r="80" spans="1:5" ht="60" x14ac:dyDescent="0.25">
      <c r="A80" s="7">
        <v>76</v>
      </c>
      <c r="B80" s="290">
        <v>44370</v>
      </c>
      <c r="C80" s="7" t="s">
        <v>1432</v>
      </c>
      <c r="D80" s="129" t="s">
        <v>2052</v>
      </c>
      <c r="E80" s="16"/>
    </row>
    <row r="81" spans="1:5" ht="60" x14ac:dyDescent="0.25">
      <c r="A81" s="7">
        <v>77</v>
      </c>
      <c r="B81" s="290">
        <v>44375</v>
      </c>
      <c r="C81" s="7" t="s">
        <v>2047</v>
      </c>
      <c r="D81" s="129" t="s">
        <v>2100</v>
      </c>
      <c r="E81" s="16"/>
    </row>
    <row r="82" spans="1:5" ht="165" x14ac:dyDescent="0.25">
      <c r="A82" s="7">
        <v>78</v>
      </c>
      <c r="B82" s="290">
        <v>44379</v>
      </c>
      <c r="C82" s="7" t="s">
        <v>1432</v>
      </c>
      <c r="D82" s="129" t="s">
        <v>2062</v>
      </c>
      <c r="E82" s="16"/>
    </row>
    <row r="83" spans="1:5" ht="105" x14ac:dyDescent="0.25">
      <c r="A83" s="7">
        <v>79</v>
      </c>
      <c r="B83" s="290">
        <v>44397</v>
      </c>
      <c r="C83" s="7" t="s">
        <v>2047</v>
      </c>
      <c r="D83" s="129" t="s">
        <v>2105</v>
      </c>
      <c r="E83" s="16"/>
    </row>
    <row r="84" spans="1:5" ht="45" x14ac:dyDescent="0.25">
      <c r="A84" s="7">
        <v>80</v>
      </c>
      <c r="B84" s="290">
        <v>44399</v>
      </c>
      <c r="C84" s="7" t="s">
        <v>2047</v>
      </c>
      <c r="D84" s="129" t="s">
        <v>2106</v>
      </c>
      <c r="E84" s="16"/>
    </row>
    <row r="85" spans="1:5" ht="135" x14ac:dyDescent="0.25">
      <c r="A85" s="7">
        <v>81</v>
      </c>
      <c r="B85" s="290">
        <v>44401</v>
      </c>
      <c r="C85" s="7" t="s">
        <v>2047</v>
      </c>
      <c r="D85" s="129" t="s">
        <v>2139</v>
      </c>
      <c r="E85" s="16"/>
    </row>
    <row r="86" spans="1:5" ht="45" x14ac:dyDescent="0.25">
      <c r="A86" s="7">
        <v>82</v>
      </c>
      <c r="B86" s="290">
        <v>44397</v>
      </c>
      <c r="C86" s="7" t="s">
        <v>2047</v>
      </c>
      <c r="D86" s="129" t="s">
        <v>2141</v>
      </c>
      <c r="E86" s="16"/>
    </row>
    <row r="87" spans="1:5" ht="300" x14ac:dyDescent="0.25">
      <c r="A87" s="7">
        <v>83</v>
      </c>
      <c r="B87" s="290">
        <v>44406</v>
      </c>
      <c r="C87" s="7" t="s">
        <v>1432</v>
      </c>
      <c r="D87" s="129" t="s">
        <v>2341</v>
      </c>
      <c r="E87" s="16"/>
    </row>
    <row r="88" spans="1:5" ht="135" x14ac:dyDescent="0.25">
      <c r="A88" s="7">
        <v>84</v>
      </c>
      <c r="B88" s="290">
        <v>44408</v>
      </c>
      <c r="C88" s="7" t="s">
        <v>1432</v>
      </c>
      <c r="D88" s="129" t="s">
        <v>2351</v>
      </c>
      <c r="E88" s="16"/>
    </row>
    <row r="89" spans="1:5" ht="30" x14ac:dyDescent="0.25">
      <c r="A89" s="7">
        <v>85</v>
      </c>
      <c r="B89" s="290">
        <v>44411</v>
      </c>
      <c r="C89" s="7" t="s">
        <v>606</v>
      </c>
      <c r="D89" s="138" t="s">
        <v>2352</v>
      </c>
      <c r="E89" s="16"/>
    </row>
    <row r="90" spans="1:5" ht="75" x14ac:dyDescent="0.25">
      <c r="A90" s="7">
        <v>86</v>
      </c>
      <c r="B90" s="290">
        <v>44416</v>
      </c>
      <c r="C90" s="7" t="s">
        <v>2047</v>
      </c>
      <c r="D90" s="129" t="s">
        <v>2354</v>
      </c>
      <c r="E90" s="16"/>
    </row>
    <row r="91" spans="1:5" ht="60" x14ac:dyDescent="0.25">
      <c r="A91" s="7">
        <v>87</v>
      </c>
      <c r="B91" s="290">
        <v>44418</v>
      </c>
      <c r="C91" s="7" t="s">
        <v>2047</v>
      </c>
      <c r="D91" s="129" t="s">
        <v>2356</v>
      </c>
      <c r="E91" s="16"/>
    </row>
    <row r="92" spans="1:5" ht="45" x14ac:dyDescent="0.25">
      <c r="A92" s="7">
        <v>88</v>
      </c>
      <c r="B92" s="290">
        <v>44418</v>
      </c>
      <c r="C92" s="7" t="s">
        <v>2047</v>
      </c>
      <c r="D92" s="129" t="s">
        <v>2357</v>
      </c>
      <c r="E92" s="16"/>
    </row>
    <row r="93" spans="1:5" ht="195" x14ac:dyDescent="0.25">
      <c r="A93" s="7">
        <v>89</v>
      </c>
      <c r="B93" s="290">
        <v>44420</v>
      </c>
      <c r="C93" s="7" t="s">
        <v>2047</v>
      </c>
      <c r="D93" s="129" t="s">
        <v>2363</v>
      </c>
      <c r="E93" s="16"/>
    </row>
    <row r="94" spans="1:5" ht="45" x14ac:dyDescent="0.25">
      <c r="A94" s="7">
        <v>90</v>
      </c>
      <c r="B94" s="290">
        <v>44428</v>
      </c>
      <c r="C94" s="7" t="s">
        <v>2047</v>
      </c>
      <c r="D94" s="129" t="s">
        <v>2366</v>
      </c>
      <c r="E94" s="16"/>
    </row>
    <row r="95" spans="1:5" ht="90" x14ac:dyDescent="0.25">
      <c r="A95" s="7">
        <v>91</v>
      </c>
      <c r="B95" s="290">
        <v>44432</v>
      </c>
      <c r="C95" s="7" t="s">
        <v>2047</v>
      </c>
      <c r="D95" s="129" t="s">
        <v>2387</v>
      </c>
      <c r="E95" s="16"/>
    </row>
    <row r="96" spans="1:5" ht="45" x14ac:dyDescent="0.25">
      <c r="A96" s="7">
        <v>92</v>
      </c>
      <c r="B96" s="290">
        <v>44447</v>
      </c>
      <c r="C96" s="7" t="s">
        <v>606</v>
      </c>
      <c r="D96" s="138" t="s">
        <v>2408</v>
      </c>
      <c r="E96" s="16"/>
    </row>
    <row r="97" spans="1:5" ht="180" x14ac:dyDescent="0.25">
      <c r="A97" s="7">
        <v>93</v>
      </c>
      <c r="B97" s="290">
        <v>44447</v>
      </c>
      <c r="C97" s="7" t="s">
        <v>606</v>
      </c>
      <c r="D97" s="129" t="s">
        <v>2458</v>
      </c>
      <c r="E97" s="16"/>
    </row>
    <row r="98" spans="1:5" ht="45" x14ac:dyDescent="0.25">
      <c r="A98" s="7">
        <v>94</v>
      </c>
      <c r="B98" s="290">
        <v>44448</v>
      </c>
      <c r="C98" s="7" t="s">
        <v>2047</v>
      </c>
      <c r="D98" s="129" t="s">
        <v>2411</v>
      </c>
      <c r="E98" s="16"/>
    </row>
    <row r="99" spans="1:5" ht="30" x14ac:dyDescent="0.25">
      <c r="A99" s="7">
        <v>95</v>
      </c>
      <c r="B99" s="290">
        <v>44449</v>
      </c>
      <c r="C99" s="7" t="s">
        <v>2047</v>
      </c>
      <c r="D99" s="129" t="s">
        <v>2412</v>
      </c>
      <c r="E99" s="16"/>
    </row>
    <row r="100" spans="1:5" ht="270" x14ac:dyDescent="0.25">
      <c r="A100" s="7">
        <v>96</v>
      </c>
      <c r="B100" s="290">
        <v>44451</v>
      </c>
      <c r="C100" s="7" t="s">
        <v>2047</v>
      </c>
      <c r="D100" s="129" t="s">
        <v>2435</v>
      </c>
      <c r="E100" s="16"/>
    </row>
    <row r="101" spans="1:5" ht="30" x14ac:dyDescent="0.25">
      <c r="A101" s="7">
        <v>97</v>
      </c>
      <c r="B101" s="290">
        <v>44453</v>
      </c>
      <c r="C101" s="7" t="s">
        <v>2047</v>
      </c>
      <c r="D101" s="129" t="s">
        <v>2436</v>
      </c>
      <c r="E101" s="16"/>
    </row>
    <row r="102" spans="1:5" x14ac:dyDescent="0.25">
      <c r="A102" s="7">
        <v>98</v>
      </c>
      <c r="B102" s="290">
        <v>44453</v>
      </c>
      <c r="C102" s="7" t="s">
        <v>2047</v>
      </c>
      <c r="D102" s="129" t="s">
        <v>2441</v>
      </c>
      <c r="E102" s="16"/>
    </row>
    <row r="103" spans="1:5" ht="30" x14ac:dyDescent="0.25">
      <c r="A103" s="7">
        <v>99</v>
      </c>
      <c r="B103" s="290">
        <v>44453</v>
      </c>
      <c r="C103" s="7" t="s">
        <v>2439</v>
      </c>
      <c r="D103" s="129" t="s">
        <v>2440</v>
      </c>
      <c r="E103" s="16"/>
    </row>
    <row r="104" spans="1:5" ht="30" x14ac:dyDescent="0.25">
      <c r="A104" s="7">
        <v>100</v>
      </c>
      <c r="B104" s="290">
        <v>44454</v>
      </c>
      <c r="C104" s="7" t="s">
        <v>2047</v>
      </c>
      <c r="D104" s="129" t="s">
        <v>2442</v>
      </c>
      <c r="E104" s="16"/>
    </row>
    <row r="105" spans="1:5" ht="90" x14ac:dyDescent="0.25">
      <c r="A105" s="7">
        <v>101</v>
      </c>
      <c r="B105" s="290">
        <v>44454</v>
      </c>
      <c r="C105" s="7" t="s">
        <v>2047</v>
      </c>
      <c r="D105" s="129" t="s">
        <v>2447</v>
      </c>
      <c r="E105" s="16"/>
    </row>
    <row r="106" spans="1:5" ht="105" x14ac:dyDescent="0.25">
      <c r="A106" s="7">
        <v>102</v>
      </c>
      <c r="B106" s="290">
        <v>44458</v>
      </c>
      <c r="C106" s="7" t="s">
        <v>2047</v>
      </c>
      <c r="D106" s="129" t="s">
        <v>2454</v>
      </c>
      <c r="E106" s="16"/>
    </row>
    <row r="107" spans="1:5" x14ac:dyDescent="0.25">
      <c r="A107" s="7">
        <v>103</v>
      </c>
      <c r="B107" s="290">
        <v>44459</v>
      </c>
      <c r="C107" s="7" t="s">
        <v>606</v>
      </c>
      <c r="D107" s="129" t="s">
        <v>2459</v>
      </c>
      <c r="E107" s="16"/>
    </row>
    <row r="108" spans="1:5" ht="45" x14ac:dyDescent="0.25">
      <c r="A108" s="7">
        <v>104</v>
      </c>
      <c r="B108" s="290">
        <v>44460</v>
      </c>
      <c r="C108" s="7" t="s">
        <v>2047</v>
      </c>
      <c r="D108" s="129" t="s">
        <v>2460</v>
      </c>
      <c r="E108" s="16"/>
    </row>
    <row r="109" spans="1:5" x14ac:dyDescent="0.25">
      <c r="A109" s="7">
        <v>104</v>
      </c>
      <c r="B109" s="290">
        <v>44461</v>
      </c>
      <c r="C109" s="7" t="s">
        <v>2047</v>
      </c>
      <c r="D109" s="129" t="s">
        <v>2461</v>
      </c>
      <c r="E109" s="16"/>
    </row>
    <row r="110" spans="1:5" ht="60" x14ac:dyDescent="0.25">
      <c r="A110" s="7">
        <v>104</v>
      </c>
      <c r="B110" s="290">
        <v>44463</v>
      </c>
      <c r="C110" s="7" t="s">
        <v>2047</v>
      </c>
      <c r="D110" s="129" t="s">
        <v>2467</v>
      </c>
      <c r="E110" s="16"/>
    </row>
    <row r="111" spans="1:5" ht="120" x14ac:dyDescent="0.25">
      <c r="A111" s="7">
        <v>105</v>
      </c>
      <c r="B111" s="290">
        <v>44464</v>
      </c>
      <c r="C111" s="7" t="s">
        <v>2047</v>
      </c>
      <c r="D111" s="129" t="s">
        <v>2501</v>
      </c>
      <c r="E111" s="16"/>
    </row>
    <row r="112" spans="1:5" ht="135" x14ac:dyDescent="0.25">
      <c r="A112" s="7">
        <v>106</v>
      </c>
      <c r="B112" s="290">
        <v>44466</v>
      </c>
      <c r="C112" s="7" t="s">
        <v>606</v>
      </c>
      <c r="D112" s="129" t="s">
        <v>2500</v>
      </c>
      <c r="E112" s="16"/>
    </row>
    <row r="113" spans="1:5" ht="45" x14ac:dyDescent="0.25">
      <c r="A113" s="7">
        <v>107</v>
      </c>
      <c r="B113" s="290">
        <v>44467</v>
      </c>
      <c r="C113" s="7" t="s">
        <v>2047</v>
      </c>
      <c r="D113" s="129" t="s">
        <v>2502</v>
      </c>
      <c r="E113" s="16"/>
    </row>
    <row r="114" spans="1:5" ht="135" x14ac:dyDescent="0.25">
      <c r="A114" s="7">
        <v>108</v>
      </c>
      <c r="B114" s="290">
        <v>44469</v>
      </c>
      <c r="C114" s="7" t="s">
        <v>2047</v>
      </c>
      <c r="D114" s="129" t="s">
        <v>2523</v>
      </c>
      <c r="E114" s="16"/>
    </row>
    <row r="115" spans="1:5" ht="30" x14ac:dyDescent="0.25">
      <c r="A115" s="7">
        <v>109</v>
      </c>
      <c r="B115" s="290">
        <v>44474</v>
      </c>
      <c r="C115" s="7" t="s">
        <v>606</v>
      </c>
      <c r="D115" s="138" t="s">
        <v>2524</v>
      </c>
      <c r="E115" s="16"/>
    </row>
    <row r="116" spans="1:5" x14ac:dyDescent="0.25">
      <c r="A116" s="7">
        <v>110</v>
      </c>
      <c r="B116" s="290">
        <v>44476</v>
      </c>
      <c r="C116" s="7" t="s">
        <v>606</v>
      </c>
      <c r="D116" s="129" t="s">
        <v>2537</v>
      </c>
      <c r="E116" s="16"/>
    </row>
    <row r="117" spans="1:5" x14ac:dyDescent="0.25">
      <c r="A117" s="7">
        <v>111</v>
      </c>
      <c r="B117" s="290">
        <v>44481</v>
      </c>
      <c r="C117" s="7" t="s">
        <v>606</v>
      </c>
      <c r="D117" s="129" t="s">
        <v>2551</v>
      </c>
      <c r="E117" s="16"/>
    </row>
    <row r="118" spans="1:5" x14ac:dyDescent="0.25">
      <c r="A118" s="7">
        <v>112</v>
      </c>
      <c r="B118" s="290">
        <v>44484</v>
      </c>
      <c r="C118" s="7" t="s">
        <v>2047</v>
      </c>
      <c r="D118" s="129" t="s">
        <v>2552</v>
      </c>
      <c r="E118" s="16"/>
    </row>
    <row r="119" spans="1:5" ht="180" x14ac:dyDescent="0.25">
      <c r="A119" s="7">
        <v>113</v>
      </c>
      <c r="B119" s="290">
        <v>44488</v>
      </c>
      <c r="C119" s="7" t="s">
        <v>2047</v>
      </c>
      <c r="D119" s="129" t="s">
        <v>2574</v>
      </c>
      <c r="E119" s="16"/>
    </row>
    <row r="120" spans="1:5" ht="30" x14ac:dyDescent="0.25">
      <c r="A120" s="7">
        <v>114</v>
      </c>
      <c r="B120" s="290">
        <v>44488</v>
      </c>
      <c r="C120" s="7" t="s">
        <v>606</v>
      </c>
      <c r="D120" s="129" t="s">
        <v>2575</v>
      </c>
      <c r="E120" s="16"/>
    </row>
    <row r="121" spans="1:5" ht="285" x14ac:dyDescent="0.25">
      <c r="A121" s="7">
        <v>115</v>
      </c>
      <c r="B121" s="290">
        <v>44494</v>
      </c>
      <c r="C121" s="7" t="s">
        <v>2047</v>
      </c>
      <c r="D121" s="129" t="s">
        <v>2586</v>
      </c>
      <c r="E121" s="16"/>
    </row>
    <row r="122" spans="1:5" ht="105" x14ac:dyDescent="0.25">
      <c r="A122" s="7">
        <v>116</v>
      </c>
      <c r="B122" s="290">
        <v>44494</v>
      </c>
      <c r="C122" s="7" t="s">
        <v>2047</v>
      </c>
      <c r="D122" s="138" t="s">
        <v>2587</v>
      </c>
      <c r="E122" s="16"/>
    </row>
    <row r="123" spans="1:5" x14ac:dyDescent="0.25">
      <c r="A123" s="7">
        <v>117</v>
      </c>
      <c r="B123" s="290">
        <v>44498</v>
      </c>
      <c r="C123" s="7" t="s">
        <v>606</v>
      </c>
      <c r="D123" s="129" t="s">
        <v>2589</v>
      </c>
      <c r="E123" s="16"/>
    </row>
    <row r="124" spans="1:5" ht="330" x14ac:dyDescent="0.25">
      <c r="A124" s="7">
        <v>118</v>
      </c>
      <c r="B124" s="290">
        <v>44505</v>
      </c>
      <c r="C124" s="7" t="s">
        <v>2047</v>
      </c>
      <c r="D124" s="138" t="s">
        <v>2590</v>
      </c>
      <c r="E124" s="16"/>
    </row>
    <row r="125" spans="1:5" ht="30" x14ac:dyDescent="0.25">
      <c r="A125" s="7">
        <v>119</v>
      </c>
      <c r="B125" s="290">
        <v>44510</v>
      </c>
      <c r="C125" s="7" t="s">
        <v>606</v>
      </c>
      <c r="D125" s="138" t="s">
        <v>2591</v>
      </c>
      <c r="E125" s="16"/>
    </row>
    <row r="126" spans="1:5" ht="45" x14ac:dyDescent="0.25">
      <c r="A126" s="16">
        <v>120</v>
      </c>
      <c r="B126" s="290">
        <v>44517</v>
      </c>
      <c r="C126" s="16" t="s">
        <v>2047</v>
      </c>
      <c r="D126" s="138" t="s">
        <v>2639</v>
      </c>
      <c r="E126" s="16"/>
    </row>
    <row r="127" spans="1:5" ht="75" x14ac:dyDescent="0.25">
      <c r="A127" s="16">
        <v>121</v>
      </c>
      <c r="B127" s="290">
        <v>44517</v>
      </c>
      <c r="C127" s="16" t="s">
        <v>2047</v>
      </c>
      <c r="D127" s="138" t="s">
        <v>2592</v>
      </c>
      <c r="E127" s="16"/>
    </row>
    <row r="128" spans="1:5" ht="105" x14ac:dyDescent="0.25">
      <c r="A128" s="7">
        <v>122</v>
      </c>
      <c r="B128" s="290">
        <v>44518</v>
      </c>
      <c r="C128" s="7" t="s">
        <v>1432</v>
      </c>
      <c r="D128" s="138" t="s">
        <v>2643</v>
      </c>
      <c r="E128" s="16"/>
    </row>
    <row r="129" spans="1:5" ht="45" x14ac:dyDescent="0.25">
      <c r="A129" s="7">
        <v>123</v>
      </c>
      <c r="B129" s="290">
        <v>44524</v>
      </c>
      <c r="C129" s="7" t="s">
        <v>606</v>
      </c>
      <c r="D129" s="129" t="s">
        <v>2644</v>
      </c>
      <c r="E129" s="16"/>
    </row>
    <row r="130" spans="1:5" ht="30" x14ac:dyDescent="0.25">
      <c r="A130" s="7">
        <v>124</v>
      </c>
      <c r="B130" s="290">
        <v>44531</v>
      </c>
      <c r="C130" s="7" t="s">
        <v>606</v>
      </c>
      <c r="D130" s="138" t="s">
        <v>2646</v>
      </c>
      <c r="E130" s="16"/>
    </row>
    <row r="131" spans="1:5" x14ac:dyDescent="0.25">
      <c r="A131" s="7">
        <v>125</v>
      </c>
      <c r="B131" s="290">
        <v>44536</v>
      </c>
      <c r="C131" s="7" t="s">
        <v>2439</v>
      </c>
      <c r="D131" s="138" t="s">
        <v>2654</v>
      </c>
      <c r="E131" s="16"/>
    </row>
    <row r="132" spans="1:5" ht="45" x14ac:dyDescent="0.25">
      <c r="A132" s="7">
        <v>126</v>
      </c>
      <c r="B132" s="290">
        <v>44546</v>
      </c>
      <c r="C132" s="7" t="s">
        <v>606</v>
      </c>
      <c r="D132" s="138" t="s">
        <v>2656</v>
      </c>
      <c r="E132" s="16"/>
    </row>
    <row r="133" spans="1:5" x14ac:dyDescent="0.25">
      <c r="A133" s="7">
        <v>127</v>
      </c>
      <c r="B133" s="290">
        <v>44547</v>
      </c>
      <c r="C133" s="7" t="s">
        <v>606</v>
      </c>
      <c r="D133" s="129" t="s">
        <v>2660</v>
      </c>
      <c r="E133" s="16"/>
    </row>
    <row r="134" spans="1:5" x14ac:dyDescent="0.25">
      <c r="A134" s="7">
        <v>128</v>
      </c>
      <c r="B134" s="290">
        <v>44567</v>
      </c>
      <c r="C134" s="7" t="s">
        <v>606</v>
      </c>
      <c r="D134" s="129" t="s">
        <v>2661</v>
      </c>
      <c r="E134" s="16"/>
    </row>
    <row r="135" spans="1:5" x14ac:dyDescent="0.25">
      <c r="A135" s="7">
        <v>129</v>
      </c>
      <c r="B135" s="290">
        <v>44567</v>
      </c>
      <c r="C135" s="7" t="s">
        <v>606</v>
      </c>
      <c r="D135" s="129" t="s">
        <v>2666</v>
      </c>
      <c r="E135" s="16"/>
    </row>
    <row r="136" spans="1:5" ht="90" x14ac:dyDescent="0.25">
      <c r="A136" s="7">
        <v>130</v>
      </c>
      <c r="B136" s="290">
        <v>44574</v>
      </c>
      <c r="C136" s="7" t="s">
        <v>2047</v>
      </c>
      <c r="D136" s="129" t="s">
        <v>2675</v>
      </c>
      <c r="E136" s="16"/>
    </row>
    <row r="137" spans="1:5" ht="30" x14ac:dyDescent="0.25">
      <c r="A137" s="7">
        <v>131</v>
      </c>
      <c r="B137" s="290">
        <v>44575</v>
      </c>
      <c r="C137" s="7" t="s">
        <v>2047</v>
      </c>
      <c r="D137" s="472" t="s">
        <v>2676</v>
      </c>
      <c r="E137" s="16"/>
    </row>
    <row r="138" spans="1:5" ht="90" x14ac:dyDescent="0.25">
      <c r="A138" s="7">
        <v>132</v>
      </c>
      <c r="B138" s="290">
        <v>44583</v>
      </c>
      <c r="C138" s="7" t="s">
        <v>1432</v>
      </c>
      <c r="D138" s="138" t="s">
        <v>2679</v>
      </c>
      <c r="E138" s="16"/>
    </row>
    <row r="139" spans="1:5" x14ac:dyDescent="0.25">
      <c r="A139" s="16">
        <v>133</v>
      </c>
      <c r="B139" s="290">
        <v>44586</v>
      </c>
      <c r="C139" s="16" t="s">
        <v>606</v>
      </c>
      <c r="D139" s="16" t="s">
        <v>2680</v>
      </c>
      <c r="E139" s="16"/>
    </row>
    <row r="140" spans="1:5" ht="165" x14ac:dyDescent="0.25">
      <c r="A140" s="16">
        <v>134</v>
      </c>
      <c r="B140" s="290">
        <v>44594</v>
      </c>
      <c r="C140" s="16" t="s">
        <v>1432</v>
      </c>
      <c r="D140" s="138" t="s">
        <v>2759</v>
      </c>
      <c r="E140" s="16"/>
    </row>
    <row r="141" spans="1:5" ht="45" x14ac:dyDescent="0.25">
      <c r="A141" s="7">
        <v>135</v>
      </c>
      <c r="B141" s="290">
        <v>44606</v>
      </c>
      <c r="C141" s="7" t="s">
        <v>1432</v>
      </c>
      <c r="D141" s="129" t="s">
        <v>2764</v>
      </c>
      <c r="E141" s="16"/>
    </row>
    <row r="142" spans="1:5" ht="45" x14ac:dyDescent="0.25">
      <c r="A142" s="7">
        <v>136</v>
      </c>
      <c r="B142" s="290">
        <v>44615</v>
      </c>
      <c r="C142" s="7" t="s">
        <v>2047</v>
      </c>
      <c r="D142" s="129" t="s">
        <v>2766</v>
      </c>
      <c r="E142" s="16"/>
    </row>
    <row r="143" spans="1:5" ht="30" x14ac:dyDescent="0.25">
      <c r="A143" s="7">
        <v>137</v>
      </c>
      <c r="B143" s="290">
        <v>44622</v>
      </c>
      <c r="C143" s="7" t="s">
        <v>2047</v>
      </c>
      <c r="D143" s="129" t="s">
        <v>2767</v>
      </c>
      <c r="E143" s="16"/>
    </row>
    <row r="144" spans="1:5" ht="75" x14ac:dyDescent="0.25">
      <c r="A144" s="7">
        <v>138</v>
      </c>
      <c r="B144" s="290">
        <v>44628</v>
      </c>
      <c r="C144" s="7" t="s">
        <v>1432</v>
      </c>
      <c r="D144" s="509" t="s">
        <v>2768</v>
      </c>
      <c r="E144" s="16"/>
    </row>
    <row r="145" spans="1:5" ht="60" x14ac:dyDescent="0.25">
      <c r="A145" s="7">
        <v>139</v>
      </c>
      <c r="B145" s="290">
        <v>44630</v>
      </c>
      <c r="C145" s="7" t="s">
        <v>2047</v>
      </c>
      <c r="D145" s="129" t="s">
        <v>2774</v>
      </c>
      <c r="E145" s="16"/>
    </row>
    <row r="146" spans="1:5" ht="60" x14ac:dyDescent="0.25">
      <c r="A146" s="7">
        <v>140</v>
      </c>
      <c r="B146" s="290">
        <v>44651</v>
      </c>
      <c r="C146" s="7" t="s">
        <v>606</v>
      </c>
      <c r="D146" s="138" t="s">
        <v>2775</v>
      </c>
      <c r="E146" s="16"/>
    </row>
    <row r="147" spans="1:5" ht="120" x14ac:dyDescent="0.25">
      <c r="A147" s="7">
        <v>141</v>
      </c>
      <c r="B147" s="290">
        <v>44652</v>
      </c>
      <c r="C147" s="7" t="s">
        <v>1432</v>
      </c>
      <c r="D147" s="138" t="s">
        <v>2780</v>
      </c>
      <c r="E147" s="16"/>
    </row>
    <row r="148" spans="1:5" ht="60" x14ac:dyDescent="0.25">
      <c r="A148" s="16">
        <v>142</v>
      </c>
      <c r="B148" s="290">
        <v>44653</v>
      </c>
      <c r="C148" s="16" t="s">
        <v>1432</v>
      </c>
      <c r="D148" s="138" t="s">
        <v>2790</v>
      </c>
      <c r="E148" s="16"/>
    </row>
    <row r="149" spans="1:5" ht="60" x14ac:dyDescent="0.25">
      <c r="A149" s="16">
        <v>143</v>
      </c>
      <c r="B149" s="290">
        <v>44669</v>
      </c>
      <c r="C149" s="16" t="s">
        <v>2047</v>
      </c>
      <c r="D149" s="138" t="s">
        <v>2794</v>
      </c>
      <c r="E149" s="16"/>
    </row>
    <row r="150" spans="1:5" ht="45" x14ac:dyDescent="0.25">
      <c r="A150" s="16">
        <v>144</v>
      </c>
      <c r="B150" s="290">
        <v>44676</v>
      </c>
      <c r="C150" s="16" t="s">
        <v>2047</v>
      </c>
      <c r="D150" s="138" t="s">
        <v>2795</v>
      </c>
      <c r="E150" s="16"/>
    </row>
    <row r="151" spans="1:5" ht="30" x14ac:dyDescent="0.25">
      <c r="A151" s="16">
        <v>145</v>
      </c>
      <c r="B151" s="290">
        <v>44678</v>
      </c>
      <c r="C151" s="16" t="s">
        <v>2047</v>
      </c>
      <c r="D151" s="138" t="s">
        <v>2796</v>
      </c>
      <c r="E151" s="16"/>
    </row>
    <row r="152" spans="1:5" ht="165" x14ac:dyDescent="0.25">
      <c r="A152" s="7">
        <v>146</v>
      </c>
      <c r="B152" s="290">
        <v>44687</v>
      </c>
      <c r="C152" s="7" t="s">
        <v>606</v>
      </c>
      <c r="D152" s="138" t="s">
        <v>2801</v>
      </c>
      <c r="E152" s="16"/>
    </row>
    <row r="153" spans="1:5" ht="30" x14ac:dyDescent="0.25">
      <c r="A153" s="7">
        <v>147</v>
      </c>
      <c r="B153" s="290">
        <v>44691</v>
      </c>
      <c r="C153" s="7" t="s">
        <v>606</v>
      </c>
      <c r="D153" s="129" t="s">
        <v>2802</v>
      </c>
      <c r="E153" s="16"/>
    </row>
    <row r="154" spans="1:5" ht="75" x14ac:dyDescent="0.25">
      <c r="A154" s="7">
        <v>148</v>
      </c>
      <c r="B154" s="290">
        <v>44693</v>
      </c>
      <c r="C154" s="7" t="s">
        <v>1432</v>
      </c>
      <c r="D154" s="129" t="s">
        <v>2803</v>
      </c>
      <c r="E154" s="16"/>
    </row>
    <row r="155" spans="1:5" ht="45" x14ac:dyDescent="0.25">
      <c r="A155" s="7">
        <v>149</v>
      </c>
      <c r="B155" s="290">
        <v>44701</v>
      </c>
      <c r="C155" s="16" t="s">
        <v>2047</v>
      </c>
      <c r="D155" s="129" t="s">
        <v>2809</v>
      </c>
      <c r="E155" s="16"/>
    </row>
    <row r="156" spans="1:5" ht="15" customHeight="1" x14ac:dyDescent="0.25">
      <c r="A156" s="7">
        <v>150</v>
      </c>
      <c r="B156" s="290">
        <v>44727</v>
      </c>
      <c r="C156" s="16" t="s">
        <v>1432</v>
      </c>
      <c r="D156" s="129" t="s">
        <v>2823</v>
      </c>
      <c r="E156" s="16"/>
    </row>
    <row r="157" spans="1:5" ht="45" x14ac:dyDescent="0.25">
      <c r="A157" s="7">
        <v>151</v>
      </c>
      <c r="B157" s="290">
        <v>44736</v>
      </c>
      <c r="C157" s="16" t="s">
        <v>2047</v>
      </c>
      <c r="D157" s="129" t="s">
        <v>2826</v>
      </c>
      <c r="E157" s="16"/>
    </row>
    <row r="158" spans="1:5" ht="15" customHeight="1" x14ac:dyDescent="0.25">
      <c r="A158" s="16">
        <v>152</v>
      </c>
      <c r="B158" s="290">
        <v>44732</v>
      </c>
      <c r="C158" s="16" t="s">
        <v>1432</v>
      </c>
      <c r="D158" s="138" t="s">
        <v>2827</v>
      </c>
      <c r="E158" s="16"/>
    </row>
    <row r="159" spans="1:5" ht="30" x14ac:dyDescent="0.25">
      <c r="A159" s="7">
        <v>153</v>
      </c>
      <c r="B159" s="290">
        <v>44740</v>
      </c>
      <c r="C159" s="7" t="s">
        <v>606</v>
      </c>
      <c r="D159" s="563" t="s">
        <v>2846</v>
      </c>
      <c r="E159" s="16"/>
    </row>
    <row r="160" spans="1:5" ht="405" x14ac:dyDescent="0.25">
      <c r="A160" s="7">
        <v>154</v>
      </c>
      <c r="B160" s="290">
        <v>44748</v>
      </c>
      <c r="C160" s="7" t="s">
        <v>1432</v>
      </c>
      <c r="D160" s="576" t="s">
        <v>2855</v>
      </c>
      <c r="E160" s="16"/>
    </row>
    <row r="161" spans="1:5" ht="45" x14ac:dyDescent="0.25">
      <c r="A161" s="7">
        <v>155</v>
      </c>
      <c r="B161" s="290">
        <v>44756</v>
      </c>
      <c r="C161" s="16" t="s">
        <v>2047</v>
      </c>
      <c r="D161" s="129" t="s">
        <v>2856</v>
      </c>
      <c r="E161" s="16"/>
    </row>
    <row r="162" spans="1:5" ht="45" x14ac:dyDescent="0.25">
      <c r="A162" s="7">
        <v>156</v>
      </c>
      <c r="B162" s="290">
        <v>44756</v>
      </c>
      <c r="C162" s="16" t="s">
        <v>2047</v>
      </c>
      <c r="D162" s="129" t="s">
        <v>2857</v>
      </c>
      <c r="E162" s="16"/>
    </row>
    <row r="163" spans="1:5" ht="150" x14ac:dyDescent="0.25">
      <c r="A163" s="16">
        <v>157</v>
      </c>
      <c r="B163" s="290">
        <v>44781</v>
      </c>
      <c r="C163" s="16" t="s">
        <v>2047</v>
      </c>
      <c r="D163" s="138" t="s">
        <v>2858</v>
      </c>
      <c r="E163" s="16"/>
    </row>
  </sheetData>
  <autoFilter ref="A1:D136" xr:uid="{368FB5EA-C566-4849-A949-16967656DDA3}"/>
  <hyperlinks>
    <hyperlink ref="D159" r:id="rId1" location="/14016995880 ([LNL/MTL-S/MTP-PCH-S] need to define Secure Key Hash Fuses as non BOD when Security+keys_Check_Hash size is 256 bits. )_x000a_" xr:uid="{250987F4-79F4-423B-840D-EF9297889453}"/>
  </hyperlinks>
  <pageMargins left="0.7" right="0.7" top="0.75" bottom="0.75" header="0.3" footer="0.3"/>
  <pageSetup orientation="portrait"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2" customFormat="1" ht="33.75" x14ac:dyDescent="0.25">
      <c r="C1" s="285" t="s">
        <v>1850</v>
      </c>
      <c r="E1" s="256"/>
      <c r="F1" s="256"/>
      <c r="G1" s="256"/>
      <c r="N1" s="256"/>
      <c r="O1" s="255"/>
      <c r="P1" s="255"/>
      <c r="Q1" s="255"/>
      <c r="R1" s="254"/>
      <c r="T1" s="253"/>
      <c r="U1" s="253"/>
      <c r="V1" s="253"/>
      <c r="W1" s="307"/>
      <c r="X1" s="253"/>
      <c r="Y1" s="253"/>
      <c r="Z1" s="253"/>
      <c r="AA1" s="253"/>
    </row>
    <row r="2" spans="3:27" s="252" customFormat="1" ht="17.25" x14ac:dyDescent="0.25">
      <c r="C2" s="248" t="s">
        <v>1801</v>
      </c>
      <c r="E2" s="256"/>
      <c r="F2" s="256"/>
      <c r="G2" s="256"/>
      <c r="N2" s="256"/>
      <c r="O2" s="255"/>
      <c r="P2" s="255"/>
      <c r="Q2" s="255"/>
      <c r="R2" s="254"/>
      <c r="T2" s="253"/>
      <c r="U2" s="253"/>
      <c r="V2" s="253"/>
      <c r="W2" s="307"/>
      <c r="X2" s="253"/>
      <c r="Y2" s="253"/>
      <c r="Z2" s="253"/>
      <c r="AA2" s="253"/>
    </row>
    <row r="3" spans="3:27" s="252" customFormat="1" ht="17.25" x14ac:dyDescent="0.25">
      <c r="C3" s="248" t="s">
        <v>1802</v>
      </c>
      <c r="E3" s="256"/>
      <c r="F3" s="256"/>
      <c r="G3" s="256"/>
      <c r="N3" s="256"/>
      <c r="O3" s="255"/>
      <c r="P3" s="255"/>
      <c r="Q3" s="255"/>
      <c r="R3" s="254"/>
      <c r="T3" s="253"/>
      <c r="U3" s="253"/>
      <c r="V3" s="253"/>
      <c r="W3" s="307"/>
      <c r="X3" s="253"/>
      <c r="Y3" s="253"/>
      <c r="Z3" s="253"/>
      <c r="AA3" s="253"/>
    </row>
    <row r="4" spans="3:27" s="252" customFormat="1" ht="17.25" x14ac:dyDescent="0.25">
      <c r="C4" s="248" t="s">
        <v>1803</v>
      </c>
      <c r="E4" s="256"/>
      <c r="F4" s="256"/>
      <c r="G4" s="256"/>
      <c r="N4" s="256"/>
      <c r="O4" s="255"/>
      <c r="P4" s="255"/>
      <c r="Q4" s="255"/>
      <c r="R4" s="254"/>
      <c r="T4" s="253"/>
      <c r="U4" s="253"/>
      <c r="V4" s="253"/>
      <c r="W4" s="307"/>
      <c r="X4" s="253"/>
      <c r="Y4" s="253"/>
      <c r="Z4" s="253"/>
      <c r="AA4" s="253"/>
    </row>
    <row r="5" spans="3:27" s="252" customFormat="1" ht="17.25" x14ac:dyDescent="0.25">
      <c r="C5" s="248"/>
      <c r="E5" s="256"/>
      <c r="F5" s="256"/>
      <c r="G5" s="256"/>
      <c r="N5" s="256"/>
      <c r="O5" s="255"/>
      <c r="P5" s="255"/>
      <c r="Q5" s="255"/>
      <c r="R5" s="254"/>
      <c r="T5" s="253"/>
      <c r="U5" s="253"/>
      <c r="V5" s="253"/>
      <c r="W5" s="307"/>
      <c r="X5" s="253"/>
      <c r="Y5" s="253"/>
      <c r="Z5" s="253"/>
      <c r="AA5" s="253"/>
    </row>
    <row r="6" spans="3:27" s="128" customFormat="1" ht="17.25" x14ac:dyDescent="0.25">
      <c r="C6" s="248" t="s">
        <v>1804</v>
      </c>
      <c r="E6" s="264"/>
      <c r="F6" s="264"/>
      <c r="G6" s="264"/>
      <c r="N6" s="264"/>
      <c r="O6" s="265"/>
      <c r="P6" s="265"/>
      <c r="Q6" s="265"/>
      <c r="R6" s="335"/>
      <c r="T6" s="336"/>
      <c r="U6" s="336"/>
      <c r="V6" s="336"/>
      <c r="W6" s="337"/>
      <c r="X6" s="336"/>
      <c r="Y6" s="336"/>
      <c r="Z6" s="336"/>
      <c r="AA6" s="336"/>
    </row>
    <row r="7" spans="3:27" s="128" customFormat="1" x14ac:dyDescent="0.25">
      <c r="C7" s="338" t="s">
        <v>1807</v>
      </c>
      <c r="D7" s="128" t="s">
        <v>1805</v>
      </c>
      <c r="E7" s="264"/>
      <c r="F7" s="264"/>
      <c r="G7" s="264"/>
      <c r="N7" s="264"/>
      <c r="O7" s="265"/>
      <c r="P7" s="265"/>
      <c r="Q7" s="265"/>
      <c r="R7" s="335"/>
      <c r="T7" s="336"/>
      <c r="U7" s="336"/>
      <c r="V7" s="336"/>
      <c r="W7" s="337"/>
      <c r="X7" s="336"/>
      <c r="Y7" s="336"/>
      <c r="Z7" s="336"/>
      <c r="AA7" s="336"/>
    </row>
    <row r="8" spans="3:27" s="128" customFormat="1" x14ac:dyDescent="0.25">
      <c r="C8" s="338" t="s">
        <v>1808</v>
      </c>
      <c r="D8" s="128" t="s">
        <v>1806</v>
      </c>
      <c r="E8" s="264"/>
      <c r="F8" s="264"/>
      <c r="G8" s="264"/>
      <c r="N8" s="264"/>
      <c r="O8" s="265"/>
      <c r="P8" s="265"/>
      <c r="Q8" s="265"/>
      <c r="R8" s="335"/>
      <c r="T8" s="336"/>
      <c r="U8" s="336"/>
      <c r="V8" s="336"/>
      <c r="W8" s="337"/>
      <c r="X8" s="336"/>
      <c r="Y8" s="336"/>
      <c r="Z8" s="336"/>
      <c r="AA8" s="336"/>
    </row>
    <row r="9" spans="3:27" s="128" customFormat="1" ht="17.25" x14ac:dyDescent="0.25">
      <c r="C9" s="248"/>
      <c r="D9" s="128" t="s">
        <v>1826</v>
      </c>
      <c r="E9" s="264"/>
      <c r="F9" s="264"/>
      <c r="G9" s="264"/>
      <c r="N9" s="264"/>
      <c r="O9" s="265"/>
      <c r="P9" s="265"/>
      <c r="Q9" s="265"/>
      <c r="R9" s="335"/>
      <c r="T9" s="336"/>
      <c r="U9" s="336"/>
      <c r="V9" s="336"/>
      <c r="W9" s="337"/>
      <c r="X9" s="336"/>
      <c r="Y9" s="336"/>
      <c r="Z9" s="336"/>
      <c r="AA9" s="336"/>
    </row>
    <row r="10" spans="3:27" s="128" customFormat="1" ht="17.25" x14ac:dyDescent="0.25">
      <c r="C10" s="248"/>
      <c r="E10" s="264"/>
      <c r="F10" s="264"/>
      <c r="G10" s="264"/>
      <c r="N10" s="264"/>
      <c r="O10" s="265"/>
      <c r="P10" s="265"/>
      <c r="Q10" s="265"/>
      <c r="R10" s="335"/>
      <c r="T10" s="336"/>
      <c r="U10" s="336"/>
      <c r="V10" s="336"/>
      <c r="W10" s="337"/>
      <c r="X10" s="336"/>
      <c r="Y10" s="336"/>
      <c r="Z10" s="336"/>
      <c r="AA10" s="336"/>
    </row>
    <row r="11" spans="3:27" s="252" customFormat="1" ht="17.25" x14ac:dyDescent="0.25">
      <c r="C11" s="248" t="s">
        <v>1827</v>
      </c>
      <c r="E11" s="256"/>
      <c r="F11" s="256"/>
      <c r="G11" s="256"/>
      <c r="N11" s="256"/>
      <c r="O11" s="255"/>
      <c r="P11" s="255"/>
      <c r="Q11" s="255"/>
      <c r="R11" s="254"/>
      <c r="T11" s="253"/>
      <c r="U11" s="253"/>
      <c r="V11" s="253"/>
      <c r="W11" s="307"/>
      <c r="X11" s="253"/>
      <c r="Y11" s="253"/>
      <c r="Z11" s="253"/>
      <c r="AA11" s="253"/>
    </row>
    <row r="12" spans="3:27" s="252" customFormat="1" ht="17.25" x14ac:dyDescent="0.25">
      <c r="C12" s="248"/>
      <c r="E12" s="256"/>
      <c r="F12" s="256"/>
      <c r="G12" s="256"/>
      <c r="N12" s="256"/>
      <c r="O12" s="255"/>
      <c r="P12" s="255"/>
      <c r="Q12" s="255"/>
      <c r="R12" s="254"/>
      <c r="T12" s="253"/>
      <c r="U12" s="253"/>
      <c r="V12" s="253"/>
      <c r="W12" s="307"/>
      <c r="X12" s="253"/>
      <c r="Y12" s="253"/>
      <c r="Z12" s="253"/>
      <c r="AA12" s="253"/>
    </row>
    <row r="13" spans="3:27" s="128" customFormat="1" ht="18" thickBot="1" x14ac:dyDescent="0.3">
      <c r="C13" s="248" t="s">
        <v>1809</v>
      </c>
      <c r="E13" s="264"/>
      <c r="F13" s="264"/>
      <c r="G13" s="264"/>
      <c r="N13" s="264"/>
      <c r="O13" s="265"/>
      <c r="P13" s="265"/>
      <c r="Q13" s="265"/>
      <c r="R13" s="335"/>
      <c r="T13" s="336"/>
      <c r="U13" s="336"/>
      <c r="V13" s="336"/>
      <c r="W13" s="337"/>
      <c r="X13" s="336"/>
      <c r="Y13" s="336"/>
      <c r="Z13" s="336"/>
      <c r="AA13" s="336"/>
    </row>
    <row r="14" spans="3:27" s="256" customFormat="1" ht="15" customHeight="1" thickTop="1" x14ac:dyDescent="0.25">
      <c r="C14" s="343" t="s">
        <v>1810</v>
      </c>
      <c r="D14" s="339" t="s">
        <v>1818</v>
      </c>
      <c r="E14" s="339" t="s">
        <v>1811</v>
      </c>
      <c r="W14" s="346"/>
    </row>
    <row r="15" spans="3:27" s="256" customFormat="1" ht="15" customHeight="1" x14ac:dyDescent="0.25">
      <c r="C15" s="340" t="s">
        <v>26</v>
      </c>
      <c r="D15" s="341" t="s">
        <v>1812</v>
      </c>
      <c r="E15" s="344" t="s">
        <v>1845</v>
      </c>
      <c r="W15" s="346"/>
    </row>
    <row r="16" spans="3:27" s="256" customFormat="1" ht="15" customHeight="1" x14ac:dyDescent="0.25">
      <c r="C16" s="340" t="s">
        <v>1819</v>
      </c>
      <c r="D16" s="341" t="s">
        <v>1813</v>
      </c>
      <c r="E16" s="344" t="s">
        <v>1814</v>
      </c>
      <c r="W16" s="346"/>
    </row>
    <row r="17" spans="3:27" s="256" customFormat="1" ht="15" customHeight="1" x14ac:dyDescent="0.25">
      <c r="C17" s="340" t="s">
        <v>1759</v>
      </c>
      <c r="D17" s="341" t="s">
        <v>1820</v>
      </c>
      <c r="E17" s="344" t="s">
        <v>1815</v>
      </c>
      <c r="W17" s="346"/>
    </row>
    <row r="18" spans="3:27" s="256" customFormat="1" ht="15" customHeight="1" x14ac:dyDescent="0.25">
      <c r="C18" s="577" t="s">
        <v>1816</v>
      </c>
      <c r="D18" s="579" t="s">
        <v>1849</v>
      </c>
      <c r="E18" s="342" t="s">
        <v>1821</v>
      </c>
      <c r="W18" s="346"/>
    </row>
    <row r="19" spans="3:27" s="256" customFormat="1" ht="15" customHeight="1" thickBot="1" x14ac:dyDescent="0.3">
      <c r="C19" s="578"/>
      <c r="D19" s="580"/>
      <c r="E19" s="345" t="s">
        <v>1817</v>
      </c>
      <c r="W19" s="346"/>
    </row>
    <row r="20" spans="3:27" s="252" customFormat="1" ht="18" thickTop="1" x14ac:dyDescent="0.25">
      <c r="C20" s="248" t="s">
        <v>1822</v>
      </c>
      <c r="E20" s="256"/>
      <c r="F20" s="256"/>
      <c r="G20" s="256"/>
      <c r="N20" s="256"/>
      <c r="O20" s="255"/>
      <c r="P20" s="255"/>
      <c r="Q20" s="255"/>
      <c r="R20" s="254"/>
      <c r="T20" s="253"/>
      <c r="U20" s="253"/>
      <c r="V20" s="253"/>
      <c r="W20" s="307"/>
      <c r="X20" s="253"/>
      <c r="Y20" s="253"/>
      <c r="Z20" s="253"/>
      <c r="AA20" s="253"/>
    </row>
    <row r="21" spans="3:27" s="347" customFormat="1" x14ac:dyDescent="0.2">
      <c r="C21" s="353" t="s">
        <v>1823</v>
      </c>
      <c r="E21" s="348"/>
      <c r="F21" s="348"/>
      <c r="G21" s="348"/>
      <c r="N21" s="348"/>
      <c r="O21" s="349"/>
      <c r="P21" s="349"/>
      <c r="Q21" s="349"/>
      <c r="R21" s="350"/>
      <c r="T21" s="351"/>
      <c r="U21" s="351"/>
      <c r="V21" s="351"/>
      <c r="W21" s="352"/>
      <c r="X21" s="351"/>
      <c r="Y21" s="351"/>
      <c r="Z21" s="351"/>
      <c r="AA21" s="351"/>
    </row>
    <row r="22" spans="3:27" s="252" customFormat="1" x14ac:dyDescent="0.25">
      <c r="C22" s="353" t="s">
        <v>1824</v>
      </c>
      <c r="E22" s="256"/>
      <c r="F22" s="256"/>
      <c r="G22" s="256"/>
      <c r="N22" s="256"/>
      <c r="O22" s="255"/>
      <c r="P22" s="255"/>
      <c r="Q22" s="255"/>
      <c r="R22" s="254"/>
      <c r="T22" s="253"/>
      <c r="U22" s="253"/>
      <c r="V22" s="253"/>
      <c r="W22" s="307"/>
      <c r="X22" s="253"/>
      <c r="Y22" s="253"/>
      <c r="Z22" s="253"/>
      <c r="AA22" s="253"/>
    </row>
    <row r="23" spans="3:27" s="252" customFormat="1" ht="17.25" x14ac:dyDescent="0.25">
      <c r="C23" s="334"/>
      <c r="E23" s="256"/>
      <c r="F23" s="256"/>
      <c r="G23" s="256"/>
      <c r="N23" s="256"/>
      <c r="O23" s="255"/>
      <c r="P23" s="255"/>
      <c r="Q23" s="255"/>
      <c r="R23" s="254"/>
      <c r="T23" s="253"/>
      <c r="U23" s="253"/>
      <c r="V23" s="253"/>
      <c r="W23" s="307"/>
      <c r="X23" s="253"/>
      <c r="Y23" s="253"/>
      <c r="Z23" s="253"/>
      <c r="AA23" s="253"/>
    </row>
    <row r="24" spans="3:27" s="128" customFormat="1" ht="17.25" x14ac:dyDescent="0.25">
      <c r="C24" s="248" t="s">
        <v>1825</v>
      </c>
      <c r="E24" s="264"/>
      <c r="F24" s="264"/>
      <c r="G24" s="264"/>
      <c r="N24" s="264"/>
      <c r="O24" s="265"/>
      <c r="P24" s="265"/>
      <c r="Q24" s="265"/>
      <c r="R24" s="335"/>
      <c r="T24" s="336"/>
      <c r="U24" s="336"/>
      <c r="V24" s="336"/>
      <c r="W24" s="337"/>
      <c r="X24" s="336"/>
      <c r="Y24" s="336"/>
      <c r="Z24" s="336"/>
      <c r="AA24" s="336"/>
    </row>
    <row r="25" spans="3:27" s="128" customFormat="1" x14ac:dyDescent="0.25">
      <c r="C25" s="353" t="s">
        <v>1837</v>
      </c>
      <c r="E25" s="264"/>
      <c r="F25" s="264"/>
      <c r="G25" s="264"/>
      <c r="N25" s="264"/>
      <c r="O25" s="265"/>
      <c r="P25" s="265"/>
      <c r="Q25" s="265"/>
      <c r="R25" s="335"/>
      <c r="T25" s="336"/>
      <c r="U25" s="336"/>
      <c r="V25" s="336"/>
      <c r="W25" s="337"/>
      <c r="X25" s="336"/>
      <c r="Y25" s="336"/>
      <c r="Z25" s="336"/>
      <c r="AA25" s="336"/>
    </row>
    <row r="26" spans="3:27" s="128" customFormat="1" x14ac:dyDescent="0.25">
      <c r="C26" s="353" t="s">
        <v>1836</v>
      </c>
      <c r="E26" s="264"/>
      <c r="F26" s="264"/>
      <c r="G26" s="264"/>
      <c r="N26" s="264"/>
      <c r="O26" s="265"/>
      <c r="P26" s="265"/>
      <c r="Q26" s="265"/>
      <c r="R26" s="335"/>
      <c r="T26" s="336"/>
      <c r="U26" s="336"/>
      <c r="V26" s="336"/>
      <c r="W26" s="337"/>
      <c r="X26" s="336"/>
      <c r="Y26" s="336"/>
      <c r="Z26" s="336"/>
      <c r="AA26" s="336"/>
    </row>
    <row r="27" spans="3:27" s="128" customFormat="1" x14ac:dyDescent="0.25">
      <c r="C27" s="353" t="s">
        <v>1927</v>
      </c>
      <c r="E27" s="264"/>
      <c r="F27" s="264"/>
      <c r="G27" s="264"/>
      <c r="N27" s="264"/>
      <c r="O27" s="265"/>
      <c r="P27" s="265"/>
      <c r="Q27" s="265"/>
      <c r="R27" s="335"/>
      <c r="T27" s="336"/>
      <c r="U27" s="336"/>
      <c r="V27" s="336"/>
      <c r="W27" s="337"/>
      <c r="X27" s="336"/>
      <c r="Y27" s="336"/>
      <c r="Z27" s="336"/>
      <c r="AA27" s="336"/>
    </row>
    <row r="28" spans="3:27" s="128" customFormat="1" x14ac:dyDescent="0.25">
      <c r="C28" s="353" t="s">
        <v>2014</v>
      </c>
      <c r="E28" s="264"/>
      <c r="F28" s="264"/>
      <c r="G28" s="264"/>
      <c r="N28" s="264"/>
      <c r="O28" s="265"/>
      <c r="P28" s="265"/>
      <c r="Q28" s="265"/>
      <c r="R28" s="335"/>
      <c r="T28" s="336"/>
      <c r="U28" s="336"/>
      <c r="V28" s="336"/>
      <c r="W28" s="337"/>
      <c r="X28" s="336"/>
      <c r="Y28" s="336"/>
      <c r="Z28" s="336"/>
      <c r="AA28" s="336"/>
    </row>
    <row r="29" spans="3:27" s="128" customFormat="1" x14ac:dyDescent="0.25">
      <c r="C29" s="353" t="s">
        <v>2061</v>
      </c>
      <c r="E29" s="264"/>
      <c r="F29" s="264"/>
      <c r="G29" s="264"/>
      <c r="N29" s="264"/>
      <c r="O29" s="265"/>
      <c r="P29" s="265"/>
      <c r="Q29" s="265"/>
      <c r="R29" s="335"/>
      <c r="T29" s="336"/>
      <c r="U29" s="336"/>
      <c r="V29" s="336"/>
      <c r="W29" s="337"/>
      <c r="X29" s="336"/>
      <c r="Y29" s="336"/>
      <c r="Z29" s="336"/>
      <c r="AA29" s="336"/>
    </row>
    <row r="30" spans="3:27" s="128" customFormat="1" x14ac:dyDescent="0.25">
      <c r="C30" s="353" t="s">
        <v>1926</v>
      </c>
      <c r="E30" s="264"/>
      <c r="F30" s="264"/>
      <c r="G30" s="264"/>
      <c r="N30" s="264"/>
      <c r="O30" s="265"/>
      <c r="P30" s="265"/>
      <c r="Q30" s="265"/>
      <c r="R30" s="335"/>
      <c r="T30" s="336"/>
      <c r="U30" s="336"/>
      <c r="V30" s="336"/>
      <c r="W30" s="337"/>
      <c r="X30" s="336"/>
      <c r="Y30" s="336"/>
      <c r="Z30" s="336"/>
      <c r="AA30" s="336"/>
    </row>
    <row r="31" spans="3:27" s="128" customFormat="1" ht="15.75" thickBot="1" x14ac:dyDescent="0.3">
      <c r="C31" s="353"/>
      <c r="E31" s="264"/>
      <c r="F31" s="264"/>
      <c r="G31" s="264"/>
      <c r="N31" s="264"/>
      <c r="O31" s="265"/>
      <c r="P31" s="265"/>
      <c r="Q31" s="265"/>
      <c r="R31" s="335"/>
      <c r="T31" s="336"/>
      <c r="U31" s="336"/>
      <c r="V31" s="336"/>
      <c r="W31" s="337"/>
      <c r="X31" s="336"/>
      <c r="Y31" s="336"/>
      <c r="Z31" s="336"/>
      <c r="AA31" s="336"/>
    </row>
    <row r="32" spans="3:27" s="256" customFormat="1" ht="15" customHeight="1" x14ac:dyDescent="0.25">
      <c r="C32" s="354" t="s">
        <v>1412</v>
      </c>
      <c r="D32" s="355" t="s">
        <v>1430</v>
      </c>
      <c r="W32" s="346"/>
    </row>
    <row r="33" spans="3:30" s="256" customFormat="1" ht="15" customHeight="1" x14ac:dyDescent="0.25">
      <c r="C33" s="356" t="s">
        <v>1429</v>
      </c>
      <c r="D33" s="284" t="s">
        <v>51</v>
      </c>
      <c r="W33" s="346"/>
    </row>
    <row r="34" spans="3:30" s="256" customFormat="1" ht="15" customHeight="1" x14ac:dyDescent="0.25">
      <c r="C34" s="357" t="s">
        <v>1428</v>
      </c>
      <c r="D34" s="284" t="s">
        <v>27</v>
      </c>
      <c r="H34" s="358"/>
      <c r="W34" s="346"/>
    </row>
    <row r="35" spans="3:30" s="256" customFormat="1" ht="15" customHeight="1" x14ac:dyDescent="0.25">
      <c r="C35" s="359" t="s">
        <v>1427</v>
      </c>
      <c r="D35" s="284" t="s">
        <v>12</v>
      </c>
      <c r="O35" s="360"/>
      <c r="W35" s="346"/>
    </row>
    <row r="36" spans="3:30" s="256" customFormat="1" ht="15" customHeight="1" thickBot="1" x14ac:dyDescent="0.3">
      <c r="C36" s="283" t="s">
        <v>1187</v>
      </c>
      <c r="D36" s="282" t="s">
        <v>1426</v>
      </c>
      <c r="W36" s="346"/>
    </row>
    <row r="37" spans="3:30" s="252" customFormat="1" ht="12" customHeight="1" x14ac:dyDescent="0.25">
      <c r="C37" s="256" t="s">
        <v>1425</v>
      </c>
      <c r="D37" s="264" t="s">
        <v>1424</v>
      </c>
      <c r="E37" s="256"/>
      <c r="F37" s="256"/>
      <c r="G37" s="256"/>
      <c r="N37" s="256"/>
      <c r="O37" s="255"/>
      <c r="P37" s="255"/>
      <c r="Q37" s="255"/>
      <c r="R37" s="255"/>
      <c r="S37" s="255"/>
      <c r="T37" s="255"/>
      <c r="U37" s="255"/>
      <c r="V37" s="255"/>
      <c r="W37" s="308"/>
      <c r="X37" s="255"/>
      <c r="Y37" s="255"/>
      <c r="Z37" s="255"/>
      <c r="AA37" s="255"/>
      <c r="AB37" s="255"/>
      <c r="AC37" s="255"/>
      <c r="AD37" s="255"/>
    </row>
    <row r="38" spans="3:30" s="252" customFormat="1" ht="12" customHeight="1" x14ac:dyDescent="0.25">
      <c r="C38" s="256" t="s">
        <v>1423</v>
      </c>
      <c r="D38" s="264" t="s">
        <v>1422</v>
      </c>
      <c r="E38" s="256"/>
      <c r="F38" s="256"/>
      <c r="G38" s="256"/>
      <c r="N38" s="256"/>
      <c r="O38" s="255"/>
      <c r="P38" s="255"/>
      <c r="Q38" s="255"/>
      <c r="R38" s="255"/>
      <c r="S38" s="255"/>
      <c r="T38" s="255"/>
      <c r="U38" s="255"/>
      <c r="V38" s="255"/>
      <c r="W38" s="308"/>
      <c r="X38" s="255"/>
      <c r="Y38" s="255"/>
      <c r="Z38" s="255"/>
      <c r="AA38" s="255"/>
      <c r="AB38" s="255"/>
      <c r="AC38" s="255"/>
      <c r="AD38" s="255"/>
    </row>
    <row r="39" spans="3:30" s="252" customFormat="1" ht="16.899999999999999" customHeight="1" thickBot="1" x14ac:dyDescent="0.3">
      <c r="D39" s="264"/>
      <c r="E39" s="256"/>
      <c r="F39" s="256"/>
      <c r="G39" s="256"/>
      <c r="N39" s="256"/>
      <c r="O39" s="255"/>
      <c r="P39" s="255"/>
      <c r="Q39" s="255"/>
      <c r="R39" s="255"/>
      <c r="S39" s="255"/>
      <c r="T39" s="255"/>
      <c r="U39" s="255"/>
      <c r="V39" s="255"/>
      <c r="W39" s="308"/>
      <c r="X39" s="255"/>
      <c r="Y39" s="255"/>
      <c r="Z39" s="255"/>
      <c r="AA39" s="255"/>
      <c r="AB39" s="255"/>
      <c r="AC39" s="255"/>
      <c r="AD39" s="255"/>
    </row>
    <row r="40" spans="3:30" s="252" customFormat="1" ht="16.5" thickTop="1" x14ac:dyDescent="0.25">
      <c r="C40" s="273" t="s">
        <v>1421</v>
      </c>
      <c r="D40" s="272" t="s">
        <v>1832</v>
      </c>
      <c r="E40" s="256"/>
      <c r="F40" s="256"/>
      <c r="G40" s="256"/>
      <c r="N40" s="256"/>
      <c r="O40" s="255"/>
      <c r="P40" s="255"/>
      <c r="Q40" s="255"/>
      <c r="R40" s="255"/>
      <c r="S40" s="255"/>
      <c r="T40" s="255"/>
      <c r="U40" s="255"/>
      <c r="V40" s="255"/>
      <c r="W40" s="308"/>
      <c r="X40" s="255"/>
      <c r="Y40" s="255"/>
      <c r="Z40" s="255"/>
      <c r="AA40" s="255"/>
      <c r="AB40" s="255"/>
      <c r="AC40" s="255"/>
      <c r="AD40" s="255"/>
    </row>
    <row r="41" spans="3:30" s="252" customFormat="1" ht="16.899999999999999" customHeight="1" x14ac:dyDescent="0.25">
      <c r="C41" s="281" t="s">
        <v>1165</v>
      </c>
      <c r="D41" s="270" t="s">
        <v>1420</v>
      </c>
      <c r="E41" s="256"/>
      <c r="F41" s="256"/>
      <c r="G41" s="256"/>
      <c r="N41" s="256"/>
      <c r="O41" s="255"/>
      <c r="P41" s="255"/>
      <c r="Q41" s="255"/>
      <c r="R41" s="255"/>
      <c r="S41" s="255"/>
      <c r="T41" s="255"/>
      <c r="U41" s="255"/>
      <c r="V41" s="255"/>
      <c r="W41" s="308"/>
      <c r="X41" s="255"/>
      <c r="Y41" s="255"/>
      <c r="Z41" s="255"/>
      <c r="AA41" s="255"/>
      <c r="AB41" s="255"/>
      <c r="AC41" s="255"/>
      <c r="AD41" s="255"/>
    </row>
    <row r="42" spans="3:30" s="252" customFormat="1" x14ac:dyDescent="0.25">
      <c r="C42" s="279" t="s">
        <v>26</v>
      </c>
      <c r="D42" s="280" t="s">
        <v>1419</v>
      </c>
      <c r="E42" s="256"/>
      <c r="F42" s="256"/>
      <c r="G42" s="256"/>
      <c r="N42" s="256"/>
      <c r="O42" s="255"/>
      <c r="P42" s="255"/>
      <c r="Q42" s="255"/>
      <c r="R42" s="255"/>
      <c r="S42" s="255"/>
      <c r="T42" s="255"/>
      <c r="U42" s="255"/>
      <c r="V42" s="255"/>
      <c r="W42" s="308"/>
      <c r="X42" s="255"/>
      <c r="Y42" s="255"/>
      <c r="Z42" s="255"/>
      <c r="AA42" s="255"/>
      <c r="AB42" s="255"/>
      <c r="AC42" s="255"/>
      <c r="AD42" s="255"/>
    </row>
    <row r="43" spans="3:30" s="252" customFormat="1" x14ac:dyDescent="0.25">
      <c r="C43" s="279" t="s">
        <v>18</v>
      </c>
      <c r="D43" s="278" t="s">
        <v>1418</v>
      </c>
      <c r="E43" s="256"/>
      <c r="F43" s="256"/>
      <c r="G43" s="256"/>
      <c r="N43" s="256"/>
      <c r="O43" s="255"/>
      <c r="P43" s="255"/>
      <c r="Q43" s="255"/>
      <c r="R43" s="255"/>
      <c r="S43" s="255"/>
      <c r="T43" s="255"/>
      <c r="U43" s="255"/>
      <c r="V43" s="255"/>
      <c r="W43" s="308"/>
      <c r="X43" s="255"/>
      <c r="Y43" s="255"/>
      <c r="Z43" s="255"/>
      <c r="AA43" s="255"/>
      <c r="AB43" s="255"/>
      <c r="AC43" s="255"/>
      <c r="AD43" s="255"/>
    </row>
    <row r="44" spans="3:30" s="252" customFormat="1" x14ac:dyDescent="0.25">
      <c r="C44" s="277" t="s">
        <v>11</v>
      </c>
      <c r="D44" s="276" t="s">
        <v>1417</v>
      </c>
      <c r="E44" s="256"/>
      <c r="F44" s="256"/>
      <c r="G44" s="256"/>
      <c r="N44" s="256"/>
      <c r="O44" s="255"/>
      <c r="P44" s="255"/>
      <c r="Q44" s="255"/>
      <c r="R44" s="255"/>
      <c r="S44" s="255"/>
      <c r="T44" s="255"/>
      <c r="U44" s="255"/>
      <c r="V44" s="255"/>
      <c r="W44" s="308"/>
      <c r="X44" s="255"/>
      <c r="Y44" s="255"/>
      <c r="Z44" s="255"/>
      <c r="AA44" s="255"/>
      <c r="AB44" s="255"/>
      <c r="AC44" s="255"/>
      <c r="AD44" s="255"/>
    </row>
    <row r="45" spans="3:30" s="252" customFormat="1" ht="15.75" thickBot="1" x14ac:dyDescent="0.3">
      <c r="C45" s="275" t="s">
        <v>1416</v>
      </c>
      <c r="D45" s="274" t="s">
        <v>1415</v>
      </c>
      <c r="E45" s="256"/>
      <c r="F45" s="256"/>
      <c r="G45" s="256"/>
      <c r="N45" s="256"/>
      <c r="O45" s="255"/>
      <c r="P45" s="255"/>
      <c r="Q45" s="255"/>
      <c r="R45" s="255"/>
      <c r="S45" s="255"/>
      <c r="T45" s="255"/>
      <c r="U45" s="255"/>
      <c r="V45" s="255"/>
      <c r="W45" s="308"/>
      <c r="X45" s="255"/>
      <c r="Y45" s="255"/>
      <c r="Z45" s="255"/>
      <c r="AA45" s="255"/>
      <c r="AB45" s="255"/>
      <c r="AC45" s="255"/>
      <c r="AD45" s="255"/>
    </row>
    <row r="46" spans="3:30" s="252" customFormat="1" ht="15.75" thickTop="1" x14ac:dyDescent="0.25">
      <c r="D46" s="264"/>
      <c r="E46" s="256"/>
      <c r="F46" s="256"/>
      <c r="G46" s="256"/>
      <c r="N46" s="256"/>
      <c r="O46" s="255"/>
      <c r="P46" s="255"/>
      <c r="Q46" s="255"/>
      <c r="R46" s="255"/>
      <c r="S46" s="255"/>
      <c r="T46" s="255"/>
      <c r="U46" s="255"/>
      <c r="V46" s="255"/>
      <c r="W46" s="308"/>
      <c r="X46" s="255"/>
      <c r="Y46" s="255"/>
      <c r="Z46" s="255"/>
      <c r="AA46" s="255"/>
      <c r="AB46" s="255"/>
      <c r="AC46" s="255"/>
      <c r="AD46" s="255"/>
    </row>
    <row r="47" spans="3:30" s="252" customFormat="1" x14ac:dyDescent="0.25">
      <c r="D47" s="264"/>
      <c r="E47" s="256"/>
      <c r="F47" s="256"/>
      <c r="G47" s="256"/>
      <c r="N47" s="256"/>
      <c r="O47" s="255"/>
      <c r="P47" s="255"/>
      <c r="Q47" s="255"/>
      <c r="R47" s="255"/>
      <c r="S47" s="255"/>
      <c r="T47" s="255"/>
      <c r="U47" s="255"/>
      <c r="V47" s="255"/>
      <c r="W47" s="308"/>
      <c r="X47" s="255"/>
      <c r="Y47" s="255"/>
      <c r="Z47" s="255"/>
      <c r="AA47" s="255"/>
      <c r="AB47" s="255"/>
      <c r="AC47" s="255"/>
      <c r="AD47" s="255"/>
    </row>
    <row r="48" spans="3:30" s="128" customFormat="1" ht="15.75" thickBot="1" x14ac:dyDescent="0.3">
      <c r="C48" s="128" t="s">
        <v>1835</v>
      </c>
      <c r="D48" s="264"/>
      <c r="E48" s="264"/>
      <c r="F48" s="264"/>
      <c r="G48" s="264"/>
      <c r="N48" s="264"/>
      <c r="O48" s="265"/>
      <c r="P48" s="265"/>
      <c r="Q48" s="265"/>
      <c r="R48" s="265"/>
      <c r="S48" s="265"/>
      <c r="T48" s="265"/>
      <c r="U48" s="265"/>
      <c r="V48" s="265"/>
      <c r="W48" s="369"/>
      <c r="X48" s="265"/>
      <c r="Y48" s="265"/>
      <c r="Z48" s="265"/>
      <c r="AA48" s="265"/>
      <c r="AB48" s="265"/>
      <c r="AC48" s="265"/>
      <c r="AD48" s="265"/>
    </row>
    <row r="49" spans="2:30" s="252" customFormat="1" ht="15" customHeight="1" thickTop="1" x14ac:dyDescent="0.25">
      <c r="C49" s="273" t="s">
        <v>1831</v>
      </c>
      <c r="D49" s="361" t="s">
        <v>1832</v>
      </c>
      <c r="E49" s="362" t="s">
        <v>1838</v>
      </c>
      <c r="F49" s="256"/>
      <c r="G49" s="256"/>
      <c r="N49" s="256"/>
      <c r="O49" s="255"/>
      <c r="P49" s="255"/>
      <c r="Q49" s="255"/>
      <c r="R49" s="255"/>
      <c r="S49" s="255"/>
      <c r="T49" s="255"/>
      <c r="U49" s="255"/>
      <c r="V49" s="255"/>
      <c r="W49" s="308"/>
      <c r="X49" s="255"/>
      <c r="Y49" s="255"/>
      <c r="Z49" s="255"/>
      <c r="AA49" s="255"/>
      <c r="AB49" s="255"/>
      <c r="AC49" s="255"/>
      <c r="AD49" s="255"/>
    </row>
    <row r="50" spans="2:30" s="252" customFormat="1" ht="15" customHeight="1" x14ac:dyDescent="0.35">
      <c r="C50" s="271" t="s">
        <v>1184</v>
      </c>
      <c r="D50" s="363" t="s">
        <v>1828</v>
      </c>
      <c r="E50" s="270" t="s">
        <v>1524</v>
      </c>
      <c r="F50" s="256"/>
      <c r="G50" s="256"/>
      <c r="N50" s="256"/>
      <c r="O50" s="255"/>
      <c r="P50" s="255"/>
      <c r="Q50" s="255"/>
      <c r="R50" s="255"/>
      <c r="S50" s="255"/>
      <c r="T50" s="255"/>
      <c r="U50" s="255"/>
      <c r="V50" s="255"/>
      <c r="W50" s="308"/>
      <c r="X50" s="255"/>
      <c r="Y50" s="255"/>
      <c r="Z50" s="255"/>
      <c r="AA50" s="255"/>
      <c r="AB50" s="255"/>
      <c r="AC50" s="255"/>
      <c r="AD50" s="255"/>
    </row>
    <row r="51" spans="2:30" s="252" customFormat="1" ht="15" customHeight="1" x14ac:dyDescent="0.35">
      <c r="C51" s="269" t="s">
        <v>1185</v>
      </c>
      <c r="D51" s="363" t="s">
        <v>1829</v>
      </c>
      <c r="E51" s="268" t="s">
        <v>1526</v>
      </c>
      <c r="F51" s="256"/>
      <c r="G51" s="256"/>
      <c r="N51" s="256"/>
      <c r="O51" s="255"/>
      <c r="P51" s="255"/>
      <c r="Q51" s="255"/>
      <c r="R51" s="254"/>
      <c r="T51" s="253"/>
      <c r="U51" s="253"/>
      <c r="V51" s="253"/>
      <c r="W51" s="307"/>
      <c r="X51" s="253"/>
      <c r="Y51" s="253"/>
      <c r="Z51" s="253"/>
      <c r="AA51" s="253"/>
    </row>
    <row r="52" spans="2:30" s="252" customFormat="1" ht="15" customHeight="1" thickBot="1" x14ac:dyDescent="0.4">
      <c r="C52" s="364" t="s">
        <v>1254</v>
      </c>
      <c r="D52" s="365" t="s">
        <v>1830</v>
      </c>
      <c r="E52" s="366" t="s">
        <v>1531</v>
      </c>
      <c r="F52" s="256"/>
      <c r="G52" s="256"/>
      <c r="N52" s="256"/>
      <c r="O52" s="255"/>
      <c r="P52" s="255"/>
      <c r="Q52" s="255"/>
      <c r="R52" s="254"/>
      <c r="T52" s="253"/>
      <c r="U52" s="253"/>
      <c r="V52" s="253"/>
      <c r="W52" s="307"/>
      <c r="X52" s="253"/>
      <c r="Y52" s="253"/>
      <c r="Z52" s="253"/>
      <c r="AA52" s="253"/>
    </row>
    <row r="53" spans="2:30" s="128" customFormat="1" ht="31.9" customHeight="1" thickTop="1" thickBot="1" x14ac:dyDescent="0.3">
      <c r="B53" s="367"/>
      <c r="C53" s="368" t="s">
        <v>1834</v>
      </c>
      <c r="D53" s="367"/>
      <c r="E53" s="264"/>
      <c r="F53" s="264"/>
      <c r="G53" s="264"/>
      <c r="N53" s="264"/>
      <c r="O53" s="265"/>
      <c r="P53" s="265"/>
      <c r="Q53" s="265"/>
      <c r="R53" s="335"/>
      <c r="T53" s="336"/>
      <c r="U53" s="336"/>
      <c r="V53" s="336"/>
      <c r="W53" s="337"/>
      <c r="X53" s="336"/>
      <c r="Y53" s="336"/>
      <c r="Z53" s="336"/>
      <c r="AA53" s="336"/>
    </row>
    <row r="54" spans="2:30" s="252" customFormat="1" ht="15" customHeight="1" thickBot="1" x14ac:dyDescent="0.3">
      <c r="B54" s="318"/>
      <c r="C54" s="321" t="s">
        <v>1833</v>
      </c>
      <c r="D54" s="320" t="s">
        <v>1694</v>
      </c>
      <c r="E54" s="256"/>
      <c r="F54" s="256"/>
      <c r="G54" s="256"/>
      <c r="N54" s="256"/>
      <c r="O54" s="255"/>
      <c r="P54" s="255"/>
      <c r="Q54" s="255"/>
      <c r="R54" s="254"/>
      <c r="T54" s="253"/>
      <c r="U54" s="253"/>
      <c r="V54" s="253"/>
      <c r="W54" s="307"/>
      <c r="X54" s="253"/>
      <c r="Y54" s="253"/>
      <c r="Z54" s="253"/>
      <c r="AA54" s="253"/>
    </row>
    <row r="55" spans="2:30" s="252" customFormat="1" ht="31.9" customHeight="1" thickBot="1" x14ac:dyDescent="0.3">
      <c r="B55" s="318"/>
      <c r="C55" s="319"/>
      <c r="D55" s="151"/>
      <c r="E55" s="256"/>
      <c r="F55" s="256"/>
      <c r="G55" s="256"/>
      <c r="N55" s="256"/>
      <c r="O55" s="255"/>
      <c r="P55" s="255"/>
      <c r="Q55" s="255"/>
      <c r="R55" s="254"/>
      <c r="T55" s="253"/>
      <c r="U55" s="253"/>
      <c r="V55" s="253"/>
      <c r="W55" s="307"/>
      <c r="X55" s="253"/>
      <c r="Y55" s="253"/>
      <c r="Z55" s="253"/>
      <c r="AA55" s="253"/>
    </row>
    <row r="56" spans="2:30" s="252" customFormat="1" ht="54" customHeight="1" thickBot="1" x14ac:dyDescent="0.3">
      <c r="B56" s="318"/>
      <c r="C56" s="322" t="s">
        <v>1668</v>
      </c>
      <c r="D56" s="323" t="s">
        <v>1669</v>
      </c>
      <c r="E56" s="256"/>
      <c r="F56" s="256"/>
      <c r="G56" s="256"/>
      <c r="N56" s="256"/>
      <c r="O56" s="255"/>
      <c r="P56" s="255"/>
      <c r="Q56" s="255"/>
      <c r="R56" s="254"/>
      <c r="T56" s="253"/>
      <c r="U56" s="253"/>
      <c r="V56" s="253"/>
      <c r="W56" s="307"/>
      <c r="X56" s="253"/>
      <c r="Y56" s="253"/>
      <c r="Z56" s="253"/>
      <c r="AA56" s="253"/>
    </row>
    <row r="57" spans="2:30" s="252" customFormat="1" x14ac:dyDescent="0.25">
      <c r="C57" s="256"/>
      <c r="D57" s="15"/>
      <c r="E57" s="256"/>
      <c r="F57" s="256"/>
      <c r="G57" s="256"/>
      <c r="N57" s="256"/>
      <c r="O57" s="255"/>
      <c r="P57" s="255"/>
      <c r="Q57" s="255"/>
      <c r="R57" s="254"/>
      <c r="T57" s="253"/>
      <c r="U57" s="253"/>
      <c r="V57" s="253"/>
      <c r="W57" s="307"/>
      <c r="X57" s="253"/>
      <c r="Y57" s="253"/>
      <c r="Z57" s="253"/>
      <c r="AA57" s="253"/>
    </row>
    <row r="58" spans="2:30" s="252" customFormat="1" ht="15.75" x14ac:dyDescent="0.25">
      <c r="C58" s="267" t="s">
        <v>1414</v>
      </c>
      <c r="D58" s="15"/>
      <c r="E58" s="256"/>
      <c r="F58" s="256"/>
      <c r="G58" s="256"/>
      <c r="N58" s="256"/>
      <c r="O58" s="255"/>
      <c r="P58" s="255"/>
      <c r="Q58" s="255"/>
      <c r="R58" s="254"/>
      <c r="T58" s="253"/>
      <c r="U58" s="253"/>
      <c r="V58" s="253"/>
      <c r="W58" s="307"/>
      <c r="X58" s="253"/>
      <c r="Y58" s="253"/>
      <c r="Z58" s="253"/>
      <c r="AA58" s="253"/>
    </row>
    <row r="59" spans="2:30" s="252" customFormat="1" x14ac:dyDescent="0.25">
      <c r="C59" s="266" t="s">
        <v>1839</v>
      </c>
      <c r="D59" s="15"/>
      <c r="E59" s="256"/>
      <c r="F59" s="256"/>
      <c r="G59" s="256"/>
      <c r="N59" s="256"/>
      <c r="O59" s="255"/>
      <c r="P59" s="255"/>
      <c r="Q59" s="255"/>
      <c r="R59" s="254"/>
      <c r="T59" s="253"/>
      <c r="U59" s="253"/>
      <c r="V59" s="253"/>
      <c r="W59" s="307"/>
      <c r="X59" s="253"/>
      <c r="Y59" s="253"/>
      <c r="Z59" s="253"/>
      <c r="AA59" s="253"/>
    </row>
    <row r="60" spans="2:30" s="252" customFormat="1" x14ac:dyDescent="0.25">
      <c r="C60" s="265" t="s">
        <v>1840</v>
      </c>
      <c r="D60" s="15"/>
      <c r="E60" s="256"/>
      <c r="F60" s="256"/>
      <c r="G60" s="256"/>
      <c r="N60" s="256"/>
      <c r="O60" s="255"/>
      <c r="P60" s="255"/>
      <c r="Q60" s="255"/>
      <c r="R60" s="254"/>
      <c r="T60" s="253"/>
      <c r="U60" s="253"/>
      <c r="V60" s="253"/>
      <c r="W60" s="307"/>
      <c r="X60" s="253"/>
      <c r="Y60" s="253"/>
      <c r="Z60" s="253"/>
      <c r="AA60" s="253"/>
    </row>
    <row r="61" spans="2:30" s="252" customFormat="1" x14ac:dyDescent="0.25">
      <c r="C61" s="265" t="s">
        <v>1841</v>
      </c>
      <c r="D61" s="15"/>
      <c r="E61" s="256"/>
      <c r="F61" s="256"/>
      <c r="G61" s="256"/>
      <c r="N61" s="256"/>
      <c r="O61" s="255"/>
      <c r="P61" s="255"/>
      <c r="Q61" s="255"/>
      <c r="R61" s="254"/>
      <c r="T61" s="253"/>
      <c r="U61" s="253"/>
      <c r="V61" s="253"/>
      <c r="W61" s="307"/>
      <c r="X61" s="253"/>
      <c r="Y61" s="253"/>
      <c r="Z61" s="253"/>
      <c r="AA61" s="253"/>
    </row>
    <row r="62" spans="2:30" s="252" customFormat="1" x14ac:dyDescent="0.25">
      <c r="C62" s="265" t="s">
        <v>1842</v>
      </c>
      <c r="D62" s="15"/>
      <c r="E62" s="256"/>
      <c r="F62" s="256"/>
      <c r="G62" s="256"/>
      <c r="N62" s="256"/>
      <c r="O62" s="255"/>
      <c r="P62" s="255"/>
      <c r="Q62" s="255"/>
      <c r="R62" s="254"/>
      <c r="T62" s="253"/>
      <c r="U62" s="253"/>
      <c r="V62" s="253"/>
      <c r="W62" s="307"/>
      <c r="X62" s="253"/>
      <c r="Y62" s="253"/>
      <c r="Z62" s="253"/>
      <c r="AA62" s="253"/>
    </row>
    <row r="63" spans="2:30" s="252" customFormat="1" x14ac:dyDescent="0.25">
      <c r="C63" s="265" t="s">
        <v>1846</v>
      </c>
      <c r="D63" s="264"/>
      <c r="E63" s="256"/>
      <c r="F63" s="256"/>
      <c r="G63" s="256"/>
      <c r="N63" s="256"/>
      <c r="O63" s="255"/>
      <c r="P63" s="255"/>
      <c r="Q63" s="255"/>
      <c r="R63" s="254"/>
      <c r="T63" s="253"/>
      <c r="U63" s="253"/>
      <c r="V63" s="253"/>
      <c r="W63" s="307"/>
      <c r="X63" s="253"/>
      <c r="Y63" s="253"/>
      <c r="Z63" s="253"/>
      <c r="AA63" s="253"/>
    </row>
    <row r="64" spans="2:30" x14ac:dyDescent="0.25">
      <c r="C64" s="265" t="s">
        <v>1847</v>
      </c>
    </row>
    <row r="65" spans="3:3" x14ac:dyDescent="0.25">
      <c r="C65" s="265" t="s">
        <v>1848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9018D-617C-4490-8AB0-8B037457B5C6}">
  <sheetPr codeName="Sheet22"/>
  <dimension ref="A1:K108"/>
  <sheetViews>
    <sheetView zoomScaleNormal="100" workbookViewId="0">
      <pane ySplit="7" topLeftCell="A39" activePane="bottomLeft" state="frozen"/>
      <selection activeCell="R1" sqref="R1"/>
      <selection pane="bottomLeft" activeCell="F55" sqref="F55"/>
    </sheetView>
  </sheetViews>
  <sheetFormatPr defaultColWidth="8.85546875" defaultRowHeight="15" x14ac:dyDescent="0.25"/>
  <cols>
    <col min="1" max="1" width="18.7109375" style="15" bestFit="1" customWidth="1"/>
    <col min="2" max="5" width="9.42578125" style="15" bestFit="1" customWidth="1"/>
    <col min="6" max="8" width="7.140625" style="15" customWidth="1"/>
    <col min="9" max="9" width="9.42578125" style="15" bestFit="1" customWidth="1"/>
    <col min="10" max="10" width="2.85546875" style="15" customWidth="1"/>
    <col min="11" max="11" width="124.7109375" style="15" customWidth="1"/>
    <col min="12" max="16384" width="8.85546875" style="15"/>
  </cols>
  <sheetData>
    <row r="1" spans="1:11" ht="20.45" customHeight="1" x14ac:dyDescent="0.25">
      <c r="A1" s="247" t="s">
        <v>2849</v>
      </c>
    </row>
    <row r="2" spans="1:11" ht="20.45" customHeight="1" x14ac:dyDescent="0.25">
      <c r="A2" s="567" t="s">
        <v>2847</v>
      </c>
    </row>
    <row r="3" spans="1:11" s="22" customFormat="1" ht="20.45" customHeight="1" x14ac:dyDescent="0.35">
      <c r="A3" s="574" t="s">
        <v>2853</v>
      </c>
    </row>
    <row r="4" spans="1:11" ht="20.45" customHeight="1" x14ac:dyDescent="0.25"/>
    <row r="5" spans="1:11" x14ac:dyDescent="0.25">
      <c r="A5" s="18"/>
      <c r="B5" s="18"/>
      <c r="C5" s="581" t="s">
        <v>2687</v>
      </c>
      <c r="D5" s="582"/>
      <c r="E5" s="583"/>
      <c r="F5" s="581" t="s">
        <v>2686</v>
      </c>
      <c r="G5" s="582"/>
      <c r="H5" s="582"/>
      <c r="I5" s="583"/>
      <c r="J5" s="18"/>
      <c r="K5" s="18"/>
    </row>
    <row r="6" spans="1:11" ht="48.6" customHeight="1" x14ac:dyDescent="0.25">
      <c r="A6" s="19" t="s">
        <v>391</v>
      </c>
      <c r="B6" s="249" t="s">
        <v>2800</v>
      </c>
      <c r="C6" s="61" t="s">
        <v>2797</v>
      </c>
      <c r="D6" s="61" t="s">
        <v>2798</v>
      </c>
      <c r="E6" s="61" t="s">
        <v>2669</v>
      </c>
      <c r="F6" s="62" t="s">
        <v>2670</v>
      </c>
      <c r="G6" s="62" t="s">
        <v>2671</v>
      </c>
      <c r="H6" s="62" t="s">
        <v>2672</v>
      </c>
      <c r="I6" s="61" t="s">
        <v>2673</v>
      </c>
      <c r="J6" s="62"/>
      <c r="K6" s="62"/>
    </row>
    <row r="7" spans="1:11" x14ac:dyDescent="0.25">
      <c r="A7" s="21" t="s">
        <v>393</v>
      </c>
      <c r="B7" s="59">
        <v>23</v>
      </c>
      <c r="C7" s="59">
        <v>24</v>
      </c>
      <c r="D7" s="59">
        <v>25</v>
      </c>
      <c r="E7" s="59">
        <v>26</v>
      </c>
      <c r="F7" s="59">
        <v>27</v>
      </c>
      <c r="G7" s="59">
        <v>28</v>
      </c>
      <c r="H7" s="59">
        <v>29</v>
      </c>
      <c r="I7" s="59">
        <v>30</v>
      </c>
      <c r="J7" s="59">
        <v>33</v>
      </c>
      <c r="K7" s="59" t="s">
        <v>424</v>
      </c>
    </row>
    <row r="8" spans="1:11" ht="13.15" customHeight="1" x14ac:dyDescent="0.25">
      <c r="A8" s="18" t="s">
        <v>2516</v>
      </c>
      <c r="B8" s="18"/>
      <c r="C8" s="18"/>
      <c r="D8" s="18"/>
      <c r="E8" s="18"/>
      <c r="F8" s="18"/>
      <c r="G8" s="18"/>
      <c r="H8" s="18"/>
      <c r="I8" s="18"/>
      <c r="J8" s="18"/>
      <c r="K8" s="18"/>
    </row>
    <row r="9" spans="1:11" ht="13.15" customHeight="1" x14ac:dyDescent="0.25">
      <c r="A9" s="16"/>
      <c r="B9" s="16"/>
      <c r="C9" s="16"/>
      <c r="D9" s="16"/>
      <c r="E9" s="16"/>
      <c r="F9" s="16"/>
      <c r="G9" s="16"/>
      <c r="H9" s="16"/>
      <c r="I9" s="16"/>
      <c r="J9" s="16"/>
      <c r="K9" s="16"/>
    </row>
    <row r="10" spans="1:11" ht="13.5" customHeight="1" x14ac:dyDescent="0.25">
      <c r="A10" s="18" t="s">
        <v>2517</v>
      </c>
      <c r="B10" s="18"/>
      <c r="C10" s="18"/>
      <c r="D10" s="18"/>
      <c r="E10" s="18"/>
      <c r="F10" s="18"/>
      <c r="G10" s="18"/>
      <c r="H10" s="18"/>
      <c r="I10" s="18"/>
      <c r="J10" s="18"/>
      <c r="K10" s="18"/>
    </row>
    <row r="11" spans="1:11" ht="13.5" customHeight="1" x14ac:dyDescent="0.25">
      <c r="A11" s="3" t="s">
        <v>1546</v>
      </c>
      <c r="B11" s="16">
        <v>1</v>
      </c>
      <c r="C11" s="197">
        <v>1</v>
      </c>
      <c r="D11" s="197">
        <v>1</v>
      </c>
      <c r="E11" s="197">
        <v>1</v>
      </c>
      <c r="F11" s="16"/>
      <c r="G11" s="16"/>
      <c r="H11" s="16"/>
      <c r="I11" s="197">
        <v>1</v>
      </c>
      <c r="J11" s="16"/>
      <c r="K11" s="138" t="s">
        <v>1642</v>
      </c>
    </row>
    <row r="12" spans="1:11" ht="13.5" customHeight="1" x14ac:dyDescent="0.25">
      <c r="A12" s="3" t="s">
        <v>1662</v>
      </c>
      <c r="B12" s="16">
        <v>1</v>
      </c>
      <c r="C12" s="197">
        <v>1</v>
      </c>
      <c r="D12" s="197">
        <v>1</v>
      </c>
      <c r="E12" s="197">
        <v>1</v>
      </c>
      <c r="F12" s="16"/>
      <c r="G12" s="16"/>
      <c r="H12" s="16"/>
      <c r="I12" s="197">
        <v>1</v>
      </c>
      <c r="J12" s="16"/>
      <c r="K12" s="138" t="s">
        <v>1661</v>
      </c>
    </row>
    <row r="13" spans="1:11" ht="13.5" customHeight="1" x14ac:dyDescent="0.25">
      <c r="A13" s="3" t="s">
        <v>614</v>
      </c>
      <c r="B13" s="16">
        <v>0</v>
      </c>
      <c r="C13" s="197">
        <v>1</v>
      </c>
      <c r="D13" s="197">
        <v>1</v>
      </c>
      <c r="E13" s="197">
        <v>1</v>
      </c>
      <c r="F13" s="16"/>
      <c r="G13" s="16"/>
      <c r="H13" s="16"/>
      <c r="I13" s="197">
        <v>1</v>
      </c>
      <c r="J13" s="16"/>
      <c r="K13" s="138" t="s">
        <v>843</v>
      </c>
    </row>
    <row r="14" spans="1:11" ht="13.5" customHeight="1" x14ac:dyDescent="0.25">
      <c r="A14" s="3" t="s">
        <v>615</v>
      </c>
      <c r="B14" s="16">
        <v>0</v>
      </c>
      <c r="C14" s="197">
        <v>1</v>
      </c>
      <c r="D14" s="197">
        <v>1</v>
      </c>
      <c r="E14" s="197">
        <v>1</v>
      </c>
      <c r="F14" s="16"/>
      <c r="G14" s="16"/>
      <c r="H14" s="16"/>
      <c r="I14" s="197">
        <v>1</v>
      </c>
      <c r="J14" s="16"/>
      <c r="K14" s="138" t="s">
        <v>1568</v>
      </c>
    </row>
    <row r="15" spans="1:11" ht="13.5" customHeight="1" x14ac:dyDescent="0.25">
      <c r="A15" s="16" t="s">
        <v>1659</v>
      </c>
      <c r="B15" s="16">
        <v>0</v>
      </c>
      <c r="C15" s="197">
        <v>0</v>
      </c>
      <c r="D15" s="197">
        <v>0</v>
      </c>
      <c r="E15" s="197">
        <v>0</v>
      </c>
      <c r="F15" s="16"/>
      <c r="G15" s="16"/>
      <c r="H15" s="16"/>
      <c r="I15" s="197">
        <v>0</v>
      </c>
      <c r="J15" s="16"/>
      <c r="K15" s="16" t="s">
        <v>1660</v>
      </c>
    </row>
    <row r="16" spans="1:11" ht="13.5" customHeight="1" x14ac:dyDescent="0.25">
      <c r="A16" s="16" t="s">
        <v>1174</v>
      </c>
      <c r="B16" s="16">
        <v>0</v>
      </c>
      <c r="C16" s="197">
        <v>1</v>
      </c>
      <c r="D16" s="197">
        <v>0</v>
      </c>
      <c r="E16" s="197">
        <v>1</v>
      </c>
      <c r="F16" s="16"/>
      <c r="G16" s="16"/>
      <c r="H16" s="16"/>
      <c r="I16" s="197">
        <v>1</v>
      </c>
      <c r="J16" s="16"/>
      <c r="K16" s="138" t="s">
        <v>1175</v>
      </c>
    </row>
    <row r="17" spans="1:11" ht="13.15" customHeight="1" x14ac:dyDescent="0.25">
      <c r="A17" s="16" t="s">
        <v>1646</v>
      </c>
      <c r="B17" s="548">
        <v>192</v>
      </c>
      <c r="C17" s="197">
        <v>0</v>
      </c>
      <c r="D17" s="197">
        <v>0</v>
      </c>
      <c r="E17" s="197">
        <v>0</v>
      </c>
      <c r="F17" s="549"/>
      <c r="G17" s="549"/>
      <c r="H17" s="549"/>
      <c r="I17" s="197">
        <v>0</v>
      </c>
      <c r="J17" s="549"/>
      <c r="K17" s="16" t="s">
        <v>1671</v>
      </c>
    </row>
    <row r="18" spans="1:11" ht="13.15" customHeight="1" x14ac:dyDescent="0.25">
      <c r="A18" s="18" t="s">
        <v>2522</v>
      </c>
      <c r="B18" s="18"/>
      <c r="C18" s="18"/>
      <c r="D18" s="18"/>
      <c r="E18" s="18"/>
      <c r="F18" s="18"/>
      <c r="G18" s="18"/>
      <c r="H18" s="18"/>
      <c r="I18" s="18"/>
      <c r="J18" s="18"/>
      <c r="K18" s="18"/>
    </row>
    <row r="19" spans="1:11" s="437" customFormat="1" ht="13.5" customHeight="1" x14ac:dyDescent="0.25">
      <c r="A19" s="324" t="s">
        <v>395</v>
      </c>
      <c r="B19" s="324">
        <v>384</v>
      </c>
      <c r="C19" s="324">
        <v>384</v>
      </c>
      <c r="D19" s="324">
        <v>384</v>
      </c>
      <c r="E19" s="324">
        <v>384</v>
      </c>
      <c r="F19" s="324"/>
      <c r="G19" s="324"/>
      <c r="H19" s="324"/>
      <c r="I19" s="324">
        <v>384</v>
      </c>
      <c r="J19" s="324"/>
      <c r="K19" s="550" t="s">
        <v>839</v>
      </c>
    </row>
    <row r="20" spans="1:11" s="437" customFormat="1" ht="13.5" customHeight="1" x14ac:dyDescent="0.25">
      <c r="A20" s="324" t="s">
        <v>396</v>
      </c>
      <c r="B20" s="324">
        <v>256</v>
      </c>
      <c r="C20" s="324">
        <v>256</v>
      </c>
      <c r="D20" s="324">
        <v>256</v>
      </c>
      <c r="E20" s="324">
        <v>256</v>
      </c>
      <c r="F20" s="324"/>
      <c r="G20" s="324"/>
      <c r="H20" s="324"/>
      <c r="I20" s="324">
        <v>256</v>
      </c>
      <c r="J20" s="324"/>
      <c r="K20" s="550" t="s">
        <v>840</v>
      </c>
    </row>
    <row r="21" spans="1:11" s="437" customFormat="1" ht="13.5" customHeight="1" x14ac:dyDescent="0.25">
      <c r="A21" s="324" t="s">
        <v>397</v>
      </c>
      <c r="B21" s="324">
        <v>384</v>
      </c>
      <c r="C21" s="324">
        <v>384</v>
      </c>
      <c r="D21" s="324">
        <v>384</v>
      </c>
      <c r="E21" s="324">
        <v>384</v>
      </c>
      <c r="F21" s="324"/>
      <c r="G21" s="324"/>
      <c r="H21" s="324"/>
      <c r="I21" s="324">
        <v>384</v>
      </c>
      <c r="J21" s="324"/>
      <c r="K21" s="550" t="s">
        <v>1658</v>
      </c>
    </row>
    <row r="22" spans="1:11" s="437" customFormat="1" ht="13.5" customHeight="1" x14ac:dyDescent="0.25">
      <c r="A22" s="324" t="s">
        <v>398</v>
      </c>
      <c r="B22" s="324">
        <v>256</v>
      </c>
      <c r="C22" s="324">
        <v>256</v>
      </c>
      <c r="D22" s="324">
        <v>256</v>
      </c>
      <c r="E22" s="324">
        <v>256</v>
      </c>
      <c r="F22" s="324"/>
      <c r="G22" s="324"/>
      <c r="H22" s="324"/>
      <c r="I22" s="324">
        <v>256</v>
      </c>
      <c r="J22" s="324"/>
      <c r="K22" s="550" t="s">
        <v>842</v>
      </c>
    </row>
    <row r="23" spans="1:11" s="437" customFormat="1" ht="13.5" customHeight="1" x14ac:dyDescent="0.25">
      <c r="A23" s="324" t="s">
        <v>2368</v>
      </c>
      <c r="B23" s="324">
        <v>0</v>
      </c>
      <c r="C23" s="324">
        <v>384</v>
      </c>
      <c r="D23" s="324">
        <v>384</v>
      </c>
      <c r="E23" s="324">
        <v>384</v>
      </c>
      <c r="F23" s="324"/>
      <c r="G23" s="324"/>
      <c r="H23" s="324"/>
      <c r="I23" s="324">
        <v>384</v>
      </c>
      <c r="J23" s="324"/>
      <c r="K23" s="550" t="s">
        <v>2511</v>
      </c>
    </row>
    <row r="24" spans="1:11" s="437" customFormat="1" ht="13.5" customHeight="1" x14ac:dyDescent="0.25">
      <c r="A24" s="4" t="s">
        <v>2369</v>
      </c>
      <c r="B24" s="324">
        <v>0</v>
      </c>
      <c r="C24" s="324">
        <v>256</v>
      </c>
      <c r="D24" s="324">
        <v>256</v>
      </c>
      <c r="E24" s="324">
        <v>256</v>
      </c>
      <c r="F24" s="324"/>
      <c r="G24" s="324"/>
      <c r="H24" s="324"/>
      <c r="I24" s="324">
        <v>256</v>
      </c>
      <c r="J24" s="324"/>
      <c r="K24" s="550" t="s">
        <v>2512</v>
      </c>
    </row>
    <row r="25" spans="1:11" s="437" customFormat="1" ht="13.5" customHeight="1" x14ac:dyDescent="0.25">
      <c r="A25" s="4" t="s">
        <v>2554</v>
      </c>
      <c r="B25" s="324">
        <v>0</v>
      </c>
      <c r="C25" s="324">
        <v>0</v>
      </c>
      <c r="D25" s="324">
        <v>0</v>
      </c>
      <c r="E25" s="324">
        <v>384</v>
      </c>
      <c r="F25" s="324"/>
      <c r="G25" s="324"/>
      <c r="H25" s="324"/>
      <c r="I25" s="324">
        <v>384</v>
      </c>
      <c r="J25" s="324"/>
      <c r="K25" s="550" t="s">
        <v>2557</v>
      </c>
    </row>
    <row r="26" spans="1:11" s="437" customFormat="1" ht="13.5" customHeight="1" x14ac:dyDescent="0.25">
      <c r="A26" s="4" t="s">
        <v>2556</v>
      </c>
      <c r="B26" s="324">
        <v>0</v>
      </c>
      <c r="C26" s="324">
        <v>0</v>
      </c>
      <c r="D26" s="324">
        <v>0</v>
      </c>
      <c r="E26" s="324">
        <v>384</v>
      </c>
      <c r="F26" s="324"/>
      <c r="G26" s="324"/>
      <c r="H26" s="324"/>
      <c r="I26" s="324">
        <v>384</v>
      </c>
      <c r="J26" s="324"/>
      <c r="K26" s="550" t="s">
        <v>2558</v>
      </c>
    </row>
    <row r="27" spans="1:11" s="437" customFormat="1" ht="13.5" customHeight="1" x14ac:dyDescent="0.25">
      <c r="A27" s="4" t="s">
        <v>2559</v>
      </c>
      <c r="B27" s="324">
        <v>0</v>
      </c>
      <c r="C27" s="324">
        <v>0</v>
      </c>
      <c r="D27" s="324">
        <v>0</v>
      </c>
      <c r="E27" s="324">
        <v>384</v>
      </c>
      <c r="F27" s="324"/>
      <c r="G27" s="324"/>
      <c r="H27" s="324"/>
      <c r="I27" s="324">
        <v>384</v>
      </c>
      <c r="J27" s="324"/>
      <c r="K27" s="550" t="s">
        <v>2563</v>
      </c>
    </row>
    <row r="28" spans="1:11" s="437" customFormat="1" ht="13.5" customHeight="1" x14ac:dyDescent="0.25">
      <c r="A28" s="4" t="s">
        <v>2561</v>
      </c>
      <c r="B28" s="324">
        <v>0</v>
      </c>
      <c r="C28" s="324">
        <v>0</v>
      </c>
      <c r="D28" s="324">
        <v>0</v>
      </c>
      <c r="E28" s="324">
        <v>384</v>
      </c>
      <c r="F28" s="324"/>
      <c r="G28" s="324"/>
      <c r="H28" s="324"/>
      <c r="I28" s="324">
        <v>384</v>
      </c>
      <c r="J28" s="324"/>
      <c r="K28" s="550" t="s">
        <v>2564</v>
      </c>
    </row>
    <row r="29" spans="1:11" s="437" customFormat="1" ht="20.45" customHeight="1" x14ac:dyDescent="0.25">
      <c r="A29" s="4" t="s">
        <v>2576</v>
      </c>
      <c r="B29" s="324">
        <v>0</v>
      </c>
      <c r="C29" s="324">
        <v>0</v>
      </c>
      <c r="D29" s="324">
        <v>0</v>
      </c>
      <c r="E29" s="324">
        <v>128</v>
      </c>
      <c r="F29" s="324"/>
      <c r="G29" s="324"/>
      <c r="H29" s="324"/>
      <c r="I29" s="324">
        <v>128</v>
      </c>
      <c r="J29" s="324"/>
      <c r="K29" s="550" t="s">
        <v>2578</v>
      </c>
    </row>
    <row r="30" spans="1:11" s="437" customFormat="1" ht="30.6" customHeight="1" x14ac:dyDescent="0.25">
      <c r="A30" s="4" t="s">
        <v>2577</v>
      </c>
      <c r="B30" s="324">
        <v>0</v>
      </c>
      <c r="C30" s="324">
        <v>0</v>
      </c>
      <c r="D30" s="324">
        <v>0</v>
      </c>
      <c r="E30" s="324">
        <v>128</v>
      </c>
      <c r="F30" s="324"/>
      <c r="G30" s="324"/>
      <c r="H30" s="324"/>
      <c r="I30" s="324">
        <v>128</v>
      </c>
      <c r="J30" s="324"/>
      <c r="K30" s="550" t="s">
        <v>2579</v>
      </c>
    </row>
    <row r="31" spans="1:11" s="437" customFormat="1" ht="45.6" customHeight="1" x14ac:dyDescent="0.25">
      <c r="A31" s="324" t="s">
        <v>1853</v>
      </c>
      <c r="B31" s="324">
        <v>0</v>
      </c>
      <c r="C31" s="324">
        <v>1</v>
      </c>
      <c r="D31" s="324">
        <v>1</v>
      </c>
      <c r="E31" s="324">
        <v>1</v>
      </c>
      <c r="F31" s="324"/>
      <c r="G31" s="324"/>
      <c r="H31" s="324"/>
      <c r="I31" s="324">
        <v>1</v>
      </c>
      <c r="J31" s="324"/>
      <c r="K31" s="550" t="s">
        <v>1854</v>
      </c>
    </row>
    <row r="32" spans="1:11" s="437" customFormat="1" ht="13.15" customHeight="1" x14ac:dyDescent="0.25">
      <c r="A32" s="324" t="s">
        <v>2668</v>
      </c>
      <c r="B32" s="324"/>
      <c r="C32" s="324"/>
      <c r="D32" s="324"/>
      <c r="E32" s="324">
        <v>1</v>
      </c>
      <c r="F32" s="324"/>
      <c r="G32" s="324"/>
      <c r="H32" s="324">
        <v>1</v>
      </c>
      <c r="I32" s="324">
        <v>1</v>
      </c>
      <c r="J32" s="324"/>
      <c r="K32" s="550"/>
    </row>
    <row r="33" spans="1:11" ht="13.15" customHeight="1" x14ac:dyDescent="0.25">
      <c r="A33" s="18" t="s">
        <v>2521</v>
      </c>
      <c r="B33" s="18"/>
      <c r="C33" s="18"/>
      <c r="D33" s="18"/>
      <c r="E33" s="18"/>
      <c r="F33" s="18"/>
      <c r="G33" s="18"/>
      <c r="H33" s="18"/>
      <c r="I33" s="18"/>
      <c r="J33" s="18"/>
      <c r="K33" s="18"/>
    </row>
    <row r="34" spans="1:11" ht="13.5" customHeight="1" x14ac:dyDescent="0.25">
      <c r="A34" s="41" t="s">
        <v>16</v>
      </c>
      <c r="B34" s="4">
        <v>768</v>
      </c>
      <c r="C34" s="4">
        <v>768</v>
      </c>
      <c r="D34" s="4">
        <v>768</v>
      </c>
      <c r="E34" s="4">
        <v>768</v>
      </c>
      <c r="F34" s="4"/>
      <c r="G34" s="4"/>
      <c r="H34" s="4"/>
      <c r="I34" s="4">
        <v>768</v>
      </c>
      <c r="J34" s="4"/>
      <c r="K34" s="551" t="s">
        <v>835</v>
      </c>
    </row>
    <row r="35" spans="1:11" ht="13.5" customHeight="1" x14ac:dyDescent="0.25">
      <c r="A35" s="434" t="s">
        <v>2503</v>
      </c>
      <c r="B35" s="4">
        <v>0</v>
      </c>
      <c r="C35" s="4">
        <v>768</v>
      </c>
      <c r="D35" s="4">
        <v>768</v>
      </c>
      <c r="E35" s="324">
        <v>768</v>
      </c>
      <c r="F35" s="4"/>
      <c r="G35" s="4"/>
      <c r="H35" s="4"/>
      <c r="I35" s="324">
        <v>768</v>
      </c>
      <c r="J35" s="4"/>
      <c r="K35" s="551" t="s">
        <v>2509</v>
      </c>
    </row>
    <row r="36" spans="1:11" ht="13.5" customHeight="1" x14ac:dyDescent="0.25">
      <c r="A36" s="434" t="s">
        <v>2504</v>
      </c>
      <c r="B36" s="4">
        <v>0</v>
      </c>
      <c r="C36" s="4">
        <v>320</v>
      </c>
      <c r="D36" s="4">
        <v>320</v>
      </c>
      <c r="E36" s="324">
        <v>320</v>
      </c>
      <c r="F36" s="4"/>
      <c r="G36" s="4"/>
      <c r="H36" s="4"/>
      <c r="I36" s="324">
        <v>320</v>
      </c>
      <c r="J36" s="4"/>
      <c r="K36" s="551" t="s">
        <v>2510</v>
      </c>
    </row>
    <row r="37" spans="1:11" s="437" customFormat="1" ht="13.15" customHeight="1" x14ac:dyDescent="0.25">
      <c r="A37" s="434" t="s">
        <v>399</v>
      </c>
      <c r="B37" s="324">
        <v>160</v>
      </c>
      <c r="C37" s="324">
        <v>0</v>
      </c>
      <c r="D37" s="324">
        <v>144</v>
      </c>
      <c r="E37" s="324">
        <v>160</v>
      </c>
      <c r="F37" s="324"/>
      <c r="G37" s="324"/>
      <c r="H37" s="324"/>
      <c r="I37" s="324">
        <v>160</v>
      </c>
      <c r="J37" s="324"/>
      <c r="K37" s="324" t="s">
        <v>836</v>
      </c>
    </row>
    <row r="38" spans="1:11" ht="13.15" customHeight="1" x14ac:dyDescent="0.25">
      <c r="A38" s="41" t="s">
        <v>1881</v>
      </c>
      <c r="B38" s="4">
        <v>0</v>
      </c>
      <c r="C38" s="324">
        <v>4</v>
      </c>
      <c r="D38" s="4">
        <v>0</v>
      </c>
      <c r="E38" s="4">
        <v>0</v>
      </c>
      <c r="F38" s="4"/>
      <c r="G38" s="4"/>
      <c r="H38" s="4"/>
      <c r="I38" s="4">
        <v>0</v>
      </c>
      <c r="J38" s="4"/>
      <c r="K38" s="551" t="s">
        <v>1882</v>
      </c>
    </row>
    <row r="39" spans="1:11" ht="13.15" customHeight="1" x14ac:dyDescent="0.25">
      <c r="A39" s="41" t="s">
        <v>1883</v>
      </c>
      <c r="B39" s="4">
        <v>0</v>
      </c>
      <c r="C39" s="324">
        <v>56</v>
      </c>
      <c r="D39" s="4">
        <v>0</v>
      </c>
      <c r="E39" s="4">
        <v>0</v>
      </c>
      <c r="F39" s="4"/>
      <c r="G39" s="4"/>
      <c r="H39" s="4"/>
      <c r="I39" s="4">
        <v>0</v>
      </c>
      <c r="J39" s="4"/>
      <c r="K39" s="551" t="s">
        <v>1884</v>
      </c>
    </row>
    <row r="40" spans="1:11" ht="13.15" customHeight="1" x14ac:dyDescent="0.25">
      <c r="A40" s="41" t="s">
        <v>1885</v>
      </c>
      <c r="B40" s="4">
        <v>0</v>
      </c>
      <c r="C40" s="324">
        <v>4</v>
      </c>
      <c r="D40" s="4">
        <v>0</v>
      </c>
      <c r="E40" s="4">
        <v>0</v>
      </c>
      <c r="F40" s="4"/>
      <c r="G40" s="4"/>
      <c r="H40" s="4"/>
      <c r="I40" s="4">
        <v>0</v>
      </c>
      <c r="J40" s="4"/>
      <c r="K40" s="551" t="s">
        <v>1886</v>
      </c>
    </row>
    <row r="41" spans="1:11" ht="13.15" customHeight="1" x14ac:dyDescent="0.25">
      <c r="A41" s="41" t="s">
        <v>1887</v>
      </c>
      <c r="B41" s="4">
        <v>0</v>
      </c>
      <c r="C41" s="324">
        <v>4</v>
      </c>
      <c r="D41" s="4">
        <v>0</v>
      </c>
      <c r="E41" s="4">
        <v>0</v>
      </c>
      <c r="F41" s="4"/>
      <c r="G41" s="4"/>
      <c r="H41" s="4"/>
      <c r="I41" s="4">
        <v>0</v>
      </c>
      <c r="J41" s="4"/>
      <c r="K41" s="551" t="s">
        <v>1888</v>
      </c>
    </row>
    <row r="42" spans="1:11" ht="13.15" customHeight="1" x14ac:dyDescent="0.25">
      <c r="A42" s="41" t="s">
        <v>1889</v>
      </c>
      <c r="B42" s="4">
        <v>0</v>
      </c>
      <c r="C42" s="324">
        <v>4</v>
      </c>
      <c r="D42" s="4">
        <v>0</v>
      </c>
      <c r="E42" s="4">
        <v>0</v>
      </c>
      <c r="F42" s="4"/>
      <c r="G42" s="4"/>
      <c r="H42" s="4"/>
      <c r="I42" s="4">
        <v>0</v>
      </c>
      <c r="J42" s="4"/>
      <c r="K42" s="551" t="s">
        <v>1890</v>
      </c>
    </row>
    <row r="43" spans="1:11" ht="13.15" customHeight="1" x14ac:dyDescent="0.25">
      <c r="A43" s="41" t="s">
        <v>1891</v>
      </c>
      <c r="B43" s="4">
        <v>0</v>
      </c>
      <c r="C43" s="324">
        <v>4</v>
      </c>
      <c r="D43" s="4">
        <v>0</v>
      </c>
      <c r="E43" s="4">
        <v>0</v>
      </c>
      <c r="F43" s="4"/>
      <c r="G43" s="4"/>
      <c r="H43" s="4"/>
      <c r="I43" s="4">
        <v>0</v>
      </c>
      <c r="J43" s="4"/>
      <c r="K43" s="551" t="s">
        <v>1892</v>
      </c>
    </row>
    <row r="44" spans="1:11" ht="28.5" customHeight="1" x14ac:dyDescent="0.25">
      <c r="A44" s="41" t="s">
        <v>1893</v>
      </c>
      <c r="B44" s="4">
        <v>0</v>
      </c>
      <c r="C44" s="324">
        <v>8</v>
      </c>
      <c r="D44" s="4">
        <v>0</v>
      </c>
      <c r="E44" s="4">
        <v>0</v>
      </c>
      <c r="F44" s="4"/>
      <c r="G44" s="4"/>
      <c r="H44" s="4"/>
      <c r="I44" s="4">
        <v>0</v>
      </c>
      <c r="J44" s="4"/>
      <c r="K44" s="551" t="s">
        <v>1894</v>
      </c>
    </row>
    <row r="45" spans="1:11" ht="24.6" customHeight="1" x14ac:dyDescent="0.25">
      <c r="A45" s="41" t="s">
        <v>1895</v>
      </c>
      <c r="B45" s="4">
        <v>0</v>
      </c>
      <c r="C45" s="324">
        <v>2</v>
      </c>
      <c r="D45" s="4">
        <v>0</v>
      </c>
      <c r="E45" s="4">
        <v>0</v>
      </c>
      <c r="F45" s="4"/>
      <c r="G45" s="4"/>
      <c r="H45" s="4"/>
      <c r="I45" s="4">
        <v>0</v>
      </c>
      <c r="J45" s="4"/>
      <c r="K45" s="551" t="s">
        <v>1896</v>
      </c>
    </row>
    <row r="46" spans="1:11" s="437" customFormat="1" ht="29.45" customHeight="1" x14ac:dyDescent="0.25">
      <c r="A46" s="434" t="s">
        <v>1901</v>
      </c>
      <c r="B46" s="324">
        <v>0</v>
      </c>
      <c r="C46" s="324">
        <v>72</v>
      </c>
      <c r="D46" s="324">
        <v>0</v>
      </c>
      <c r="E46" s="324">
        <v>0</v>
      </c>
      <c r="F46" s="324"/>
      <c r="G46" s="324"/>
      <c r="H46" s="324"/>
      <c r="I46" s="324">
        <v>0</v>
      </c>
      <c r="J46" s="324"/>
      <c r="K46" s="550" t="s">
        <v>1902</v>
      </c>
    </row>
    <row r="47" spans="1:11" s="437" customFormat="1" ht="21.95" customHeight="1" x14ac:dyDescent="0.25">
      <c r="A47" s="434" t="s">
        <v>2777</v>
      </c>
      <c r="B47" s="324">
        <v>0</v>
      </c>
      <c r="C47" s="324">
        <v>0</v>
      </c>
      <c r="D47" s="324">
        <v>16</v>
      </c>
      <c r="E47" s="324">
        <v>0</v>
      </c>
      <c r="F47" s="324"/>
      <c r="G47" s="324"/>
      <c r="H47" s="324"/>
      <c r="I47" s="324">
        <v>0</v>
      </c>
      <c r="J47" s="324"/>
      <c r="K47" s="550" t="s">
        <v>2781</v>
      </c>
    </row>
    <row r="48" spans="1:11" s="437" customFormat="1" ht="18.600000000000001" customHeight="1" x14ac:dyDescent="0.25">
      <c r="A48" s="434" t="s">
        <v>22</v>
      </c>
      <c r="B48" s="324">
        <v>32</v>
      </c>
      <c r="C48" s="324">
        <v>32</v>
      </c>
      <c r="D48" s="324">
        <v>32</v>
      </c>
      <c r="E48" s="324">
        <v>32</v>
      </c>
      <c r="F48" s="324"/>
      <c r="G48" s="324"/>
      <c r="H48" s="324"/>
      <c r="I48" s="324">
        <v>32</v>
      </c>
      <c r="J48" s="324"/>
      <c r="K48" s="324" t="s">
        <v>838</v>
      </c>
    </row>
    <row r="49" spans="1:11" s="437" customFormat="1" ht="18" customHeight="1" x14ac:dyDescent="0.25">
      <c r="A49" s="434" t="s">
        <v>884</v>
      </c>
      <c r="B49" s="324">
        <v>320</v>
      </c>
      <c r="C49" s="324">
        <v>320</v>
      </c>
      <c r="D49" s="324">
        <v>320</v>
      </c>
      <c r="E49" s="324">
        <v>320</v>
      </c>
      <c r="F49" s="324"/>
      <c r="G49" s="324"/>
      <c r="H49" s="324"/>
      <c r="I49" s="324">
        <v>320</v>
      </c>
      <c r="J49" s="324"/>
      <c r="K49" s="550" t="s">
        <v>883</v>
      </c>
    </row>
    <row r="50" spans="1:11" s="437" customFormat="1" ht="20.100000000000001" customHeight="1" x14ac:dyDescent="0.25">
      <c r="A50" s="324" t="s">
        <v>2101</v>
      </c>
      <c r="B50" s="324">
        <v>0</v>
      </c>
      <c r="C50" s="324">
        <v>0</v>
      </c>
      <c r="D50" s="324">
        <v>0</v>
      </c>
      <c r="E50" s="324">
        <v>512</v>
      </c>
      <c r="F50" s="324"/>
      <c r="G50" s="324"/>
      <c r="H50" s="324"/>
      <c r="I50" s="324">
        <v>512</v>
      </c>
      <c r="J50" s="324"/>
      <c r="K50" s="550" t="s">
        <v>2390</v>
      </c>
    </row>
    <row r="51" spans="1:11" ht="60" x14ac:dyDescent="0.25">
      <c r="A51" s="324" t="s">
        <v>1485</v>
      </c>
      <c r="B51" s="4">
        <v>0</v>
      </c>
      <c r="C51" s="4">
        <v>0</v>
      </c>
      <c r="D51" s="4">
        <v>0</v>
      </c>
      <c r="E51" s="4">
        <v>0</v>
      </c>
      <c r="F51" s="4"/>
      <c r="G51" s="4"/>
      <c r="H51" s="4"/>
      <c r="I51" s="4">
        <v>0</v>
      </c>
      <c r="J51" s="4"/>
      <c r="K51" s="551" t="s">
        <v>1541</v>
      </c>
    </row>
    <row r="53" spans="1:11" ht="13.5" customHeight="1" x14ac:dyDescent="0.25">
      <c r="A53" s="440" t="s">
        <v>2793</v>
      </c>
      <c r="B53" s="440"/>
      <c r="C53" s="440"/>
      <c r="D53" s="440"/>
      <c r="E53" s="440"/>
      <c r="F53" s="440"/>
      <c r="G53" s="440"/>
      <c r="H53" s="440"/>
      <c r="I53" s="440"/>
      <c r="J53" s="440"/>
      <c r="K53" s="440"/>
    </row>
    <row r="54" spans="1:11" ht="13.5" customHeight="1" x14ac:dyDescent="0.25">
      <c r="A54" s="16" t="s">
        <v>2683</v>
      </c>
      <c r="B54" s="16">
        <v>0</v>
      </c>
      <c r="C54" s="16">
        <v>2</v>
      </c>
      <c r="D54" s="16">
        <v>4</v>
      </c>
      <c r="E54" s="16">
        <v>9</v>
      </c>
      <c r="F54" s="16"/>
      <c r="G54" s="16"/>
      <c r="H54" s="16"/>
      <c r="I54" s="16">
        <v>9</v>
      </c>
      <c r="J54" s="16"/>
      <c r="K54" s="138" t="s">
        <v>2684</v>
      </c>
    </row>
    <row r="55" spans="1:11" ht="13.5" customHeight="1" x14ac:dyDescent="0.25">
      <c r="A55" s="16" t="s">
        <v>2060</v>
      </c>
      <c r="B55" s="16" t="s">
        <v>48</v>
      </c>
      <c r="C55" s="197" t="s">
        <v>1522</v>
      </c>
      <c r="D55" s="197" t="s">
        <v>1379</v>
      </c>
      <c r="E55" s="197" t="s">
        <v>1379</v>
      </c>
      <c r="F55" s="16"/>
      <c r="G55" s="16"/>
      <c r="H55" s="16"/>
      <c r="I55" s="197" t="s">
        <v>1379</v>
      </c>
      <c r="J55" s="16"/>
      <c r="K55" s="138" t="s">
        <v>1446</v>
      </c>
    </row>
    <row r="57" spans="1:11" x14ac:dyDescent="0.25">
      <c r="A57" s="375" t="s">
        <v>2055</v>
      </c>
    </row>
    <row r="58" spans="1:11" ht="13.15" customHeight="1" x14ac:dyDescent="0.25">
      <c r="A58" s="40" t="s">
        <v>2056</v>
      </c>
      <c r="B58" s="16" t="s">
        <v>1176</v>
      </c>
      <c r="C58" s="16" t="s">
        <v>1522</v>
      </c>
      <c r="D58" s="16" t="s">
        <v>1379</v>
      </c>
      <c r="E58" s="16" t="s">
        <v>1379</v>
      </c>
      <c r="F58" s="16"/>
      <c r="G58" s="16"/>
      <c r="H58" s="16"/>
      <c r="I58" s="16" t="s">
        <v>1379</v>
      </c>
    </row>
    <row r="59" spans="1:11" ht="13.5" customHeight="1" x14ac:dyDescent="0.25">
      <c r="A59" s="311" t="s">
        <v>2057</v>
      </c>
      <c r="B59" s="16" t="s">
        <v>1250</v>
      </c>
      <c r="C59" s="16" t="s">
        <v>1250</v>
      </c>
      <c r="D59" s="16" t="s">
        <v>1250</v>
      </c>
      <c r="E59" s="16" t="s">
        <v>1250</v>
      </c>
      <c r="F59" s="16"/>
      <c r="G59" s="16"/>
      <c r="H59" s="16"/>
      <c r="I59" s="16" t="s">
        <v>1250</v>
      </c>
    </row>
    <row r="60" spans="1:11" ht="12.75" customHeight="1" x14ac:dyDescent="0.25">
      <c r="A60" s="311" t="s">
        <v>2058</v>
      </c>
      <c r="B60" s="16" t="s">
        <v>1250</v>
      </c>
      <c r="C60" s="16" t="s">
        <v>1250</v>
      </c>
      <c r="D60" s="16" t="s">
        <v>1250</v>
      </c>
      <c r="E60" s="16" t="s">
        <v>1250</v>
      </c>
      <c r="F60" s="16"/>
      <c r="G60" s="16"/>
      <c r="H60" s="16"/>
      <c r="I60" s="16" t="s">
        <v>1250</v>
      </c>
    </row>
    <row r="61" spans="1:11" ht="13.5" customHeight="1" x14ac:dyDescent="0.25">
      <c r="A61" s="311" t="s">
        <v>2059</v>
      </c>
      <c r="B61" s="16" t="s">
        <v>1250</v>
      </c>
      <c r="C61" s="16" t="s">
        <v>1250</v>
      </c>
      <c r="D61" s="16" t="s">
        <v>1250</v>
      </c>
      <c r="E61" s="16" t="s">
        <v>1250</v>
      </c>
      <c r="F61" s="16"/>
      <c r="G61" s="16"/>
      <c r="H61" s="16"/>
      <c r="I61" s="16" t="s">
        <v>1250</v>
      </c>
    </row>
    <row r="62" spans="1:11" ht="13.5" customHeight="1" x14ac:dyDescent="0.25">
      <c r="A62" s="40" t="s">
        <v>2367</v>
      </c>
      <c r="B62" s="197" t="s">
        <v>1250</v>
      </c>
      <c r="C62" s="197" t="s">
        <v>1522</v>
      </c>
      <c r="D62" s="197" t="s">
        <v>1379</v>
      </c>
      <c r="E62" s="197" t="s">
        <v>1379</v>
      </c>
      <c r="F62" s="16"/>
      <c r="G62" s="16"/>
      <c r="H62" s="16"/>
      <c r="I62" s="197" t="s">
        <v>1379</v>
      </c>
    </row>
    <row r="64" spans="1:11" ht="15.75" x14ac:dyDescent="0.25">
      <c r="A64" s="250" t="s">
        <v>1740</v>
      </c>
    </row>
    <row r="65" spans="1:11" ht="15" customHeight="1" x14ac:dyDescent="0.25">
      <c r="A65" s="15" t="s">
        <v>1756</v>
      </c>
      <c r="B65" s="15">
        <v>1</v>
      </c>
      <c r="C65" s="15">
        <v>1</v>
      </c>
      <c r="D65" s="15">
        <v>1</v>
      </c>
      <c r="E65" s="16">
        <v>1</v>
      </c>
      <c r="F65" s="16">
        <v>1</v>
      </c>
      <c r="G65" s="16">
        <v>1</v>
      </c>
      <c r="H65" s="16">
        <v>1</v>
      </c>
      <c r="I65" s="16">
        <v>1</v>
      </c>
      <c r="K65" s="138" t="s">
        <v>2034</v>
      </c>
    </row>
    <row r="66" spans="1:11" ht="15" customHeight="1" x14ac:dyDescent="0.25">
      <c r="A66" s="16" t="s">
        <v>1748</v>
      </c>
      <c r="B66" s="16">
        <v>1</v>
      </c>
      <c r="C66" s="16">
        <v>1</v>
      </c>
      <c r="D66" s="16">
        <v>1</v>
      </c>
      <c r="E66" s="16">
        <v>1</v>
      </c>
      <c r="F66" s="16">
        <v>1</v>
      </c>
      <c r="G66" s="16">
        <v>1</v>
      </c>
      <c r="H66" s="16">
        <v>1</v>
      </c>
      <c r="I66" s="16">
        <v>1</v>
      </c>
      <c r="J66" s="16"/>
      <c r="K66" s="138" t="s">
        <v>1755</v>
      </c>
    </row>
    <row r="67" spans="1:11" ht="15" customHeight="1" x14ac:dyDescent="0.25">
      <c r="A67" s="16" t="s">
        <v>1749</v>
      </c>
      <c r="B67" s="16">
        <v>1</v>
      </c>
      <c r="C67" s="16">
        <v>1</v>
      </c>
      <c r="D67" s="16">
        <v>1</v>
      </c>
      <c r="E67" s="16">
        <v>1</v>
      </c>
      <c r="F67" s="16">
        <v>1</v>
      </c>
      <c r="G67" s="16">
        <v>1</v>
      </c>
      <c r="H67" s="16">
        <v>1</v>
      </c>
      <c r="I67" s="16">
        <v>1</v>
      </c>
      <c r="J67" s="16"/>
      <c r="K67" s="138" t="s">
        <v>1754</v>
      </c>
    </row>
    <row r="68" spans="1:11" ht="15" customHeight="1" x14ac:dyDescent="0.25">
      <c r="A68" s="197" t="s">
        <v>2087</v>
      </c>
      <c r="B68" s="57">
        <v>1</v>
      </c>
      <c r="C68" s="16">
        <v>1</v>
      </c>
      <c r="D68" s="16">
        <v>1</v>
      </c>
      <c r="E68" s="16">
        <v>1</v>
      </c>
      <c r="F68" s="16">
        <v>1</v>
      </c>
      <c r="G68" s="16">
        <v>1</v>
      </c>
      <c r="H68" s="16">
        <v>1</v>
      </c>
      <c r="I68" s="16">
        <v>1</v>
      </c>
      <c r="J68" s="16"/>
      <c r="K68" s="138" t="s">
        <v>2088</v>
      </c>
    </row>
    <row r="69" spans="1:11" ht="15" customHeight="1" x14ac:dyDescent="0.25">
      <c r="A69" s="197" t="s">
        <v>2788</v>
      </c>
      <c r="B69" s="57">
        <v>1</v>
      </c>
      <c r="C69" s="16">
        <v>1</v>
      </c>
      <c r="D69" s="16">
        <v>1</v>
      </c>
      <c r="E69" s="16">
        <v>1</v>
      </c>
      <c r="F69" s="16">
        <v>1</v>
      </c>
      <c r="G69" s="16">
        <v>1</v>
      </c>
      <c r="H69" s="16">
        <v>1</v>
      </c>
      <c r="I69" s="16">
        <v>1</v>
      </c>
      <c r="J69" s="16"/>
      <c r="K69" s="138" t="s">
        <v>2789</v>
      </c>
    </row>
    <row r="70" spans="1:11" ht="15" customHeight="1" x14ac:dyDescent="0.25">
      <c r="A70" s="16" t="s">
        <v>2688</v>
      </c>
      <c r="B70" s="16">
        <v>0</v>
      </c>
      <c r="C70" s="16">
        <v>0</v>
      </c>
      <c r="D70" s="16">
        <v>0</v>
      </c>
      <c r="E70" s="16">
        <v>1</v>
      </c>
      <c r="F70" s="16">
        <v>1</v>
      </c>
      <c r="G70" s="16">
        <v>1</v>
      </c>
      <c r="H70" s="16">
        <v>1</v>
      </c>
      <c r="I70" s="16">
        <v>1</v>
      </c>
      <c r="J70" s="16"/>
      <c r="K70" s="138" t="s">
        <v>2689</v>
      </c>
    </row>
    <row r="71" spans="1:11" ht="15" customHeight="1" x14ac:dyDescent="0.25"/>
    <row r="72" spans="1:11" ht="15" customHeight="1" x14ac:dyDescent="0.25">
      <c r="A72" s="250" t="s">
        <v>1177</v>
      </c>
    </row>
    <row r="73" spans="1:11" ht="15" customHeight="1" x14ac:dyDescent="0.25">
      <c r="A73" s="552" t="s">
        <v>70</v>
      </c>
      <c r="B73" s="16">
        <v>0</v>
      </c>
      <c r="C73" s="16">
        <v>1</v>
      </c>
      <c r="D73" s="16">
        <v>1</v>
      </c>
      <c r="E73" s="16">
        <v>1</v>
      </c>
      <c r="F73" s="16"/>
      <c r="G73" s="16"/>
      <c r="H73" s="16"/>
      <c r="I73" s="57">
        <v>1</v>
      </c>
      <c r="J73" s="16"/>
      <c r="K73" s="138" t="s">
        <v>817</v>
      </c>
    </row>
    <row r="74" spans="1:11" ht="15" customHeight="1" x14ac:dyDescent="0.25">
      <c r="A74" s="552" t="s">
        <v>1178</v>
      </c>
      <c r="B74" s="155">
        <v>0</v>
      </c>
      <c r="C74" s="16">
        <v>1</v>
      </c>
      <c r="D74" s="16">
        <v>1</v>
      </c>
      <c r="E74" s="16">
        <v>0</v>
      </c>
      <c r="F74" s="16"/>
      <c r="G74" s="16"/>
      <c r="H74" s="16"/>
      <c r="I74" s="197">
        <v>0</v>
      </c>
      <c r="J74" s="16"/>
      <c r="K74" s="138" t="s">
        <v>1179</v>
      </c>
    </row>
    <row r="75" spans="1:11" ht="15" customHeight="1" x14ac:dyDescent="0.25">
      <c r="A75" s="552" t="s">
        <v>2835</v>
      </c>
      <c r="B75" s="16">
        <v>1</v>
      </c>
      <c r="C75" s="16">
        <v>1</v>
      </c>
      <c r="D75" s="16">
        <v>0</v>
      </c>
      <c r="E75" s="16">
        <v>0</v>
      </c>
      <c r="F75" s="16"/>
      <c r="G75" s="16"/>
      <c r="H75" s="16"/>
      <c r="I75" s="16">
        <v>0</v>
      </c>
      <c r="J75" s="16"/>
      <c r="K75" s="138" t="s">
        <v>2647</v>
      </c>
    </row>
    <row r="76" spans="1:11" ht="15" customHeight="1" x14ac:dyDescent="0.25">
      <c r="A76" s="552" t="s">
        <v>394</v>
      </c>
      <c r="B76" s="155">
        <v>5</v>
      </c>
      <c r="C76" s="16">
        <v>13</v>
      </c>
      <c r="D76" s="16">
        <v>7</v>
      </c>
      <c r="E76" s="16">
        <v>5</v>
      </c>
      <c r="F76" s="16"/>
      <c r="G76" s="16"/>
      <c r="H76" s="16"/>
      <c r="I76" s="197">
        <v>5</v>
      </c>
      <c r="J76" s="16"/>
      <c r="K76" s="138" t="s">
        <v>2353</v>
      </c>
    </row>
    <row r="77" spans="1:11" ht="13.5" customHeight="1" x14ac:dyDescent="0.25">
      <c r="A77" s="552" t="s">
        <v>241</v>
      </c>
      <c r="B77" s="16">
        <v>0</v>
      </c>
      <c r="C77" s="16">
        <v>1</v>
      </c>
      <c r="D77" s="16">
        <v>0</v>
      </c>
      <c r="E77" s="16"/>
      <c r="F77" s="16"/>
      <c r="G77" s="16"/>
      <c r="H77" s="16"/>
      <c r="I77" s="16"/>
      <c r="J77" s="16"/>
      <c r="K77" s="16" t="s">
        <v>849</v>
      </c>
    </row>
    <row r="78" spans="1:11" ht="15" customHeight="1" x14ac:dyDescent="0.25">
      <c r="A78" s="552" t="s">
        <v>1151</v>
      </c>
      <c r="B78" s="155">
        <v>0</v>
      </c>
      <c r="C78" s="16">
        <v>0</v>
      </c>
      <c r="D78" s="16">
        <v>0</v>
      </c>
      <c r="E78" s="16">
        <v>0</v>
      </c>
      <c r="F78" s="16"/>
      <c r="G78" s="16"/>
      <c r="H78" s="16"/>
      <c r="I78" s="197">
        <v>0</v>
      </c>
      <c r="J78" s="16"/>
      <c r="K78" s="138" t="s">
        <v>1152</v>
      </c>
    </row>
    <row r="79" spans="1:11" ht="15" customHeight="1" x14ac:dyDescent="0.25">
      <c r="A79" s="552" t="s">
        <v>536</v>
      </c>
      <c r="B79" s="155">
        <v>1</v>
      </c>
      <c r="C79" s="16">
        <v>0</v>
      </c>
      <c r="D79" s="16">
        <v>0</v>
      </c>
      <c r="E79" s="16">
        <v>0</v>
      </c>
      <c r="F79" s="16"/>
      <c r="G79" s="16"/>
      <c r="H79" s="16"/>
      <c r="I79" s="197">
        <v>0</v>
      </c>
      <c r="J79" s="16"/>
      <c r="K79" s="138" t="s">
        <v>820</v>
      </c>
    </row>
    <row r="80" spans="1:11" ht="15" customHeight="1" x14ac:dyDescent="0.25">
      <c r="A80" s="552" t="s">
        <v>827</v>
      </c>
      <c r="B80" s="155">
        <v>0</v>
      </c>
      <c r="C80" s="16">
        <v>0</v>
      </c>
      <c r="D80" s="16">
        <v>0</v>
      </c>
      <c r="E80" s="16">
        <v>0</v>
      </c>
      <c r="F80" s="16"/>
      <c r="G80" s="16"/>
      <c r="H80" s="16"/>
      <c r="I80" s="197">
        <v>0</v>
      </c>
      <c r="J80" s="16"/>
      <c r="K80" s="138" t="s">
        <v>826</v>
      </c>
    </row>
    <row r="81" spans="1:11" ht="15" customHeight="1" x14ac:dyDescent="0.25">
      <c r="A81" s="552" t="s">
        <v>1543</v>
      </c>
      <c r="B81" s="155">
        <v>1</v>
      </c>
      <c r="C81" s="16">
        <v>1</v>
      </c>
      <c r="D81" s="16">
        <v>1</v>
      </c>
      <c r="E81" s="16">
        <v>1</v>
      </c>
      <c r="F81" s="16"/>
      <c r="G81" s="16"/>
      <c r="H81" s="16"/>
      <c r="I81" s="197">
        <v>1</v>
      </c>
      <c r="J81" s="16"/>
      <c r="K81" s="138" t="s">
        <v>1640</v>
      </c>
    </row>
    <row r="82" spans="1:11" ht="15" customHeight="1" x14ac:dyDescent="0.25">
      <c r="A82" s="552" t="s">
        <v>2444</v>
      </c>
      <c r="B82" s="515">
        <v>1</v>
      </c>
      <c r="C82" s="16">
        <v>1</v>
      </c>
      <c r="D82" s="16">
        <v>1</v>
      </c>
      <c r="E82" s="16">
        <v>1</v>
      </c>
      <c r="F82" s="16"/>
      <c r="G82" s="16"/>
      <c r="H82" s="16"/>
      <c r="I82" s="197">
        <v>1</v>
      </c>
      <c r="J82" s="16"/>
      <c r="K82" s="138" t="s">
        <v>2445</v>
      </c>
    </row>
    <row r="83" spans="1:11" ht="15" customHeight="1" x14ac:dyDescent="0.25">
      <c r="A83" s="552" t="s">
        <v>1447</v>
      </c>
      <c r="B83" s="155">
        <v>0</v>
      </c>
      <c r="C83" s="16">
        <v>0</v>
      </c>
      <c r="D83" s="16">
        <v>0</v>
      </c>
      <c r="E83" s="16">
        <v>0</v>
      </c>
      <c r="F83" s="16"/>
      <c r="G83" s="16"/>
      <c r="H83" s="16"/>
      <c r="I83" s="197">
        <v>0</v>
      </c>
      <c r="J83" s="16"/>
      <c r="K83" s="138" t="s">
        <v>1448</v>
      </c>
    </row>
    <row r="84" spans="1:11" ht="15" customHeight="1" x14ac:dyDescent="0.25">
      <c r="A84" s="552" t="s">
        <v>1180</v>
      </c>
      <c r="B84" s="155">
        <v>0</v>
      </c>
      <c r="C84" s="16">
        <v>0</v>
      </c>
      <c r="D84" s="16">
        <v>0</v>
      </c>
      <c r="E84" s="16">
        <v>0</v>
      </c>
      <c r="F84" s="16"/>
      <c r="G84" s="16"/>
      <c r="H84" s="16"/>
      <c r="I84" s="197">
        <v>0</v>
      </c>
      <c r="J84" s="16"/>
      <c r="K84" s="16" t="s">
        <v>1567</v>
      </c>
    </row>
    <row r="85" spans="1:11" ht="15" customHeight="1" x14ac:dyDescent="0.25">
      <c r="A85" s="552" t="s">
        <v>360</v>
      </c>
      <c r="B85" s="155">
        <v>0</v>
      </c>
      <c r="C85" s="16">
        <v>0</v>
      </c>
      <c r="D85" s="16">
        <v>0</v>
      </c>
      <c r="E85" s="16">
        <v>0</v>
      </c>
      <c r="F85" s="16"/>
      <c r="G85" s="16"/>
      <c r="H85" s="16"/>
      <c r="I85" s="197">
        <v>0</v>
      </c>
      <c r="J85" s="16"/>
      <c r="K85" s="138" t="s">
        <v>822</v>
      </c>
    </row>
    <row r="86" spans="1:11" ht="15" customHeight="1" x14ac:dyDescent="0.25">
      <c r="A86" s="552" t="s">
        <v>1181</v>
      </c>
      <c r="B86" s="155">
        <v>1</v>
      </c>
      <c r="C86" s="16">
        <v>1</v>
      </c>
      <c r="D86" s="16">
        <v>1</v>
      </c>
      <c r="E86" s="16">
        <v>1</v>
      </c>
      <c r="F86" s="16"/>
      <c r="G86" s="16"/>
      <c r="H86" s="16"/>
      <c r="I86" s="197">
        <v>1</v>
      </c>
      <c r="J86" s="16"/>
      <c r="K86" s="138" t="s">
        <v>815</v>
      </c>
    </row>
    <row r="87" spans="1:11" ht="15" customHeight="1" x14ac:dyDescent="0.25">
      <c r="A87" s="552" t="s">
        <v>1679</v>
      </c>
      <c r="B87" s="155">
        <v>48</v>
      </c>
      <c r="C87" s="16">
        <v>48</v>
      </c>
      <c r="D87" s="16">
        <v>48</v>
      </c>
      <c r="E87" s="16">
        <v>48</v>
      </c>
      <c r="F87" s="16"/>
      <c r="G87" s="16"/>
      <c r="H87" s="16"/>
      <c r="I87" s="197">
        <v>48</v>
      </c>
      <c r="J87" s="16"/>
      <c r="K87" s="138" t="s">
        <v>1680</v>
      </c>
    </row>
    <row r="88" spans="1:11" ht="15" customHeight="1" x14ac:dyDescent="0.25">
      <c r="A88" s="552" t="s">
        <v>1182</v>
      </c>
      <c r="B88" s="155">
        <v>0</v>
      </c>
      <c r="C88" s="16">
        <v>0</v>
      </c>
      <c r="D88" s="16">
        <v>0</v>
      </c>
      <c r="E88" s="16">
        <v>0</v>
      </c>
      <c r="F88" s="16"/>
      <c r="G88" s="16"/>
      <c r="H88" s="16"/>
      <c r="I88" s="197">
        <v>0</v>
      </c>
      <c r="J88" s="16"/>
      <c r="K88" s="138" t="s">
        <v>816</v>
      </c>
    </row>
    <row r="89" spans="1:11" ht="15" customHeight="1" x14ac:dyDescent="0.25">
      <c r="A89" s="552" t="s">
        <v>390</v>
      </c>
      <c r="B89" s="155">
        <v>0</v>
      </c>
      <c r="C89" s="16">
        <v>0</v>
      </c>
      <c r="D89" s="16">
        <v>0</v>
      </c>
      <c r="E89" s="16">
        <v>0</v>
      </c>
      <c r="F89" s="16"/>
      <c r="G89" s="16"/>
      <c r="H89" s="16"/>
      <c r="I89" s="197">
        <v>0</v>
      </c>
      <c r="J89" s="16"/>
      <c r="K89" s="138" t="s">
        <v>823</v>
      </c>
    </row>
    <row r="90" spans="1:11" ht="15" customHeight="1" x14ac:dyDescent="0.25">
      <c r="A90" s="552" t="s">
        <v>205</v>
      </c>
      <c r="B90" s="155">
        <v>0</v>
      </c>
      <c r="C90" s="16">
        <v>0</v>
      </c>
      <c r="D90" s="16">
        <v>0</v>
      </c>
      <c r="E90" s="16">
        <v>0</v>
      </c>
      <c r="F90" s="16"/>
      <c r="G90" s="16"/>
      <c r="H90" s="16"/>
      <c r="I90" s="197">
        <v>0</v>
      </c>
      <c r="J90" s="16"/>
      <c r="K90" s="138" t="s">
        <v>824</v>
      </c>
    </row>
    <row r="91" spans="1:11" ht="15" customHeight="1" x14ac:dyDescent="0.25">
      <c r="A91" s="552" t="s">
        <v>253</v>
      </c>
      <c r="B91" s="155">
        <v>0</v>
      </c>
      <c r="C91" s="16">
        <v>1</v>
      </c>
      <c r="D91" s="16">
        <v>1</v>
      </c>
      <c r="E91" s="16">
        <v>1</v>
      </c>
      <c r="F91" s="16"/>
      <c r="G91" s="16"/>
      <c r="H91" s="16"/>
      <c r="I91" s="197">
        <v>1</v>
      </c>
      <c r="J91" s="16"/>
      <c r="K91" s="138" t="s">
        <v>825</v>
      </c>
    </row>
    <row r="92" spans="1:11" ht="15" customHeight="1" x14ac:dyDescent="0.25">
      <c r="A92" s="552" t="s">
        <v>2697</v>
      </c>
      <c r="B92" s="16">
        <v>0</v>
      </c>
      <c r="C92" s="16">
        <v>1</v>
      </c>
      <c r="D92" s="16">
        <v>1</v>
      </c>
      <c r="E92" s="16">
        <v>1</v>
      </c>
      <c r="F92" s="16">
        <v>1</v>
      </c>
      <c r="G92" s="16">
        <v>1</v>
      </c>
      <c r="H92" s="16">
        <v>1</v>
      </c>
      <c r="I92" s="16">
        <v>1</v>
      </c>
      <c r="K92" s="252" t="s">
        <v>2685</v>
      </c>
    </row>
    <row r="93" spans="1:11" ht="15" customHeight="1" x14ac:dyDescent="0.25">
      <c r="A93" s="552" t="s">
        <v>1486</v>
      </c>
      <c r="B93" s="155">
        <v>1</v>
      </c>
      <c r="C93" s="16">
        <v>1</v>
      </c>
      <c r="D93" s="16">
        <v>1</v>
      </c>
      <c r="E93" s="16">
        <v>1</v>
      </c>
      <c r="F93" s="16"/>
      <c r="G93" s="16"/>
      <c r="H93" s="16"/>
      <c r="I93" s="197">
        <v>1</v>
      </c>
      <c r="J93" s="16"/>
      <c r="K93" s="138" t="s">
        <v>2029</v>
      </c>
    </row>
    <row r="94" spans="1:11" ht="15" customHeight="1" x14ac:dyDescent="0.25">
      <c r="A94" s="552" t="s">
        <v>1487</v>
      </c>
      <c r="B94" s="155">
        <v>0</v>
      </c>
      <c r="C94" s="16">
        <v>0</v>
      </c>
      <c r="D94" s="16">
        <v>0</v>
      </c>
      <c r="E94" s="16">
        <v>0</v>
      </c>
      <c r="F94" s="16"/>
      <c r="G94" s="16"/>
      <c r="H94" s="16"/>
      <c r="I94" s="197">
        <v>0</v>
      </c>
      <c r="J94" s="16"/>
      <c r="K94" s="553" t="s">
        <v>2031</v>
      </c>
    </row>
    <row r="95" spans="1:11" ht="15" customHeight="1" x14ac:dyDescent="0.25">
      <c r="A95" s="552" t="s">
        <v>1532</v>
      </c>
      <c r="B95" s="155">
        <v>0</v>
      </c>
      <c r="C95" s="16">
        <v>0</v>
      </c>
      <c r="D95" s="16">
        <v>1</v>
      </c>
      <c r="E95" s="16">
        <v>0</v>
      </c>
      <c r="F95" s="16"/>
      <c r="G95" s="16"/>
      <c r="H95" s="16"/>
      <c r="I95" s="197">
        <v>0</v>
      </c>
      <c r="J95" s="16"/>
      <c r="K95" s="138" t="s">
        <v>1533</v>
      </c>
    </row>
    <row r="96" spans="1:11" ht="15" customHeight="1" x14ac:dyDescent="0.25">
      <c r="A96" s="552" t="s">
        <v>1677</v>
      </c>
      <c r="B96" s="155">
        <v>0</v>
      </c>
      <c r="C96" s="16">
        <v>0</v>
      </c>
      <c r="D96" s="16">
        <v>0</v>
      </c>
      <c r="E96" s="16">
        <v>0</v>
      </c>
      <c r="F96" s="16"/>
      <c r="G96" s="16"/>
      <c r="H96" s="16"/>
      <c r="I96" s="197">
        <v>0</v>
      </c>
      <c r="J96" s="16"/>
      <c r="K96" s="138" t="s">
        <v>1678</v>
      </c>
    </row>
    <row r="97" spans="1:11" ht="15" customHeight="1" x14ac:dyDescent="0.25">
      <c r="A97" s="552" t="s">
        <v>21</v>
      </c>
      <c r="B97" s="155">
        <v>0</v>
      </c>
      <c r="C97" s="16">
        <v>0</v>
      </c>
      <c r="D97" s="16">
        <v>8000</v>
      </c>
      <c r="E97" s="125">
        <v>0</v>
      </c>
      <c r="F97" s="16"/>
      <c r="G97" s="16"/>
      <c r="H97" s="16"/>
      <c r="I97" s="441">
        <v>0</v>
      </c>
      <c r="J97" s="16"/>
      <c r="K97" s="15" t="s">
        <v>2028</v>
      </c>
    </row>
    <row r="98" spans="1:11" ht="15" customHeight="1" x14ac:dyDescent="0.25">
      <c r="A98" s="552" t="s">
        <v>1534</v>
      </c>
      <c r="B98" s="155">
        <v>0</v>
      </c>
      <c r="C98" s="16">
        <v>0</v>
      </c>
      <c r="D98" s="16">
        <v>1</v>
      </c>
      <c r="E98" s="16">
        <v>0</v>
      </c>
      <c r="F98" s="16"/>
      <c r="G98" s="16"/>
      <c r="H98" s="16"/>
      <c r="I98" s="197">
        <v>0</v>
      </c>
      <c r="J98" s="16"/>
      <c r="K98" s="15" t="s">
        <v>2030</v>
      </c>
    </row>
    <row r="99" spans="1:11" ht="15" customHeight="1" x14ac:dyDescent="0.25">
      <c r="A99" s="552" t="s">
        <v>2662</v>
      </c>
      <c r="B99" s="155">
        <v>0</v>
      </c>
      <c r="C99" s="16">
        <v>1</v>
      </c>
      <c r="D99" s="16">
        <v>1</v>
      </c>
      <c r="E99" s="16">
        <v>1</v>
      </c>
      <c r="F99" s="16"/>
      <c r="G99" s="16"/>
      <c r="H99" s="16"/>
      <c r="I99" s="197">
        <v>1</v>
      </c>
      <c r="J99" s="16"/>
      <c r="K99" s="252" t="s">
        <v>2665</v>
      </c>
    </row>
    <row r="100" spans="1:11" ht="15" customHeight="1" x14ac:dyDescent="0.4">
      <c r="A100" s="554" t="s">
        <v>2142</v>
      </c>
      <c r="B100" s="155" t="s">
        <v>1176</v>
      </c>
      <c r="C100" s="555" t="s">
        <v>2144</v>
      </c>
      <c r="D100" s="555" t="s">
        <v>2144</v>
      </c>
      <c r="E100" s="491" t="s">
        <v>2162</v>
      </c>
      <c r="F100" s="16"/>
      <c r="G100" s="16"/>
      <c r="H100" s="16"/>
      <c r="I100" s="403" t="s">
        <v>2162</v>
      </c>
      <c r="J100" s="16"/>
      <c r="K100" s="402" t="s">
        <v>2145</v>
      </c>
    </row>
    <row r="101" spans="1:11" ht="15" customHeight="1" x14ac:dyDescent="0.4">
      <c r="A101" s="554" t="s">
        <v>2146</v>
      </c>
      <c r="B101" s="155" t="s">
        <v>1176</v>
      </c>
      <c r="C101" s="555" t="s">
        <v>2144</v>
      </c>
      <c r="D101" s="555" t="s">
        <v>2144</v>
      </c>
      <c r="E101" s="491" t="s">
        <v>2162</v>
      </c>
      <c r="F101" s="16"/>
      <c r="G101" s="16"/>
      <c r="H101" s="16"/>
      <c r="I101" s="403" t="s">
        <v>2162</v>
      </c>
      <c r="J101" s="16"/>
      <c r="K101" s="402" t="s">
        <v>2147</v>
      </c>
    </row>
    <row r="102" spans="1:11" ht="15" customHeight="1" x14ac:dyDescent="0.4">
      <c r="A102" s="554" t="s">
        <v>2148</v>
      </c>
      <c r="B102" s="155" t="s">
        <v>1176</v>
      </c>
      <c r="C102" s="555" t="s">
        <v>2144</v>
      </c>
      <c r="D102" s="555" t="s">
        <v>2144</v>
      </c>
      <c r="E102" s="491" t="s">
        <v>2162</v>
      </c>
      <c r="F102" s="16"/>
      <c r="G102" s="16"/>
      <c r="H102" s="16"/>
      <c r="I102" s="403" t="s">
        <v>2162</v>
      </c>
      <c r="J102" s="16"/>
      <c r="K102" s="402" t="s">
        <v>2149</v>
      </c>
    </row>
    <row r="103" spans="1:11" ht="15" customHeight="1" x14ac:dyDescent="0.4">
      <c r="A103" s="554" t="s">
        <v>2150</v>
      </c>
      <c r="B103" s="155" t="s">
        <v>1176</v>
      </c>
      <c r="C103" s="555" t="s">
        <v>2144</v>
      </c>
      <c r="D103" s="555" t="s">
        <v>2144</v>
      </c>
      <c r="E103" s="491" t="s">
        <v>2162</v>
      </c>
      <c r="F103" s="16"/>
      <c r="G103" s="16"/>
      <c r="H103" s="16"/>
      <c r="I103" s="403" t="s">
        <v>2162</v>
      </c>
      <c r="J103" s="16"/>
      <c r="K103" s="402" t="s">
        <v>2151</v>
      </c>
    </row>
    <row r="104" spans="1:11" ht="15" customHeight="1" x14ac:dyDescent="0.4">
      <c r="A104" s="554" t="s">
        <v>2152</v>
      </c>
      <c r="B104" s="155" t="s">
        <v>1176</v>
      </c>
      <c r="C104" s="555" t="s">
        <v>2144</v>
      </c>
      <c r="D104" s="555" t="s">
        <v>2144</v>
      </c>
      <c r="E104" s="494" t="s">
        <v>2144</v>
      </c>
      <c r="F104" s="16"/>
      <c r="G104" s="16"/>
      <c r="H104" s="16"/>
      <c r="I104" s="494" t="s">
        <v>2144</v>
      </c>
      <c r="J104" s="16"/>
      <c r="K104" s="402" t="s">
        <v>2153</v>
      </c>
    </row>
    <row r="105" spans="1:11" ht="15" customHeight="1" x14ac:dyDescent="0.4">
      <c r="A105" s="554" t="s">
        <v>2154</v>
      </c>
      <c r="B105" s="155" t="s">
        <v>1176</v>
      </c>
      <c r="C105" s="555" t="s">
        <v>2144</v>
      </c>
      <c r="D105" s="555" t="s">
        <v>2144</v>
      </c>
      <c r="E105" s="491" t="s">
        <v>2162</v>
      </c>
      <c r="F105" s="16"/>
      <c r="G105" s="16"/>
      <c r="H105" s="16"/>
      <c r="I105" s="403" t="s">
        <v>2162</v>
      </c>
      <c r="J105" s="16"/>
      <c r="K105" s="402" t="s">
        <v>2155</v>
      </c>
    </row>
    <row r="106" spans="1:11" ht="15" customHeight="1" x14ac:dyDescent="0.4">
      <c r="A106" s="554" t="s">
        <v>2156</v>
      </c>
      <c r="B106" s="155" t="s">
        <v>1176</v>
      </c>
      <c r="C106" s="555" t="s">
        <v>2144</v>
      </c>
      <c r="D106" s="555" t="s">
        <v>2144</v>
      </c>
      <c r="E106" s="491" t="s">
        <v>2162</v>
      </c>
      <c r="F106" s="16"/>
      <c r="G106" s="16"/>
      <c r="H106" s="16"/>
      <c r="I106" s="403" t="s">
        <v>2162</v>
      </c>
      <c r="J106" s="16"/>
      <c r="K106" s="402" t="s">
        <v>2157</v>
      </c>
    </row>
    <row r="107" spans="1:11" ht="15" customHeight="1" x14ac:dyDescent="0.4">
      <c r="A107" s="554" t="s">
        <v>2158</v>
      </c>
      <c r="B107" s="155" t="s">
        <v>1176</v>
      </c>
      <c r="C107" s="555" t="s">
        <v>2144</v>
      </c>
      <c r="D107" s="555" t="s">
        <v>2144</v>
      </c>
      <c r="E107" s="491" t="s">
        <v>2162</v>
      </c>
      <c r="F107" s="16"/>
      <c r="G107" s="16"/>
      <c r="H107" s="16"/>
      <c r="I107" s="403" t="s">
        <v>2162</v>
      </c>
      <c r="J107" s="16"/>
      <c r="K107" s="402" t="s">
        <v>2159</v>
      </c>
    </row>
    <row r="108" spans="1:11" ht="13.15" customHeight="1" x14ac:dyDescent="0.25">
      <c r="A108" s="552" t="s">
        <v>2013</v>
      </c>
      <c r="B108" s="16">
        <v>1</v>
      </c>
      <c r="C108" s="197">
        <v>0</v>
      </c>
      <c r="D108" s="16">
        <v>0</v>
      </c>
      <c r="E108" s="16">
        <v>0</v>
      </c>
      <c r="F108" s="16"/>
      <c r="G108" s="16"/>
      <c r="H108" s="16"/>
      <c r="I108" s="16">
        <v>0</v>
      </c>
      <c r="J108" s="16"/>
      <c r="K108" s="16" t="s">
        <v>2836</v>
      </c>
    </row>
  </sheetData>
  <mergeCells count="2">
    <mergeCell ref="C5:E5"/>
    <mergeCell ref="F5:I5"/>
  </mergeCells>
  <conditionalFormatting sqref="A19 A50 A27 A29 A37:A46 A31:A32">
    <cfRule type="cellIs" dxfId="20" priority="13" operator="equal">
      <formula>0</formula>
    </cfRule>
  </conditionalFormatting>
  <conditionalFormatting sqref="A20">
    <cfRule type="cellIs" dxfId="19" priority="12" operator="equal">
      <formula>0</formula>
    </cfRule>
  </conditionalFormatting>
  <conditionalFormatting sqref="A21">
    <cfRule type="cellIs" dxfId="18" priority="11" operator="equal">
      <formula>0</formula>
    </cfRule>
  </conditionalFormatting>
  <conditionalFormatting sqref="A34 A49:A50">
    <cfRule type="cellIs" priority="10" operator="equal">
      <formula>0</formula>
    </cfRule>
  </conditionalFormatting>
  <conditionalFormatting sqref="A22">
    <cfRule type="cellIs" dxfId="17" priority="9" operator="equal">
      <formula>0</formula>
    </cfRule>
  </conditionalFormatting>
  <conditionalFormatting sqref="A26">
    <cfRule type="cellIs" dxfId="16" priority="8" operator="equal">
      <formula>0</formula>
    </cfRule>
  </conditionalFormatting>
  <conditionalFormatting sqref="A35:A36">
    <cfRule type="cellIs" priority="7" operator="equal">
      <formula>0</formula>
    </cfRule>
  </conditionalFormatting>
  <conditionalFormatting sqref="A25">
    <cfRule type="cellIs" dxfId="15" priority="6" operator="equal">
      <formula>0</formula>
    </cfRule>
  </conditionalFormatting>
  <conditionalFormatting sqref="A23:A24">
    <cfRule type="cellIs" dxfId="14" priority="5" operator="equal">
      <formula>0</formula>
    </cfRule>
  </conditionalFormatting>
  <conditionalFormatting sqref="A28:A30">
    <cfRule type="cellIs" dxfId="13" priority="4" operator="equal">
      <formula>0</formula>
    </cfRule>
  </conditionalFormatting>
  <conditionalFormatting sqref="A47">
    <cfRule type="cellIs" dxfId="12" priority="3" operator="equal">
      <formula>0</formula>
    </cfRule>
  </conditionalFormatting>
  <conditionalFormatting sqref="A58:XFD62">
    <cfRule type="cellIs" dxfId="0" priority="2" operator="equal">
      <formula>"IntelIFP"</formula>
    </cfRule>
    <cfRule type="cellIs" dxfId="1" priority="1" operator="equal">
      <formula>"OEMIFP"</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F3584-2BBA-4EF1-8B71-0E398F7D6565}">
  <sheetPr codeName="Sheet23"/>
  <dimension ref="A1:AC306"/>
  <sheetViews>
    <sheetView zoomScale="85" zoomScaleNormal="85" workbookViewId="0">
      <pane ySplit="6" topLeftCell="A265" activePane="bottomLeft" state="frozen"/>
      <selection pane="bottomLeft" activeCell="V267" sqref="V267"/>
    </sheetView>
  </sheetViews>
  <sheetFormatPr defaultColWidth="8.85546875" defaultRowHeight="27" customHeight="1" x14ac:dyDescent="0.25"/>
  <cols>
    <col min="1" max="1" width="3.42578125" style="423" customWidth="1"/>
    <col min="2" max="2" width="14.85546875" style="384" customWidth="1"/>
    <col min="3" max="3" width="14.7109375" style="384" customWidth="1"/>
    <col min="4" max="4" width="30.7109375" style="384" customWidth="1"/>
    <col min="5" max="5" width="9.28515625" style="384" customWidth="1"/>
    <col min="6" max="6" width="29.140625" style="384" customWidth="1"/>
    <col min="7" max="7" width="7.28515625" style="384" customWidth="1"/>
    <col min="8" max="8" width="34.28515625" style="384" customWidth="1"/>
    <col min="9" max="9" width="9.28515625" style="384" customWidth="1"/>
    <col min="10" max="10" width="13.28515625" style="384" customWidth="1"/>
    <col min="11" max="11" width="6.85546875" style="384" customWidth="1"/>
    <col min="12" max="12" width="11.28515625" style="384" customWidth="1"/>
    <col min="13" max="13" width="8.7109375" style="384" customWidth="1"/>
    <col min="14" max="14" width="11" style="384" customWidth="1"/>
    <col min="15" max="15" width="28.5703125" style="384" customWidth="1"/>
    <col min="16" max="16" width="8.5703125" style="348" customWidth="1"/>
    <col min="17" max="17" width="12.140625" style="348" customWidth="1"/>
    <col min="18" max="18" width="14.140625" style="348" customWidth="1"/>
    <col min="19" max="19" width="11" style="348" customWidth="1"/>
    <col min="20" max="21" width="11" style="348" hidden="1" customWidth="1"/>
    <col min="22" max="22" width="11" style="348" customWidth="1"/>
    <col min="23" max="16384" width="8.85546875" style="348"/>
  </cols>
  <sheetData>
    <row r="1" spans="1:22" ht="24.95" customHeight="1" x14ac:dyDescent="0.25">
      <c r="A1" s="565" t="s">
        <v>2848</v>
      </c>
      <c r="J1" s="444" t="s">
        <v>2138</v>
      </c>
      <c r="L1" s="456"/>
    </row>
    <row r="2" spans="1:22" s="397" customFormat="1" ht="20.100000000000001" customHeight="1" x14ac:dyDescent="0.25">
      <c r="A2" s="566" t="s">
        <v>2850</v>
      </c>
      <c r="B2" s="456"/>
      <c r="C2" s="456"/>
      <c r="D2" s="456"/>
      <c r="E2" s="456"/>
      <c r="F2" s="456"/>
      <c r="G2" s="456"/>
      <c r="H2" s="456"/>
      <c r="I2" s="456"/>
      <c r="J2" s="456"/>
      <c r="K2" s="456"/>
      <c r="L2" s="456"/>
      <c r="M2" s="456"/>
      <c r="N2" s="456"/>
      <c r="O2" s="456"/>
    </row>
    <row r="3" spans="1:22" s="573" customFormat="1" ht="20.100000000000001" customHeight="1" x14ac:dyDescent="0.35">
      <c r="A3" s="574" t="s">
        <v>2854</v>
      </c>
      <c r="B3" s="575"/>
      <c r="C3" s="575"/>
    </row>
    <row r="4" spans="1:22" s="128" customFormat="1" ht="20.100000000000001" customHeight="1" x14ac:dyDescent="0.3">
      <c r="A4" s="564"/>
    </row>
    <row r="5" spans="1:22" ht="27" customHeight="1" x14ac:dyDescent="0.25">
      <c r="A5" s="423">
        <v>0</v>
      </c>
      <c r="B5" s="384">
        <v>1</v>
      </c>
      <c r="C5" s="384">
        <v>2</v>
      </c>
      <c r="D5" s="384">
        <v>3</v>
      </c>
      <c r="E5" s="423">
        <v>4</v>
      </c>
      <c r="F5" s="384">
        <v>5</v>
      </c>
      <c r="G5" s="384">
        <v>6</v>
      </c>
      <c r="H5" s="384">
        <v>7</v>
      </c>
      <c r="I5" s="423">
        <v>8</v>
      </c>
      <c r="J5" s="384">
        <v>9</v>
      </c>
      <c r="K5" s="384">
        <v>10</v>
      </c>
      <c r="L5" s="384">
        <v>11</v>
      </c>
      <c r="M5" s="423">
        <v>12</v>
      </c>
      <c r="N5" s="384">
        <v>13</v>
      </c>
      <c r="O5" s="384">
        <v>14</v>
      </c>
      <c r="P5" s="384">
        <v>29</v>
      </c>
      <c r="Q5" s="384">
        <v>30</v>
      </c>
      <c r="R5" s="384">
        <v>31</v>
      </c>
      <c r="S5" s="423">
        <v>32</v>
      </c>
      <c r="T5" s="384">
        <v>33</v>
      </c>
      <c r="U5" s="384">
        <v>34</v>
      </c>
      <c r="V5" s="384">
        <v>35</v>
      </c>
    </row>
    <row r="6" spans="1:22" s="400" customFormat="1" ht="27" customHeight="1" x14ac:dyDescent="0.25">
      <c r="A6" s="533" t="s">
        <v>1380</v>
      </c>
      <c r="B6" s="534" t="s">
        <v>1728</v>
      </c>
      <c r="C6" s="404" t="s">
        <v>1413</v>
      </c>
      <c r="D6" s="404" t="s">
        <v>1650</v>
      </c>
      <c r="E6" s="404" t="s">
        <v>1742</v>
      </c>
      <c r="F6" s="404" t="s">
        <v>371</v>
      </c>
      <c r="G6" s="404" t="s">
        <v>1741</v>
      </c>
      <c r="H6" s="404" t="s">
        <v>2593</v>
      </c>
      <c r="I6" s="404" t="s">
        <v>386</v>
      </c>
      <c r="J6" s="404" t="s">
        <v>1412</v>
      </c>
      <c r="K6" s="404" t="s">
        <v>602</v>
      </c>
      <c r="L6" s="404" t="s">
        <v>661</v>
      </c>
      <c r="M6" s="404" t="s">
        <v>1932</v>
      </c>
      <c r="N6" s="404" t="s">
        <v>2172</v>
      </c>
      <c r="O6" s="404" t="s">
        <v>1411</v>
      </c>
      <c r="P6" s="404" t="s">
        <v>2799</v>
      </c>
      <c r="Q6" s="404" t="s">
        <v>2797</v>
      </c>
      <c r="R6" s="404" t="s">
        <v>2798</v>
      </c>
      <c r="S6" s="404" t="s">
        <v>2669</v>
      </c>
      <c r="T6" s="404" t="s">
        <v>2670</v>
      </c>
      <c r="U6" s="404" t="s">
        <v>2672</v>
      </c>
      <c r="V6" s="404" t="s">
        <v>2673</v>
      </c>
    </row>
    <row r="7" spans="1:22" ht="27" customHeight="1" x14ac:dyDescent="0.25">
      <c r="A7" s="532">
        <v>1</v>
      </c>
      <c r="B7" s="507" t="s">
        <v>48</v>
      </c>
      <c r="C7" s="507" t="s">
        <v>1403</v>
      </c>
      <c r="D7" s="520" t="s">
        <v>1265</v>
      </c>
      <c r="E7" s="507" t="s">
        <v>66</v>
      </c>
      <c r="F7" s="526" t="s">
        <v>2696</v>
      </c>
      <c r="G7" s="507"/>
      <c r="H7" s="507" t="s">
        <v>2622</v>
      </c>
      <c r="I7" s="508">
        <v>0</v>
      </c>
      <c r="J7" s="507" t="s">
        <v>2056</v>
      </c>
      <c r="K7" s="507">
        <v>1</v>
      </c>
      <c r="L7" s="507">
        <v>1</v>
      </c>
      <c r="M7" s="507" t="s">
        <v>1933</v>
      </c>
      <c r="N7" s="507" t="s">
        <v>2173</v>
      </c>
      <c r="O7" s="507" t="s">
        <v>2837</v>
      </c>
      <c r="P7" s="405" t="s">
        <v>1254</v>
      </c>
      <c r="Q7" s="405" t="s">
        <v>1254</v>
      </c>
      <c r="R7" s="405" t="s">
        <v>1254</v>
      </c>
      <c r="S7" s="405" t="s">
        <v>1254</v>
      </c>
      <c r="T7" s="405"/>
      <c r="U7" s="405"/>
      <c r="V7" s="405" t="s">
        <v>1254</v>
      </c>
    </row>
    <row r="8" spans="1:22" ht="27" customHeight="1" x14ac:dyDescent="0.25">
      <c r="A8" s="532">
        <v>2</v>
      </c>
      <c r="B8" s="507"/>
      <c r="C8" s="507"/>
      <c r="D8" s="520" t="s">
        <v>1265</v>
      </c>
      <c r="E8" s="507" t="s">
        <v>66</v>
      </c>
      <c r="F8" s="526" t="s">
        <v>2696</v>
      </c>
      <c r="G8" s="507"/>
      <c r="H8" s="507" t="s">
        <v>2622</v>
      </c>
      <c r="I8" s="508">
        <v>0</v>
      </c>
      <c r="J8" s="507" t="s">
        <v>2056</v>
      </c>
      <c r="K8" s="507">
        <v>1</v>
      </c>
      <c r="L8" s="507">
        <v>1</v>
      </c>
      <c r="M8" s="507" t="s">
        <v>2020</v>
      </c>
      <c r="N8" s="507" t="s">
        <v>2174</v>
      </c>
      <c r="O8" s="507" t="s">
        <v>2838</v>
      </c>
      <c r="P8" s="405" t="s">
        <v>1254</v>
      </c>
      <c r="Q8" s="405" t="s">
        <v>1254</v>
      </c>
      <c r="R8" s="405" t="s">
        <v>1254</v>
      </c>
      <c r="S8" s="405" t="s">
        <v>1254</v>
      </c>
      <c r="T8" s="405"/>
      <c r="U8" s="405"/>
      <c r="V8" s="405" t="s">
        <v>1254</v>
      </c>
    </row>
    <row r="9" spans="1:22" ht="27" customHeight="1" x14ac:dyDescent="0.25">
      <c r="A9" s="532">
        <v>3</v>
      </c>
      <c r="B9" s="507"/>
      <c r="C9" s="507"/>
      <c r="D9" s="520" t="s">
        <v>1265</v>
      </c>
      <c r="E9" s="507" t="s">
        <v>66</v>
      </c>
      <c r="F9" s="526" t="s">
        <v>2696</v>
      </c>
      <c r="G9" s="507"/>
      <c r="H9" s="507" t="s">
        <v>2622</v>
      </c>
      <c r="I9" s="508">
        <v>0</v>
      </c>
      <c r="J9" s="507" t="s">
        <v>2056</v>
      </c>
      <c r="K9" s="507">
        <v>1</v>
      </c>
      <c r="L9" s="507">
        <v>30</v>
      </c>
      <c r="M9" s="507" t="s">
        <v>2020</v>
      </c>
      <c r="N9" s="507" t="s">
        <v>2175</v>
      </c>
      <c r="O9" s="507" t="s">
        <v>2838</v>
      </c>
      <c r="P9" s="405" t="s">
        <v>1254</v>
      </c>
      <c r="Q9" s="405" t="s">
        <v>1254</v>
      </c>
      <c r="R9" s="405" t="s">
        <v>1254</v>
      </c>
      <c r="S9" s="405" t="s">
        <v>1254</v>
      </c>
      <c r="T9" s="405"/>
      <c r="U9" s="405"/>
      <c r="V9" s="405" t="s">
        <v>1254</v>
      </c>
    </row>
    <row r="10" spans="1:22" ht="27" customHeight="1" x14ac:dyDescent="0.25">
      <c r="A10" s="532">
        <v>4</v>
      </c>
      <c r="B10" s="507"/>
      <c r="C10" s="507"/>
      <c r="D10" s="507" t="s">
        <v>1398</v>
      </c>
      <c r="E10" s="507" t="s">
        <v>66</v>
      </c>
      <c r="F10" s="507" t="s">
        <v>253</v>
      </c>
      <c r="G10" s="507"/>
      <c r="H10" s="507" t="s">
        <v>2622</v>
      </c>
      <c r="I10" s="508">
        <v>0</v>
      </c>
      <c r="J10" s="507" t="s">
        <v>2056</v>
      </c>
      <c r="K10" s="507">
        <v>1</v>
      </c>
      <c r="L10" s="507">
        <v>1</v>
      </c>
      <c r="M10" s="507" t="s">
        <v>2015</v>
      </c>
      <c r="N10" s="507" t="s">
        <v>2176</v>
      </c>
      <c r="O10" s="507" t="s">
        <v>546</v>
      </c>
      <c r="P10" s="405" t="s">
        <v>1380</v>
      </c>
      <c r="Q10" s="405" t="s">
        <v>1207</v>
      </c>
      <c r="R10" s="405" t="s">
        <v>1207</v>
      </c>
      <c r="S10" s="405" t="s">
        <v>1207</v>
      </c>
      <c r="T10" s="405"/>
      <c r="U10" s="405"/>
      <c r="V10" s="405" t="s">
        <v>1207</v>
      </c>
    </row>
    <row r="11" spans="1:22" ht="27" customHeight="1" x14ac:dyDescent="0.25">
      <c r="A11" s="532">
        <v>5</v>
      </c>
      <c r="B11" s="507"/>
      <c r="C11" s="530"/>
      <c r="D11" s="507" t="s">
        <v>2700</v>
      </c>
      <c r="E11" s="507" t="s">
        <v>66</v>
      </c>
      <c r="F11" s="507" t="s">
        <v>2697</v>
      </c>
      <c r="G11" s="507" t="s">
        <v>2688</v>
      </c>
      <c r="H11" s="507" t="s">
        <v>2622</v>
      </c>
      <c r="I11" s="508" t="s">
        <v>1873</v>
      </c>
      <c r="J11" s="507" t="s">
        <v>2056</v>
      </c>
      <c r="K11" s="507">
        <v>1</v>
      </c>
      <c r="L11" s="507">
        <v>1</v>
      </c>
      <c r="M11" s="507" t="s">
        <v>2015</v>
      </c>
      <c r="N11" s="507" t="s">
        <v>2177</v>
      </c>
      <c r="O11" s="524" t="s">
        <v>2698</v>
      </c>
      <c r="P11" s="431" t="s">
        <v>1185</v>
      </c>
      <c r="Q11" s="431" t="s">
        <v>1184</v>
      </c>
      <c r="R11" s="431" t="s">
        <v>1184</v>
      </c>
      <c r="S11" s="405"/>
      <c r="T11" s="405"/>
      <c r="U11" s="405"/>
      <c r="V11" s="405"/>
    </row>
    <row r="12" spans="1:22" ht="27" customHeight="1" x14ac:dyDescent="0.25">
      <c r="A12" s="532">
        <v>6</v>
      </c>
      <c r="B12" s="507"/>
      <c r="C12" s="530"/>
      <c r="D12" s="507" t="s">
        <v>2701</v>
      </c>
      <c r="E12" s="507" t="s">
        <v>66</v>
      </c>
      <c r="F12" s="507" t="s">
        <v>2697</v>
      </c>
      <c r="G12" s="507" t="s">
        <v>2688</v>
      </c>
      <c r="H12" s="507" t="s">
        <v>2622</v>
      </c>
      <c r="I12" s="508" t="s">
        <v>1873</v>
      </c>
      <c r="J12" s="507" t="s">
        <v>2056</v>
      </c>
      <c r="K12" s="507">
        <v>1</v>
      </c>
      <c r="L12" s="507">
        <v>1</v>
      </c>
      <c r="M12" s="507" t="s">
        <v>2015</v>
      </c>
      <c r="N12" s="507" t="s">
        <v>2699</v>
      </c>
      <c r="O12" s="524" t="s">
        <v>2698</v>
      </c>
      <c r="P12" s="431" t="s">
        <v>1185</v>
      </c>
      <c r="Q12" s="431" t="s">
        <v>1184</v>
      </c>
      <c r="R12" s="431" t="s">
        <v>1184</v>
      </c>
      <c r="S12" s="405"/>
      <c r="T12" s="405"/>
      <c r="U12" s="405"/>
      <c r="V12" s="405"/>
    </row>
    <row r="13" spans="1:22" ht="27" customHeight="1" x14ac:dyDescent="0.25">
      <c r="A13" s="532">
        <v>7</v>
      </c>
      <c r="B13" s="507"/>
      <c r="C13" s="507"/>
      <c r="D13" s="507" t="s">
        <v>2691</v>
      </c>
      <c r="E13" s="507" t="s">
        <v>66</v>
      </c>
      <c r="F13" s="507" t="s">
        <v>2813</v>
      </c>
      <c r="G13" s="507"/>
      <c r="H13" s="507" t="s">
        <v>2622</v>
      </c>
      <c r="I13" s="508">
        <v>0</v>
      </c>
      <c r="J13" s="507" t="s">
        <v>2056</v>
      </c>
      <c r="K13" s="507">
        <v>1</v>
      </c>
      <c r="L13" s="507">
        <v>29</v>
      </c>
      <c r="M13" s="507" t="s">
        <v>2015</v>
      </c>
      <c r="N13" s="507" t="s">
        <v>2811</v>
      </c>
      <c r="O13" s="507"/>
      <c r="P13" s="405" t="s">
        <v>1380</v>
      </c>
      <c r="Q13" s="405" t="s">
        <v>1207</v>
      </c>
      <c r="R13" s="405" t="s">
        <v>1184</v>
      </c>
      <c r="S13" s="405" t="s">
        <v>1207</v>
      </c>
      <c r="T13" s="405"/>
      <c r="U13" s="405"/>
      <c r="V13" s="405" t="s">
        <v>1207</v>
      </c>
    </row>
    <row r="14" spans="1:22" ht="27" customHeight="1" x14ac:dyDescent="0.25">
      <c r="A14" s="532">
        <v>8</v>
      </c>
      <c r="B14" s="507" t="s">
        <v>48</v>
      </c>
      <c r="C14" s="507" t="s">
        <v>1395</v>
      </c>
      <c r="D14" s="520" t="s">
        <v>1265</v>
      </c>
      <c r="E14" s="507" t="s">
        <v>66</v>
      </c>
      <c r="F14" s="453" t="s">
        <v>2696</v>
      </c>
      <c r="G14" s="507"/>
      <c r="H14" s="507" t="s">
        <v>2622</v>
      </c>
      <c r="I14" s="508">
        <v>0</v>
      </c>
      <c r="J14" s="507" t="s">
        <v>2056</v>
      </c>
      <c r="K14" s="507">
        <v>1</v>
      </c>
      <c r="L14" s="507">
        <v>1</v>
      </c>
      <c r="M14" s="507" t="s">
        <v>2016</v>
      </c>
      <c r="N14" s="507" t="s">
        <v>2178</v>
      </c>
      <c r="O14" s="507" t="s">
        <v>2838</v>
      </c>
      <c r="P14" s="405" t="s">
        <v>1254</v>
      </c>
      <c r="Q14" s="405" t="s">
        <v>1254</v>
      </c>
      <c r="R14" s="405" t="s">
        <v>1184</v>
      </c>
      <c r="S14" s="405" t="s">
        <v>1254</v>
      </c>
      <c r="T14" s="405"/>
      <c r="U14" s="405"/>
      <c r="V14" s="405" t="s">
        <v>1254</v>
      </c>
    </row>
    <row r="15" spans="1:22" ht="27" customHeight="1" x14ac:dyDescent="0.25">
      <c r="A15" s="532">
        <v>9</v>
      </c>
      <c r="B15" s="507"/>
      <c r="C15" s="507"/>
      <c r="D15" s="520" t="s">
        <v>1265</v>
      </c>
      <c r="E15" s="507" t="s">
        <v>66</v>
      </c>
      <c r="F15" s="453" t="s">
        <v>2696</v>
      </c>
      <c r="G15" s="507"/>
      <c r="H15" s="507" t="s">
        <v>2622</v>
      </c>
      <c r="I15" s="508">
        <v>0</v>
      </c>
      <c r="J15" s="507" t="s">
        <v>2056</v>
      </c>
      <c r="K15" s="507">
        <v>1</v>
      </c>
      <c r="L15" s="507">
        <v>1</v>
      </c>
      <c r="M15" s="507" t="s">
        <v>2016</v>
      </c>
      <c r="N15" s="507" t="s">
        <v>2179</v>
      </c>
      <c r="O15" s="507" t="s">
        <v>2838</v>
      </c>
      <c r="P15" s="405" t="s">
        <v>1254</v>
      </c>
      <c r="Q15" s="405" t="s">
        <v>1254</v>
      </c>
      <c r="R15" s="405" t="s">
        <v>1184</v>
      </c>
      <c r="S15" s="405" t="s">
        <v>1254</v>
      </c>
      <c r="T15" s="405"/>
      <c r="U15" s="405"/>
      <c r="V15" s="405" t="s">
        <v>1254</v>
      </c>
    </row>
    <row r="16" spans="1:22" ht="27" customHeight="1" x14ac:dyDescent="0.25">
      <c r="A16" s="532">
        <v>10</v>
      </c>
      <c r="B16" s="507"/>
      <c r="C16" s="507"/>
      <c r="D16" s="520" t="s">
        <v>1265</v>
      </c>
      <c r="E16" s="507" t="s">
        <v>66</v>
      </c>
      <c r="F16" s="453" t="s">
        <v>2696</v>
      </c>
      <c r="G16" s="507"/>
      <c r="H16" s="507" t="s">
        <v>2622</v>
      </c>
      <c r="I16" s="508">
        <v>0</v>
      </c>
      <c r="J16" s="507" t="s">
        <v>2056</v>
      </c>
      <c r="K16" s="507">
        <v>1</v>
      </c>
      <c r="L16" s="507">
        <v>30</v>
      </c>
      <c r="M16" s="507" t="s">
        <v>2016</v>
      </c>
      <c r="N16" s="507" t="s">
        <v>2180</v>
      </c>
      <c r="O16" s="507" t="s">
        <v>2838</v>
      </c>
      <c r="P16" s="405" t="s">
        <v>1254</v>
      </c>
      <c r="Q16" s="405" t="s">
        <v>1254</v>
      </c>
      <c r="R16" s="405" t="s">
        <v>1184</v>
      </c>
      <c r="S16" s="405" t="s">
        <v>1254</v>
      </c>
      <c r="T16" s="405"/>
      <c r="U16" s="405"/>
      <c r="V16" s="405" t="s">
        <v>1254</v>
      </c>
    </row>
    <row r="17" spans="1:22" ht="27" customHeight="1" x14ac:dyDescent="0.25">
      <c r="A17" s="532">
        <v>11</v>
      </c>
      <c r="B17" s="507"/>
      <c r="C17" s="507"/>
      <c r="D17" s="507" t="s">
        <v>1383</v>
      </c>
      <c r="E17" s="507" t="s">
        <v>66</v>
      </c>
      <c r="F17" s="507" t="s">
        <v>1382</v>
      </c>
      <c r="G17" s="507"/>
      <c r="H17" s="507" t="s">
        <v>2622</v>
      </c>
      <c r="I17" s="508">
        <v>0</v>
      </c>
      <c r="J17" s="507" t="s">
        <v>2056</v>
      </c>
      <c r="K17" s="507">
        <v>1</v>
      </c>
      <c r="L17" s="507">
        <v>1</v>
      </c>
      <c r="M17" s="507" t="s">
        <v>2017</v>
      </c>
      <c r="N17" s="507" t="s">
        <v>2181</v>
      </c>
      <c r="O17" s="507" t="s">
        <v>546</v>
      </c>
      <c r="P17" s="405" t="s">
        <v>1254</v>
      </c>
      <c r="Q17" s="405" t="s">
        <v>1254</v>
      </c>
      <c r="R17" s="405" t="s">
        <v>1254</v>
      </c>
      <c r="S17" s="405" t="s">
        <v>1254</v>
      </c>
      <c r="T17" s="405"/>
      <c r="U17" s="405"/>
      <c r="V17" s="405" t="s">
        <v>1254</v>
      </c>
    </row>
    <row r="18" spans="1:22" ht="27" customHeight="1" x14ac:dyDescent="0.25">
      <c r="A18" s="532">
        <v>12</v>
      </c>
      <c r="B18" s="507"/>
      <c r="C18" s="530"/>
      <c r="D18" s="507" t="s">
        <v>2708</v>
      </c>
      <c r="E18" s="507"/>
      <c r="F18" s="507" t="s">
        <v>2812</v>
      </c>
      <c r="G18" s="507" t="s">
        <v>2688</v>
      </c>
      <c r="H18" s="507" t="s">
        <v>2622</v>
      </c>
      <c r="I18" s="508" t="s">
        <v>1873</v>
      </c>
      <c r="J18" s="507" t="s">
        <v>2056</v>
      </c>
      <c r="K18" s="507">
        <v>1</v>
      </c>
      <c r="L18" s="507">
        <v>1</v>
      </c>
      <c r="M18" s="507" t="s">
        <v>2017</v>
      </c>
      <c r="N18" s="507" t="s">
        <v>2182</v>
      </c>
      <c r="O18" s="524" t="s">
        <v>2698</v>
      </c>
      <c r="P18" s="431" t="s">
        <v>1185</v>
      </c>
      <c r="Q18" s="431" t="s">
        <v>1184</v>
      </c>
      <c r="R18" s="431" t="s">
        <v>1184</v>
      </c>
      <c r="S18" s="405"/>
      <c r="T18" s="405"/>
      <c r="U18" s="405"/>
      <c r="V18" s="405"/>
    </row>
    <row r="19" spans="1:22" ht="27" customHeight="1" x14ac:dyDescent="0.25">
      <c r="A19" s="532">
        <v>13</v>
      </c>
      <c r="B19" s="507"/>
      <c r="C19" s="530"/>
      <c r="D19" s="507" t="s">
        <v>2709</v>
      </c>
      <c r="E19" s="507"/>
      <c r="F19" s="507" t="s">
        <v>2812</v>
      </c>
      <c r="G19" s="507" t="s">
        <v>2688</v>
      </c>
      <c r="H19" s="507" t="s">
        <v>2622</v>
      </c>
      <c r="I19" s="508" t="s">
        <v>1873</v>
      </c>
      <c r="J19" s="507" t="s">
        <v>2056</v>
      </c>
      <c r="K19" s="507">
        <v>1</v>
      </c>
      <c r="L19" s="507">
        <v>1</v>
      </c>
      <c r="M19" s="507" t="s">
        <v>2017</v>
      </c>
      <c r="N19" s="507" t="s">
        <v>2705</v>
      </c>
      <c r="O19" s="524" t="s">
        <v>2698</v>
      </c>
      <c r="P19" s="431" t="s">
        <v>1185</v>
      </c>
      <c r="Q19" s="431" t="s">
        <v>1184</v>
      </c>
      <c r="R19" s="431" t="s">
        <v>1184</v>
      </c>
      <c r="S19" s="405"/>
      <c r="T19" s="405"/>
      <c r="U19" s="405"/>
      <c r="V19" s="405"/>
    </row>
    <row r="20" spans="1:22" ht="27" customHeight="1" x14ac:dyDescent="0.25">
      <c r="A20" s="532">
        <v>14</v>
      </c>
      <c r="B20" s="507"/>
      <c r="C20" s="507"/>
      <c r="D20" s="507" t="s">
        <v>2693</v>
      </c>
      <c r="E20" s="507" t="s">
        <v>66</v>
      </c>
      <c r="F20" s="507" t="s">
        <v>2812</v>
      </c>
      <c r="G20" s="507"/>
      <c r="H20" s="507" t="s">
        <v>2622</v>
      </c>
      <c r="I20" s="508">
        <v>0</v>
      </c>
      <c r="J20" s="507" t="s">
        <v>2056</v>
      </c>
      <c r="K20" s="507">
        <v>1</v>
      </c>
      <c r="L20" s="507" t="s">
        <v>2703</v>
      </c>
      <c r="M20" s="507" t="s">
        <v>2017</v>
      </c>
      <c r="N20" s="507" t="s">
        <v>2706</v>
      </c>
      <c r="O20" s="507"/>
      <c r="P20" s="405" t="s">
        <v>1254</v>
      </c>
      <c r="Q20" s="405" t="s">
        <v>1254</v>
      </c>
      <c r="R20" s="405" t="s">
        <v>1184</v>
      </c>
      <c r="S20" s="405" t="s">
        <v>1254</v>
      </c>
      <c r="T20" s="405"/>
      <c r="U20" s="405"/>
      <c r="V20" s="405" t="s">
        <v>1254</v>
      </c>
    </row>
    <row r="21" spans="1:22" ht="27" customHeight="1" x14ac:dyDescent="0.25">
      <c r="A21" s="532">
        <v>15</v>
      </c>
      <c r="B21" s="507" t="s">
        <v>48</v>
      </c>
      <c r="C21" s="507" t="s">
        <v>1389</v>
      </c>
      <c r="D21" s="520" t="s">
        <v>1265</v>
      </c>
      <c r="E21" s="507" t="s">
        <v>66</v>
      </c>
      <c r="F21" s="453" t="s">
        <v>2696</v>
      </c>
      <c r="G21" s="507"/>
      <c r="H21" s="507" t="s">
        <v>2622</v>
      </c>
      <c r="I21" s="508">
        <v>0</v>
      </c>
      <c r="J21" s="507" t="s">
        <v>2056</v>
      </c>
      <c r="K21" s="507">
        <v>1</v>
      </c>
      <c r="L21" s="507">
        <v>1</v>
      </c>
      <c r="M21" s="507" t="s">
        <v>2018</v>
      </c>
      <c r="N21" s="507" t="s">
        <v>2183</v>
      </c>
      <c r="O21" s="507" t="s">
        <v>2838</v>
      </c>
      <c r="P21" s="405" t="s">
        <v>1254</v>
      </c>
      <c r="Q21" s="405" t="s">
        <v>1254</v>
      </c>
      <c r="R21" s="405" t="s">
        <v>1184</v>
      </c>
      <c r="S21" s="405" t="s">
        <v>1254</v>
      </c>
      <c r="T21" s="405"/>
      <c r="U21" s="405"/>
      <c r="V21" s="405" t="s">
        <v>1254</v>
      </c>
    </row>
    <row r="22" spans="1:22" ht="27" customHeight="1" x14ac:dyDescent="0.25">
      <c r="A22" s="532">
        <v>16</v>
      </c>
      <c r="B22" s="507"/>
      <c r="C22" s="507"/>
      <c r="D22" s="520" t="s">
        <v>1265</v>
      </c>
      <c r="E22" s="507" t="s">
        <v>66</v>
      </c>
      <c r="F22" s="453" t="s">
        <v>2696</v>
      </c>
      <c r="G22" s="507"/>
      <c r="H22" s="507" t="s">
        <v>2622</v>
      </c>
      <c r="I22" s="508">
        <v>0</v>
      </c>
      <c r="J22" s="507" t="s">
        <v>2056</v>
      </c>
      <c r="K22" s="507">
        <v>1</v>
      </c>
      <c r="L22" s="507">
        <v>1</v>
      </c>
      <c r="M22" s="507" t="s">
        <v>2018</v>
      </c>
      <c r="N22" s="507" t="s">
        <v>2184</v>
      </c>
      <c r="O22" s="507" t="s">
        <v>2839</v>
      </c>
      <c r="P22" s="405" t="s">
        <v>1254</v>
      </c>
      <c r="Q22" s="405" t="s">
        <v>1254</v>
      </c>
      <c r="R22" s="405" t="s">
        <v>1254</v>
      </c>
      <c r="S22" s="405" t="s">
        <v>1254</v>
      </c>
      <c r="T22" s="405"/>
      <c r="U22" s="405"/>
      <c r="V22" s="405" t="s">
        <v>1254</v>
      </c>
    </row>
    <row r="23" spans="1:22" ht="27" customHeight="1" x14ac:dyDescent="0.25">
      <c r="A23" s="532">
        <v>17</v>
      </c>
      <c r="B23" s="507"/>
      <c r="C23" s="507"/>
      <c r="D23" s="520" t="s">
        <v>1265</v>
      </c>
      <c r="E23" s="507" t="s">
        <v>66</v>
      </c>
      <c r="F23" s="453" t="s">
        <v>2696</v>
      </c>
      <c r="G23" s="507"/>
      <c r="H23" s="507" t="s">
        <v>2622</v>
      </c>
      <c r="I23" s="508">
        <v>0</v>
      </c>
      <c r="J23" s="507" t="s">
        <v>2056</v>
      </c>
      <c r="K23" s="507">
        <v>1</v>
      </c>
      <c r="L23" s="507">
        <v>30</v>
      </c>
      <c r="M23" s="507" t="s">
        <v>2018</v>
      </c>
      <c r="N23" s="507" t="s">
        <v>2185</v>
      </c>
      <c r="O23" s="507" t="s">
        <v>2838</v>
      </c>
      <c r="P23" s="405" t="s">
        <v>1254</v>
      </c>
      <c r="Q23" s="405" t="s">
        <v>1254</v>
      </c>
      <c r="R23" s="405" t="s">
        <v>1254</v>
      </c>
      <c r="S23" s="405" t="s">
        <v>1254</v>
      </c>
      <c r="T23" s="405"/>
      <c r="U23" s="405"/>
      <c r="V23" s="405" t="s">
        <v>1254</v>
      </c>
    </row>
    <row r="24" spans="1:22" ht="27" customHeight="1" x14ac:dyDescent="0.25">
      <c r="A24" s="532">
        <v>18</v>
      </c>
      <c r="B24" s="507"/>
      <c r="C24" s="507"/>
      <c r="D24" s="507" t="s">
        <v>1384</v>
      </c>
      <c r="E24" s="507" t="s">
        <v>66</v>
      </c>
      <c r="F24" s="507" t="s">
        <v>1382</v>
      </c>
      <c r="G24" s="507"/>
      <c r="H24" s="507" t="s">
        <v>2622</v>
      </c>
      <c r="I24" s="508">
        <v>0</v>
      </c>
      <c r="J24" s="507" t="s">
        <v>2056</v>
      </c>
      <c r="K24" s="507">
        <v>1</v>
      </c>
      <c r="L24" s="507">
        <v>1</v>
      </c>
      <c r="M24" s="507" t="s">
        <v>2019</v>
      </c>
      <c r="N24" s="507" t="s">
        <v>2186</v>
      </c>
      <c r="O24" s="507" t="s">
        <v>546</v>
      </c>
      <c r="P24" s="405" t="s">
        <v>1380</v>
      </c>
      <c r="Q24" s="405" t="s">
        <v>1254</v>
      </c>
      <c r="R24" s="405" t="s">
        <v>1254</v>
      </c>
      <c r="S24" s="405" t="s">
        <v>1254</v>
      </c>
      <c r="T24" s="405"/>
      <c r="U24" s="405"/>
      <c r="V24" s="405" t="s">
        <v>1254</v>
      </c>
    </row>
    <row r="25" spans="1:22" ht="27" customHeight="1" x14ac:dyDescent="0.25">
      <c r="A25" s="532">
        <v>19</v>
      </c>
      <c r="B25" s="507"/>
      <c r="C25" s="530"/>
      <c r="D25" s="507" t="s">
        <v>2712</v>
      </c>
      <c r="E25" s="507"/>
      <c r="F25" s="507" t="s">
        <v>2812</v>
      </c>
      <c r="G25" s="507" t="s">
        <v>2688</v>
      </c>
      <c r="H25" s="507" t="s">
        <v>2622</v>
      </c>
      <c r="I25" s="508" t="s">
        <v>1873</v>
      </c>
      <c r="J25" s="507" t="s">
        <v>2056</v>
      </c>
      <c r="K25" s="507">
        <v>1</v>
      </c>
      <c r="L25" s="507">
        <v>1</v>
      </c>
      <c r="M25" s="507" t="s">
        <v>2019</v>
      </c>
      <c r="N25" s="507" t="s">
        <v>2187</v>
      </c>
      <c r="O25" s="524" t="s">
        <v>2698</v>
      </c>
      <c r="P25" s="431" t="s">
        <v>1185</v>
      </c>
      <c r="Q25" s="431" t="s">
        <v>1184</v>
      </c>
      <c r="R25" s="431" t="s">
        <v>1184</v>
      </c>
      <c r="S25" s="405"/>
      <c r="T25" s="405"/>
      <c r="U25" s="405"/>
      <c r="V25" s="405"/>
    </row>
    <row r="26" spans="1:22" ht="27" customHeight="1" x14ac:dyDescent="0.25">
      <c r="A26" s="532">
        <v>20</v>
      </c>
      <c r="B26" s="507"/>
      <c r="C26" s="530"/>
      <c r="D26" s="507" t="s">
        <v>2713</v>
      </c>
      <c r="E26" s="507"/>
      <c r="F26" s="507" t="s">
        <v>2812</v>
      </c>
      <c r="G26" s="507" t="s">
        <v>2688</v>
      </c>
      <c r="H26" s="507" t="s">
        <v>2622</v>
      </c>
      <c r="I26" s="508" t="s">
        <v>1873</v>
      </c>
      <c r="J26" s="507" t="s">
        <v>2056</v>
      </c>
      <c r="K26" s="507">
        <v>1</v>
      </c>
      <c r="L26" s="507">
        <v>1</v>
      </c>
      <c r="M26" s="507" t="s">
        <v>2019</v>
      </c>
      <c r="N26" s="507" t="s">
        <v>2710</v>
      </c>
      <c r="O26" s="524" t="s">
        <v>2698</v>
      </c>
      <c r="P26" s="431" t="s">
        <v>1185</v>
      </c>
      <c r="Q26" s="431" t="s">
        <v>1184</v>
      </c>
      <c r="R26" s="431" t="s">
        <v>1184</v>
      </c>
      <c r="S26" s="405"/>
      <c r="T26" s="405"/>
      <c r="U26" s="405"/>
      <c r="V26" s="405"/>
    </row>
    <row r="27" spans="1:22" ht="26.25" customHeight="1" x14ac:dyDescent="0.25">
      <c r="A27" s="532">
        <v>21</v>
      </c>
      <c r="B27" s="507"/>
      <c r="C27" s="507"/>
      <c r="D27" s="507" t="s">
        <v>2695</v>
      </c>
      <c r="E27" s="507" t="s">
        <v>66</v>
      </c>
      <c r="F27" s="507" t="s">
        <v>2812</v>
      </c>
      <c r="G27" s="507"/>
      <c r="H27" s="507" t="s">
        <v>2622</v>
      </c>
      <c r="I27" s="508">
        <v>0</v>
      </c>
      <c r="J27" s="507" t="s">
        <v>2056</v>
      </c>
      <c r="K27" s="507">
        <v>1</v>
      </c>
      <c r="L27" s="507">
        <v>29</v>
      </c>
      <c r="M27" s="507" t="s">
        <v>2019</v>
      </c>
      <c r="N27" s="507" t="s">
        <v>2711</v>
      </c>
      <c r="O27" s="507"/>
      <c r="P27" s="405" t="s">
        <v>1380</v>
      </c>
      <c r="Q27" s="405" t="s">
        <v>1254</v>
      </c>
      <c r="R27" s="405" t="s">
        <v>1254</v>
      </c>
      <c r="S27" s="405" t="s">
        <v>1254</v>
      </c>
      <c r="T27" s="405"/>
      <c r="U27" s="405"/>
      <c r="V27" s="405" t="s">
        <v>1254</v>
      </c>
    </row>
    <row r="28" spans="1:22" ht="27" customHeight="1" x14ac:dyDescent="0.25">
      <c r="A28" s="531">
        <v>22</v>
      </c>
      <c r="B28" s="495" t="s">
        <v>1693</v>
      </c>
      <c r="C28" s="495" t="s">
        <v>63</v>
      </c>
      <c r="D28" s="495" t="s">
        <v>64</v>
      </c>
      <c r="E28" s="496" t="s">
        <v>66</v>
      </c>
      <c r="F28" s="495" t="s">
        <v>613</v>
      </c>
      <c r="G28" s="495"/>
      <c r="H28" s="495" t="s">
        <v>2623</v>
      </c>
      <c r="I28" s="527">
        <v>1</v>
      </c>
      <c r="J28" s="495" t="s">
        <v>2057</v>
      </c>
      <c r="K28" s="495">
        <v>1</v>
      </c>
      <c r="L28" s="495">
        <v>1</v>
      </c>
      <c r="M28" s="495" t="s">
        <v>1934</v>
      </c>
      <c r="N28" s="495" t="s">
        <v>2188</v>
      </c>
      <c r="O28" s="445" t="s">
        <v>425</v>
      </c>
      <c r="P28" s="517" t="s">
        <v>1184</v>
      </c>
      <c r="Q28" s="517" t="s">
        <v>1207</v>
      </c>
      <c r="R28" s="517" t="s">
        <v>1207</v>
      </c>
      <c r="S28" s="517" t="s">
        <v>1207</v>
      </c>
      <c r="T28" s="517"/>
      <c r="U28" s="517"/>
      <c r="V28" s="517" t="s">
        <v>1207</v>
      </c>
    </row>
    <row r="29" spans="1:22" ht="27" customHeight="1" x14ac:dyDescent="0.25">
      <c r="A29" s="531">
        <v>23</v>
      </c>
      <c r="B29" s="495"/>
      <c r="C29" s="495"/>
      <c r="D29" s="495" t="s">
        <v>67</v>
      </c>
      <c r="E29" s="496" t="s">
        <v>69</v>
      </c>
      <c r="F29" s="495" t="s">
        <v>613</v>
      </c>
      <c r="G29" s="495"/>
      <c r="H29" s="495" t="s">
        <v>2623</v>
      </c>
      <c r="I29" s="527">
        <v>1</v>
      </c>
      <c r="J29" s="495" t="s">
        <v>2057</v>
      </c>
      <c r="K29" s="495">
        <v>1</v>
      </c>
      <c r="L29" s="495">
        <v>1</v>
      </c>
      <c r="M29" s="495" t="s">
        <v>1934</v>
      </c>
      <c r="N29" s="495" t="s">
        <v>2189</v>
      </c>
      <c r="O29" s="445" t="s">
        <v>426</v>
      </c>
      <c r="P29" s="517" t="s">
        <v>1184</v>
      </c>
      <c r="Q29" s="517" t="s">
        <v>1207</v>
      </c>
      <c r="R29" s="517" t="s">
        <v>1207</v>
      </c>
      <c r="S29" s="517" t="s">
        <v>1207</v>
      </c>
      <c r="T29" s="517"/>
      <c r="U29" s="517"/>
      <c r="V29" s="517" t="s">
        <v>1207</v>
      </c>
    </row>
    <row r="30" spans="1:22" ht="27" customHeight="1" x14ac:dyDescent="0.25">
      <c r="A30" s="531">
        <v>24</v>
      </c>
      <c r="B30" s="495"/>
      <c r="C30" s="495"/>
      <c r="D30" s="495" t="s">
        <v>71</v>
      </c>
      <c r="E30" s="496" t="s">
        <v>66</v>
      </c>
      <c r="F30" s="495" t="s">
        <v>2648</v>
      </c>
      <c r="G30" s="495"/>
      <c r="H30" s="495" t="s">
        <v>2623</v>
      </c>
      <c r="I30" s="527">
        <v>0</v>
      </c>
      <c r="J30" s="495" t="s">
        <v>2057</v>
      </c>
      <c r="K30" s="495">
        <v>1</v>
      </c>
      <c r="L30" s="495">
        <v>1</v>
      </c>
      <c r="M30" s="495" t="s">
        <v>1934</v>
      </c>
      <c r="N30" s="495" t="s">
        <v>2190</v>
      </c>
      <c r="O30" s="445" t="s">
        <v>427</v>
      </c>
      <c r="P30" s="517" t="s">
        <v>1184</v>
      </c>
      <c r="Q30" s="517" t="s">
        <v>1380</v>
      </c>
      <c r="R30" s="517" t="s">
        <v>1380</v>
      </c>
      <c r="S30" s="517" t="s">
        <v>1380</v>
      </c>
      <c r="T30" s="517"/>
      <c r="U30" s="517"/>
      <c r="V30" s="517" t="s">
        <v>1380</v>
      </c>
    </row>
    <row r="31" spans="1:22" ht="27" customHeight="1" x14ac:dyDescent="0.25">
      <c r="A31" s="531">
        <v>25</v>
      </c>
      <c r="B31" s="495"/>
      <c r="C31" s="495"/>
      <c r="D31" s="495" t="s">
        <v>73</v>
      </c>
      <c r="E31" s="496" t="s">
        <v>66</v>
      </c>
      <c r="F31" s="495" t="s">
        <v>613</v>
      </c>
      <c r="G31" s="495"/>
      <c r="H31" s="495" t="s">
        <v>2623</v>
      </c>
      <c r="I31" s="500">
        <v>0</v>
      </c>
      <c r="J31" s="495" t="s">
        <v>2057</v>
      </c>
      <c r="K31" s="495">
        <v>1</v>
      </c>
      <c r="L31" s="495">
        <v>1</v>
      </c>
      <c r="M31" s="495" t="s">
        <v>1934</v>
      </c>
      <c r="N31" s="495" t="s">
        <v>2191</v>
      </c>
      <c r="O31" s="445" t="s">
        <v>428</v>
      </c>
      <c r="P31" s="517" t="s">
        <v>1184</v>
      </c>
      <c r="Q31" s="517" t="s">
        <v>1207</v>
      </c>
      <c r="R31" s="517" t="s">
        <v>1207</v>
      </c>
      <c r="S31" s="517" t="s">
        <v>1207</v>
      </c>
      <c r="T31" s="517"/>
      <c r="U31" s="517"/>
      <c r="V31" s="517" t="s">
        <v>1207</v>
      </c>
    </row>
    <row r="32" spans="1:22" ht="27" customHeight="1" x14ac:dyDescent="0.25">
      <c r="A32" s="531">
        <v>26</v>
      </c>
      <c r="B32" s="495"/>
      <c r="C32" s="495"/>
      <c r="D32" s="520" t="s">
        <v>1265</v>
      </c>
      <c r="E32" s="496" t="s">
        <v>87</v>
      </c>
      <c r="F32" s="526" t="s">
        <v>2814</v>
      </c>
      <c r="G32" s="495"/>
      <c r="H32" s="495" t="s">
        <v>2623</v>
      </c>
      <c r="I32" s="500">
        <v>0</v>
      </c>
      <c r="J32" s="495" t="s">
        <v>2057</v>
      </c>
      <c r="K32" s="495">
        <v>1</v>
      </c>
      <c r="L32" s="495">
        <v>1</v>
      </c>
      <c r="M32" s="495" t="s">
        <v>1934</v>
      </c>
      <c r="N32" s="495" t="s">
        <v>2192</v>
      </c>
      <c r="O32" s="445" t="s">
        <v>2838</v>
      </c>
      <c r="P32" s="517" t="s">
        <v>1254</v>
      </c>
      <c r="Q32" s="517" t="s">
        <v>1254</v>
      </c>
      <c r="R32" s="517" t="s">
        <v>1254</v>
      </c>
      <c r="S32" s="517" t="s">
        <v>1254</v>
      </c>
      <c r="T32" s="517"/>
      <c r="U32" s="517"/>
      <c r="V32" s="517" t="s">
        <v>1254</v>
      </c>
    </row>
    <row r="33" spans="1:22" ht="27" customHeight="1" x14ac:dyDescent="0.25">
      <c r="A33" s="531">
        <v>27</v>
      </c>
      <c r="B33" s="495"/>
      <c r="C33" s="495"/>
      <c r="D33" s="520" t="s">
        <v>1265</v>
      </c>
      <c r="E33" s="496" t="s">
        <v>87</v>
      </c>
      <c r="F33" s="526" t="s">
        <v>2814</v>
      </c>
      <c r="G33" s="495"/>
      <c r="H33" s="495" t="s">
        <v>2623</v>
      </c>
      <c r="I33" s="500">
        <v>0</v>
      </c>
      <c r="J33" s="495" t="s">
        <v>2057</v>
      </c>
      <c r="K33" s="495">
        <v>1</v>
      </c>
      <c r="L33" s="495">
        <v>1</v>
      </c>
      <c r="M33" s="495" t="s">
        <v>1934</v>
      </c>
      <c r="N33" s="495" t="s">
        <v>2193</v>
      </c>
      <c r="O33" s="445" t="s">
        <v>2838</v>
      </c>
      <c r="P33" s="517" t="s">
        <v>1254</v>
      </c>
      <c r="Q33" s="517" t="s">
        <v>1254</v>
      </c>
      <c r="R33" s="517" t="s">
        <v>1254</v>
      </c>
      <c r="S33" s="517" t="s">
        <v>1254</v>
      </c>
      <c r="T33" s="517"/>
      <c r="U33" s="517"/>
      <c r="V33" s="517" t="s">
        <v>1254</v>
      </c>
    </row>
    <row r="34" spans="1:22" ht="27" customHeight="1" x14ac:dyDescent="0.25">
      <c r="A34" s="531">
        <v>28</v>
      </c>
      <c r="B34" s="495"/>
      <c r="C34" s="495"/>
      <c r="D34" s="495" t="s">
        <v>81</v>
      </c>
      <c r="E34" s="496" t="s">
        <v>66</v>
      </c>
      <c r="F34" s="495" t="s">
        <v>2649</v>
      </c>
      <c r="G34" s="495"/>
      <c r="H34" s="495" t="s">
        <v>2623</v>
      </c>
      <c r="I34" s="500">
        <v>0</v>
      </c>
      <c r="J34" s="495" t="s">
        <v>2057</v>
      </c>
      <c r="K34" s="495">
        <v>1</v>
      </c>
      <c r="L34" s="495">
        <v>1</v>
      </c>
      <c r="M34" s="495" t="s">
        <v>1934</v>
      </c>
      <c r="N34" s="495" t="s">
        <v>2194</v>
      </c>
      <c r="O34" s="445" t="s">
        <v>431</v>
      </c>
      <c r="P34" s="517" t="s">
        <v>1207</v>
      </c>
      <c r="Q34" s="517" t="s">
        <v>1380</v>
      </c>
      <c r="R34" s="517" t="s">
        <v>1380</v>
      </c>
      <c r="S34" s="517" t="s">
        <v>1207</v>
      </c>
      <c r="T34" s="517"/>
      <c r="U34" s="517"/>
      <c r="V34" s="517" t="s">
        <v>1207</v>
      </c>
    </row>
    <row r="35" spans="1:22" ht="27" customHeight="1" x14ac:dyDescent="0.25">
      <c r="A35" s="531">
        <v>30</v>
      </c>
      <c r="B35" s="495"/>
      <c r="C35" s="503"/>
      <c r="D35" s="504" t="s">
        <v>2641</v>
      </c>
      <c r="E35" s="504" t="s">
        <v>66</v>
      </c>
      <c r="F35" s="496" t="s">
        <v>613</v>
      </c>
      <c r="G35" s="504" t="s">
        <v>1749</v>
      </c>
      <c r="H35" s="505" t="s">
        <v>2623</v>
      </c>
      <c r="I35" s="504" t="s">
        <v>1873</v>
      </c>
      <c r="J35" s="504" t="s">
        <v>2057</v>
      </c>
      <c r="K35" s="504">
        <v>1</v>
      </c>
      <c r="L35" s="504">
        <v>1</v>
      </c>
      <c r="M35" s="504" t="s">
        <v>1934</v>
      </c>
      <c r="N35" s="504" t="s">
        <v>2195</v>
      </c>
      <c r="O35" s="504" t="s">
        <v>2642</v>
      </c>
      <c r="P35" s="405" t="s">
        <v>1184</v>
      </c>
      <c r="Q35" s="405" t="s">
        <v>1184</v>
      </c>
      <c r="R35" s="405" t="s">
        <v>1184</v>
      </c>
      <c r="S35" s="405" t="s">
        <v>1184</v>
      </c>
      <c r="T35" s="405"/>
      <c r="U35" s="405"/>
      <c r="V35" s="405" t="s">
        <v>1184</v>
      </c>
    </row>
    <row r="36" spans="1:22" ht="27" customHeight="1" x14ac:dyDescent="0.25">
      <c r="A36" s="531">
        <v>31</v>
      </c>
      <c r="B36" s="495"/>
      <c r="C36" s="495"/>
      <c r="D36" s="495" t="s">
        <v>85</v>
      </c>
      <c r="E36" s="496" t="s">
        <v>87</v>
      </c>
      <c r="F36" s="495" t="s">
        <v>613</v>
      </c>
      <c r="G36" s="495"/>
      <c r="H36" s="495" t="s">
        <v>2623</v>
      </c>
      <c r="I36" s="500">
        <v>0</v>
      </c>
      <c r="J36" s="495" t="s">
        <v>2057</v>
      </c>
      <c r="K36" s="495">
        <v>1</v>
      </c>
      <c r="L36" s="495">
        <v>1</v>
      </c>
      <c r="M36" s="495" t="s">
        <v>1935</v>
      </c>
      <c r="N36" s="495" t="s">
        <v>2196</v>
      </c>
      <c r="O36" s="445" t="s">
        <v>433</v>
      </c>
      <c r="P36" s="517" t="s">
        <v>1184</v>
      </c>
      <c r="Q36" s="517" t="s">
        <v>1184</v>
      </c>
      <c r="R36" s="517" t="s">
        <v>1184</v>
      </c>
      <c r="S36" s="517" t="s">
        <v>1184</v>
      </c>
      <c r="T36" s="517"/>
      <c r="U36" s="517"/>
      <c r="V36" s="517" t="s">
        <v>1184</v>
      </c>
    </row>
    <row r="37" spans="1:22" ht="27" customHeight="1" x14ac:dyDescent="0.25">
      <c r="A37" s="531">
        <v>32</v>
      </c>
      <c r="B37" s="495"/>
      <c r="C37" s="495"/>
      <c r="D37" s="521" t="s">
        <v>2829</v>
      </c>
      <c r="E37" s="496" t="s">
        <v>87</v>
      </c>
      <c r="F37" s="453" t="s">
        <v>613</v>
      </c>
      <c r="G37" s="521" t="s">
        <v>2830</v>
      </c>
      <c r="H37" s="495" t="s">
        <v>2623</v>
      </c>
      <c r="I37" s="500">
        <v>0</v>
      </c>
      <c r="J37" s="495" t="s">
        <v>2057</v>
      </c>
      <c r="K37" s="495">
        <v>1</v>
      </c>
      <c r="L37" s="495">
        <v>1</v>
      </c>
      <c r="M37" s="495" t="s">
        <v>1935</v>
      </c>
      <c r="N37" s="495" t="s">
        <v>2197</v>
      </c>
      <c r="O37" s="445" t="s">
        <v>812</v>
      </c>
      <c r="P37" s="517" t="s">
        <v>1184</v>
      </c>
      <c r="Q37" s="517" t="s">
        <v>1184</v>
      </c>
      <c r="R37" s="517" t="s">
        <v>1184</v>
      </c>
      <c r="S37" s="517" t="s">
        <v>1184</v>
      </c>
      <c r="T37" s="517"/>
      <c r="U37" s="517"/>
      <c r="V37" s="517" t="s">
        <v>1184</v>
      </c>
    </row>
    <row r="38" spans="1:22" ht="27" customHeight="1" x14ac:dyDescent="0.25">
      <c r="A38" s="531">
        <v>33</v>
      </c>
      <c r="B38" s="495"/>
      <c r="C38" s="495"/>
      <c r="D38" s="495" t="s">
        <v>89</v>
      </c>
      <c r="E38" s="496" t="s">
        <v>87</v>
      </c>
      <c r="F38" s="453" t="s">
        <v>613</v>
      </c>
      <c r="G38" s="495"/>
      <c r="H38" s="495" t="s">
        <v>2623</v>
      </c>
      <c r="I38" s="527">
        <v>1</v>
      </c>
      <c r="J38" s="495" t="s">
        <v>2057</v>
      </c>
      <c r="K38" s="495">
        <v>1</v>
      </c>
      <c r="L38" s="495">
        <v>1</v>
      </c>
      <c r="M38" s="495" t="s">
        <v>1935</v>
      </c>
      <c r="N38" s="495" t="s">
        <v>2198</v>
      </c>
      <c r="O38" s="445" t="s">
        <v>434</v>
      </c>
      <c r="P38" s="517" t="s">
        <v>1184</v>
      </c>
      <c r="Q38" s="517" t="s">
        <v>1184</v>
      </c>
      <c r="R38" s="517" t="s">
        <v>1184</v>
      </c>
      <c r="S38" s="517" t="s">
        <v>1184</v>
      </c>
      <c r="T38" s="517"/>
      <c r="U38" s="517"/>
      <c r="V38" s="517" t="s">
        <v>1184</v>
      </c>
    </row>
    <row r="39" spans="1:22" ht="27" customHeight="1" x14ac:dyDescent="0.25">
      <c r="A39" s="531">
        <v>35</v>
      </c>
      <c r="B39" s="495"/>
      <c r="C39" s="495"/>
      <c r="D39" s="495" t="s">
        <v>2770</v>
      </c>
      <c r="E39" s="496" t="s">
        <v>87</v>
      </c>
      <c r="F39" s="495" t="s">
        <v>613</v>
      </c>
      <c r="G39" s="495" t="s">
        <v>1749</v>
      </c>
      <c r="H39" s="495" t="s">
        <v>2623</v>
      </c>
      <c r="I39" s="500" t="s">
        <v>1873</v>
      </c>
      <c r="J39" s="495" t="s">
        <v>2057</v>
      </c>
      <c r="K39" s="495">
        <v>1</v>
      </c>
      <c r="L39" s="495">
        <v>1</v>
      </c>
      <c r="M39" s="495" t="s">
        <v>1935</v>
      </c>
      <c r="N39" s="495" t="s">
        <v>2199</v>
      </c>
      <c r="O39" s="445" t="s">
        <v>2772</v>
      </c>
      <c r="P39" s="405" t="s">
        <v>1184</v>
      </c>
      <c r="Q39" s="405" t="s">
        <v>1184</v>
      </c>
      <c r="R39" s="445" t="s">
        <v>1184</v>
      </c>
      <c r="S39" s="405" t="s">
        <v>1184</v>
      </c>
      <c r="T39" s="405"/>
      <c r="U39" s="405"/>
      <c r="V39" s="405" t="s">
        <v>1184</v>
      </c>
    </row>
    <row r="40" spans="1:22" ht="27" customHeight="1" x14ac:dyDescent="0.25">
      <c r="A40" s="531">
        <v>37</v>
      </c>
      <c r="B40" s="495"/>
      <c r="C40" s="495"/>
      <c r="D40" s="520" t="s">
        <v>1265</v>
      </c>
      <c r="E40" s="496" t="s">
        <v>87</v>
      </c>
      <c r="F40" s="526" t="s">
        <v>2814</v>
      </c>
      <c r="G40" s="495"/>
      <c r="H40" s="495" t="s">
        <v>2623</v>
      </c>
      <c r="I40" s="500">
        <v>0</v>
      </c>
      <c r="J40" s="495" t="s">
        <v>2057</v>
      </c>
      <c r="K40" s="495">
        <v>1</v>
      </c>
      <c r="L40" s="495">
        <v>1</v>
      </c>
      <c r="M40" s="495" t="s">
        <v>1935</v>
      </c>
      <c r="N40" s="495" t="s">
        <v>2200</v>
      </c>
      <c r="O40" s="445" t="s">
        <v>2838</v>
      </c>
      <c r="P40" s="517" t="s">
        <v>1254</v>
      </c>
      <c r="Q40" s="517" t="s">
        <v>1254</v>
      </c>
      <c r="R40" s="517" t="s">
        <v>1254</v>
      </c>
      <c r="S40" s="517" t="s">
        <v>1254</v>
      </c>
      <c r="T40" s="517"/>
      <c r="U40" s="517"/>
      <c r="V40" s="517" t="s">
        <v>1254</v>
      </c>
    </row>
    <row r="41" spans="1:22" ht="27" customHeight="1" x14ac:dyDescent="0.25">
      <c r="A41" s="531">
        <v>38</v>
      </c>
      <c r="B41" s="495"/>
      <c r="C41" s="495"/>
      <c r="D41" s="520" t="s">
        <v>1265</v>
      </c>
      <c r="E41" s="496" t="s">
        <v>87</v>
      </c>
      <c r="F41" s="526" t="s">
        <v>2814</v>
      </c>
      <c r="G41" s="495"/>
      <c r="H41" s="495" t="s">
        <v>2623</v>
      </c>
      <c r="I41" s="500">
        <v>0</v>
      </c>
      <c r="J41" s="495" t="s">
        <v>2057</v>
      </c>
      <c r="K41" s="495">
        <v>1</v>
      </c>
      <c r="L41" s="495">
        <v>1</v>
      </c>
      <c r="M41" s="495" t="s">
        <v>1935</v>
      </c>
      <c r="N41" s="495" t="s">
        <v>2201</v>
      </c>
      <c r="O41" s="445" t="s">
        <v>2838</v>
      </c>
      <c r="P41" s="517" t="s">
        <v>1254</v>
      </c>
      <c r="Q41" s="517" t="s">
        <v>1254</v>
      </c>
      <c r="R41" s="517" t="s">
        <v>1254</v>
      </c>
      <c r="S41" s="517" t="s">
        <v>1254</v>
      </c>
      <c r="T41" s="517"/>
      <c r="U41" s="517"/>
      <c r="V41" s="517" t="s">
        <v>1254</v>
      </c>
    </row>
    <row r="42" spans="1:22" ht="27" customHeight="1" x14ac:dyDescent="0.25">
      <c r="A42" s="531">
        <v>39</v>
      </c>
      <c r="B42" s="495"/>
      <c r="C42" s="495"/>
      <c r="D42" s="495" t="s">
        <v>98</v>
      </c>
      <c r="E42" s="496" t="s">
        <v>87</v>
      </c>
      <c r="F42" s="495" t="s">
        <v>613</v>
      </c>
      <c r="G42" s="495"/>
      <c r="H42" s="495" t="s">
        <v>2623</v>
      </c>
      <c r="I42" s="500" t="s">
        <v>2364</v>
      </c>
      <c r="J42" s="495" t="s">
        <v>2057</v>
      </c>
      <c r="K42" s="495">
        <v>1</v>
      </c>
      <c r="L42" s="495">
        <v>1</v>
      </c>
      <c r="M42" s="495" t="s">
        <v>1935</v>
      </c>
      <c r="N42" s="495" t="s">
        <v>2202</v>
      </c>
      <c r="O42" s="445" t="s">
        <v>2378</v>
      </c>
      <c r="P42" s="517" t="s">
        <v>1184</v>
      </c>
      <c r="Q42" s="517" t="s">
        <v>1207</v>
      </c>
      <c r="R42" s="517" t="s">
        <v>1207</v>
      </c>
      <c r="S42" s="517" t="s">
        <v>1207</v>
      </c>
      <c r="T42" s="517"/>
      <c r="U42" s="517"/>
      <c r="V42" s="517" t="s">
        <v>1207</v>
      </c>
    </row>
    <row r="43" spans="1:22" ht="27" customHeight="1" x14ac:dyDescent="0.25">
      <c r="A43" s="531">
        <v>40</v>
      </c>
      <c r="B43" s="495"/>
      <c r="C43" s="495"/>
      <c r="D43" s="495" t="s">
        <v>101</v>
      </c>
      <c r="E43" s="496" t="s">
        <v>66</v>
      </c>
      <c r="F43" s="495" t="s">
        <v>1487</v>
      </c>
      <c r="G43" s="495"/>
      <c r="H43" s="495" t="s">
        <v>2624</v>
      </c>
      <c r="I43" s="500" t="s">
        <v>1873</v>
      </c>
      <c r="J43" s="495" t="s">
        <v>2057</v>
      </c>
      <c r="K43" s="495">
        <v>1</v>
      </c>
      <c r="L43" s="495">
        <v>1</v>
      </c>
      <c r="M43" s="495" t="s">
        <v>1935</v>
      </c>
      <c r="N43" s="495" t="s">
        <v>2203</v>
      </c>
      <c r="O43" s="445" t="s">
        <v>2078</v>
      </c>
      <c r="P43" s="517" t="s">
        <v>1185</v>
      </c>
      <c r="Q43" s="517" t="s">
        <v>1380</v>
      </c>
      <c r="R43" s="517" t="s">
        <v>1380</v>
      </c>
      <c r="S43" s="517" t="s">
        <v>1380</v>
      </c>
      <c r="T43" s="517"/>
      <c r="U43" s="517"/>
      <c r="V43" s="517" t="s">
        <v>1380</v>
      </c>
    </row>
    <row r="44" spans="1:22" ht="27" customHeight="1" x14ac:dyDescent="0.25">
      <c r="A44" s="531">
        <v>41</v>
      </c>
      <c r="B44" s="495"/>
      <c r="C44" s="495"/>
      <c r="D44" s="495" t="s">
        <v>103</v>
      </c>
      <c r="E44" s="496" t="s">
        <v>87</v>
      </c>
      <c r="F44" s="495" t="s">
        <v>613</v>
      </c>
      <c r="G44" s="495"/>
      <c r="H44" s="495" t="s">
        <v>2624</v>
      </c>
      <c r="I44" s="500" t="s">
        <v>1872</v>
      </c>
      <c r="J44" s="495" t="s">
        <v>2057</v>
      </c>
      <c r="K44" s="495">
        <v>1</v>
      </c>
      <c r="L44" s="495">
        <v>1</v>
      </c>
      <c r="M44" s="495" t="s">
        <v>1936</v>
      </c>
      <c r="N44" s="495" t="s">
        <v>2204</v>
      </c>
      <c r="O44" s="445" t="s">
        <v>440</v>
      </c>
      <c r="P44" s="517" t="s">
        <v>1184</v>
      </c>
      <c r="Q44" s="517" t="s">
        <v>1207</v>
      </c>
      <c r="R44" s="517" t="s">
        <v>1207</v>
      </c>
      <c r="S44" s="517" t="s">
        <v>1207</v>
      </c>
      <c r="T44" s="517"/>
      <c r="U44" s="517"/>
      <c r="V44" s="517" t="s">
        <v>1207</v>
      </c>
    </row>
    <row r="45" spans="1:22" ht="27" customHeight="1" x14ac:dyDescent="0.25">
      <c r="A45" s="531">
        <v>42</v>
      </c>
      <c r="B45" s="495"/>
      <c r="C45" s="495"/>
      <c r="D45" s="495" t="s">
        <v>105</v>
      </c>
      <c r="E45" s="496" t="s">
        <v>87</v>
      </c>
      <c r="F45" s="495" t="s">
        <v>613</v>
      </c>
      <c r="G45" s="495"/>
      <c r="H45" s="495" t="s">
        <v>2624</v>
      </c>
      <c r="I45" s="500" t="s">
        <v>1872</v>
      </c>
      <c r="J45" s="495" t="s">
        <v>2057</v>
      </c>
      <c r="K45" s="495">
        <v>1</v>
      </c>
      <c r="L45" s="495">
        <v>1</v>
      </c>
      <c r="M45" s="495" t="s">
        <v>1936</v>
      </c>
      <c r="N45" s="495" t="s">
        <v>2205</v>
      </c>
      <c r="O45" s="445" t="s">
        <v>441</v>
      </c>
      <c r="P45" s="517" t="s">
        <v>1184</v>
      </c>
      <c r="Q45" s="517" t="s">
        <v>1207</v>
      </c>
      <c r="R45" s="517" t="s">
        <v>1207</v>
      </c>
      <c r="S45" s="517" t="s">
        <v>1207</v>
      </c>
      <c r="T45" s="517"/>
      <c r="U45" s="517"/>
      <c r="V45" s="517" t="s">
        <v>1207</v>
      </c>
    </row>
    <row r="46" spans="1:22" ht="27" customHeight="1" x14ac:dyDescent="0.25">
      <c r="A46" s="531">
        <v>43</v>
      </c>
      <c r="B46" s="495"/>
      <c r="C46" s="495"/>
      <c r="D46" s="495" t="s">
        <v>107</v>
      </c>
      <c r="E46" s="496" t="s">
        <v>66</v>
      </c>
      <c r="F46" s="495" t="s">
        <v>1487</v>
      </c>
      <c r="G46" s="495"/>
      <c r="H46" s="495" t="s">
        <v>2624</v>
      </c>
      <c r="I46" s="500" t="s">
        <v>1862</v>
      </c>
      <c r="J46" s="495" t="s">
        <v>2057</v>
      </c>
      <c r="K46" s="495">
        <v>1</v>
      </c>
      <c r="L46" s="495">
        <v>5</v>
      </c>
      <c r="M46" s="495" t="s">
        <v>1936</v>
      </c>
      <c r="N46" s="495" t="s">
        <v>2206</v>
      </c>
      <c r="O46" s="445" t="s">
        <v>442</v>
      </c>
      <c r="P46" s="517" t="s">
        <v>1185</v>
      </c>
      <c r="Q46" s="517" t="s">
        <v>1380</v>
      </c>
      <c r="R46" s="517" t="s">
        <v>1380</v>
      </c>
      <c r="S46" s="517" t="s">
        <v>1380</v>
      </c>
      <c r="T46" s="517"/>
      <c r="U46" s="517"/>
      <c r="V46" s="517" t="s">
        <v>1380</v>
      </c>
    </row>
    <row r="47" spans="1:22" ht="27" customHeight="1" x14ac:dyDescent="0.25">
      <c r="A47" s="531">
        <v>49</v>
      </c>
      <c r="B47" s="495"/>
      <c r="C47" s="495"/>
      <c r="D47" s="520" t="s">
        <v>1265</v>
      </c>
      <c r="E47" s="556" t="s">
        <v>87</v>
      </c>
      <c r="F47" s="526" t="s">
        <v>2814</v>
      </c>
      <c r="G47" s="445"/>
      <c r="H47" s="445" t="s">
        <v>2624</v>
      </c>
      <c r="I47" s="557">
        <v>0</v>
      </c>
      <c r="J47" s="445" t="s">
        <v>2057</v>
      </c>
      <c r="K47" s="445">
        <v>1</v>
      </c>
      <c r="L47" s="445">
        <v>1</v>
      </c>
      <c r="M47" s="445" t="s">
        <v>1936</v>
      </c>
      <c r="N47" s="445" t="s">
        <v>2207</v>
      </c>
      <c r="O47" s="445" t="s">
        <v>2838</v>
      </c>
      <c r="P47" s="517" t="s">
        <v>1254</v>
      </c>
      <c r="Q47" s="517" t="s">
        <v>1254</v>
      </c>
      <c r="R47" s="517" t="s">
        <v>1254</v>
      </c>
      <c r="S47" s="517" t="s">
        <v>1254</v>
      </c>
      <c r="T47" s="517"/>
      <c r="U47" s="517"/>
      <c r="V47" s="517" t="s">
        <v>1254</v>
      </c>
    </row>
    <row r="48" spans="1:22" ht="27" customHeight="1" x14ac:dyDescent="0.25">
      <c r="A48" s="531">
        <v>50</v>
      </c>
      <c r="B48" s="495"/>
      <c r="C48" s="495"/>
      <c r="D48" s="520" t="s">
        <v>1265</v>
      </c>
      <c r="E48" s="556" t="s">
        <v>87</v>
      </c>
      <c r="F48" s="526" t="s">
        <v>2814</v>
      </c>
      <c r="G48" s="495"/>
      <c r="H48" s="445" t="s">
        <v>2625</v>
      </c>
      <c r="I48" s="557">
        <v>0</v>
      </c>
      <c r="J48" s="445" t="s">
        <v>2057</v>
      </c>
      <c r="K48" s="445">
        <v>1</v>
      </c>
      <c r="L48" s="445">
        <v>1</v>
      </c>
      <c r="M48" s="445" t="s">
        <v>1937</v>
      </c>
      <c r="N48" s="445" t="s">
        <v>2208</v>
      </c>
      <c r="O48" s="445" t="s">
        <v>2838</v>
      </c>
      <c r="P48" s="517" t="s">
        <v>1254</v>
      </c>
      <c r="Q48" s="517" t="s">
        <v>1254</v>
      </c>
      <c r="R48" s="517" t="s">
        <v>1254</v>
      </c>
      <c r="S48" s="517" t="s">
        <v>1254</v>
      </c>
      <c r="T48" s="517"/>
      <c r="U48" s="517"/>
      <c r="V48" s="517" t="s">
        <v>1254</v>
      </c>
    </row>
    <row r="49" spans="1:22" ht="27" customHeight="1" x14ac:dyDescent="0.25">
      <c r="A49" s="531">
        <v>51</v>
      </c>
      <c r="B49" s="495"/>
      <c r="C49" s="495"/>
      <c r="D49" s="520" t="s">
        <v>1265</v>
      </c>
      <c r="E49" s="556" t="s">
        <v>128</v>
      </c>
      <c r="F49" s="526" t="s">
        <v>2814</v>
      </c>
      <c r="G49" s="495"/>
      <c r="H49" s="445" t="s">
        <v>2625</v>
      </c>
      <c r="I49" s="557">
        <v>0</v>
      </c>
      <c r="J49" s="445" t="s">
        <v>2057</v>
      </c>
      <c r="K49" s="445">
        <v>1</v>
      </c>
      <c r="L49" s="445">
        <v>1</v>
      </c>
      <c r="M49" s="445" t="s">
        <v>1937</v>
      </c>
      <c r="N49" s="445" t="s">
        <v>2209</v>
      </c>
      <c r="O49" s="445" t="s">
        <v>2838</v>
      </c>
      <c r="P49" s="517" t="s">
        <v>1254</v>
      </c>
      <c r="Q49" s="517" t="s">
        <v>1254</v>
      </c>
      <c r="R49" s="517" t="s">
        <v>1254</v>
      </c>
      <c r="S49" s="517" t="s">
        <v>1254</v>
      </c>
      <c r="T49" s="517"/>
      <c r="U49" s="517"/>
      <c r="V49" s="517" t="s">
        <v>1254</v>
      </c>
    </row>
    <row r="50" spans="1:22" ht="27" customHeight="1" x14ac:dyDescent="0.25">
      <c r="A50" s="531">
        <v>52</v>
      </c>
      <c r="B50" s="495"/>
      <c r="C50" s="495"/>
      <c r="D50" s="495" t="s">
        <v>129</v>
      </c>
      <c r="E50" s="556" t="s">
        <v>66</v>
      </c>
      <c r="F50" s="495" t="s">
        <v>1487</v>
      </c>
      <c r="G50" s="495"/>
      <c r="H50" s="445" t="s">
        <v>2625</v>
      </c>
      <c r="I50" s="557" t="s">
        <v>1865</v>
      </c>
      <c r="J50" s="445" t="s">
        <v>2057</v>
      </c>
      <c r="K50" s="445">
        <v>1</v>
      </c>
      <c r="L50" s="445">
        <v>3</v>
      </c>
      <c r="M50" s="445" t="s">
        <v>1937</v>
      </c>
      <c r="N50" s="445" t="s">
        <v>2210</v>
      </c>
      <c r="O50" s="445" t="s">
        <v>743</v>
      </c>
      <c r="P50" s="517" t="s">
        <v>1185</v>
      </c>
      <c r="Q50" s="517" t="s">
        <v>1380</v>
      </c>
      <c r="R50" s="517" t="s">
        <v>1380</v>
      </c>
      <c r="S50" s="517" t="s">
        <v>1380</v>
      </c>
      <c r="T50" s="517"/>
      <c r="U50" s="517"/>
      <c r="V50" s="517" t="s">
        <v>1380</v>
      </c>
    </row>
    <row r="51" spans="1:22" ht="27" customHeight="1" x14ac:dyDescent="0.25">
      <c r="A51" s="531">
        <v>56</v>
      </c>
      <c r="B51" s="495"/>
      <c r="C51" s="495"/>
      <c r="D51" s="520" t="s">
        <v>1265</v>
      </c>
      <c r="E51" s="496" t="s">
        <v>87</v>
      </c>
      <c r="F51" s="526" t="s">
        <v>2814</v>
      </c>
      <c r="G51" s="495"/>
      <c r="H51" s="495" t="s">
        <v>2625</v>
      </c>
      <c r="I51" s="500" t="s">
        <v>1873</v>
      </c>
      <c r="J51" s="495" t="s">
        <v>2057</v>
      </c>
      <c r="K51" s="495">
        <v>1</v>
      </c>
      <c r="L51" s="495">
        <v>1</v>
      </c>
      <c r="M51" s="495" t="s">
        <v>1937</v>
      </c>
      <c r="N51" s="495" t="s">
        <v>2211</v>
      </c>
      <c r="O51" s="445" t="s">
        <v>2838</v>
      </c>
      <c r="P51" s="517" t="s">
        <v>1254</v>
      </c>
      <c r="Q51" s="517" t="s">
        <v>1254</v>
      </c>
      <c r="R51" s="517" t="s">
        <v>1254</v>
      </c>
      <c r="S51" s="517" t="s">
        <v>1254</v>
      </c>
      <c r="T51" s="517"/>
      <c r="U51" s="517"/>
      <c r="V51" s="517" t="s">
        <v>1254</v>
      </c>
    </row>
    <row r="52" spans="1:22" ht="27" customHeight="1" x14ac:dyDescent="0.25">
      <c r="A52" s="531">
        <v>57</v>
      </c>
      <c r="B52" s="495"/>
      <c r="C52" s="495"/>
      <c r="D52" s="520" t="s">
        <v>1265</v>
      </c>
      <c r="E52" s="496" t="s">
        <v>128</v>
      </c>
      <c r="F52" s="526" t="s">
        <v>2814</v>
      </c>
      <c r="G52" s="495"/>
      <c r="H52" s="495" t="s">
        <v>2625</v>
      </c>
      <c r="I52" s="500" t="s">
        <v>1873</v>
      </c>
      <c r="J52" s="495" t="s">
        <v>2057</v>
      </c>
      <c r="K52" s="495">
        <v>1</v>
      </c>
      <c r="L52" s="495">
        <v>1</v>
      </c>
      <c r="M52" s="495" t="s">
        <v>1937</v>
      </c>
      <c r="N52" s="495" t="s">
        <v>2212</v>
      </c>
      <c r="O52" s="445" t="s">
        <v>2838</v>
      </c>
      <c r="P52" s="517" t="s">
        <v>1254</v>
      </c>
      <c r="Q52" s="517" t="s">
        <v>1254</v>
      </c>
      <c r="R52" s="517" t="s">
        <v>1254</v>
      </c>
      <c r="S52" s="517" t="s">
        <v>1254</v>
      </c>
      <c r="T52" s="517"/>
      <c r="U52" s="517"/>
      <c r="V52" s="517" t="s">
        <v>1254</v>
      </c>
    </row>
    <row r="53" spans="1:22" ht="27" customHeight="1" x14ac:dyDescent="0.25">
      <c r="A53" s="531">
        <v>58</v>
      </c>
      <c r="B53" s="495"/>
      <c r="C53" s="495"/>
      <c r="D53" s="495" t="s">
        <v>138</v>
      </c>
      <c r="E53" s="496" t="s">
        <v>140</v>
      </c>
      <c r="F53" s="495" t="s">
        <v>613</v>
      </c>
      <c r="G53" s="495"/>
      <c r="H53" s="495" t="s">
        <v>2625</v>
      </c>
      <c r="I53" s="500" t="s">
        <v>1873</v>
      </c>
      <c r="J53" s="495" t="s">
        <v>2057</v>
      </c>
      <c r="K53" s="495">
        <v>1</v>
      </c>
      <c r="L53" s="495">
        <v>1</v>
      </c>
      <c r="M53" s="495" t="s">
        <v>1937</v>
      </c>
      <c r="N53" s="495" t="s">
        <v>2213</v>
      </c>
      <c r="O53" s="445" t="s">
        <v>744</v>
      </c>
      <c r="P53" s="517" t="s">
        <v>1184</v>
      </c>
      <c r="Q53" s="517" t="s">
        <v>1184</v>
      </c>
      <c r="R53" s="517" t="s">
        <v>1184</v>
      </c>
      <c r="S53" s="517" t="s">
        <v>1184</v>
      </c>
      <c r="T53" s="517"/>
      <c r="U53" s="517"/>
      <c r="V53" s="517" t="s">
        <v>1184</v>
      </c>
    </row>
    <row r="54" spans="1:22" ht="27" customHeight="1" x14ac:dyDescent="0.25">
      <c r="A54" s="531">
        <v>59</v>
      </c>
      <c r="B54" s="495" t="s">
        <v>1696</v>
      </c>
      <c r="C54" s="495" t="s">
        <v>141</v>
      </c>
      <c r="D54" s="495" t="s">
        <v>142</v>
      </c>
      <c r="E54" s="496" t="s">
        <v>87</v>
      </c>
      <c r="F54" s="453" t="s">
        <v>613</v>
      </c>
      <c r="G54" s="495"/>
      <c r="H54" s="495" t="s">
        <v>2624</v>
      </c>
      <c r="I54" s="500" t="s">
        <v>1872</v>
      </c>
      <c r="J54" s="495" t="s">
        <v>2057</v>
      </c>
      <c r="K54" s="495">
        <v>1</v>
      </c>
      <c r="L54" s="495">
        <v>1</v>
      </c>
      <c r="M54" s="495" t="s">
        <v>1938</v>
      </c>
      <c r="N54" s="495" t="s">
        <v>2214</v>
      </c>
      <c r="O54" s="445" t="s">
        <v>522</v>
      </c>
      <c r="P54" s="517" t="s">
        <v>1184</v>
      </c>
      <c r="Q54" s="517" t="s">
        <v>1184</v>
      </c>
      <c r="R54" s="517" t="s">
        <v>1184</v>
      </c>
      <c r="S54" s="517" t="s">
        <v>1184</v>
      </c>
      <c r="T54" s="517"/>
      <c r="U54" s="517"/>
      <c r="V54" s="517" t="s">
        <v>1184</v>
      </c>
    </row>
    <row r="55" spans="1:22" ht="27" customHeight="1" x14ac:dyDescent="0.25">
      <c r="A55" s="531">
        <v>60</v>
      </c>
      <c r="B55" s="495"/>
      <c r="C55" s="495"/>
      <c r="D55" s="495" t="s">
        <v>145</v>
      </c>
      <c r="E55" s="496" t="s">
        <v>87</v>
      </c>
      <c r="F55" s="453" t="s">
        <v>613</v>
      </c>
      <c r="G55" s="495"/>
      <c r="H55" s="495" t="s">
        <v>2624</v>
      </c>
      <c r="I55" s="500" t="s">
        <v>1873</v>
      </c>
      <c r="J55" s="495" t="s">
        <v>2057</v>
      </c>
      <c r="K55" s="495">
        <v>1</v>
      </c>
      <c r="L55" s="495">
        <v>1</v>
      </c>
      <c r="M55" s="495" t="s">
        <v>1938</v>
      </c>
      <c r="N55" s="495" t="s">
        <v>2215</v>
      </c>
      <c r="O55" s="445" t="s">
        <v>443</v>
      </c>
      <c r="P55" s="517" t="s">
        <v>1184</v>
      </c>
      <c r="Q55" s="517" t="s">
        <v>1184</v>
      </c>
      <c r="R55" s="517" t="s">
        <v>1184</v>
      </c>
      <c r="S55" s="517" t="s">
        <v>1184</v>
      </c>
      <c r="T55" s="517"/>
      <c r="U55" s="517"/>
      <c r="V55" s="517" t="s">
        <v>1184</v>
      </c>
    </row>
    <row r="56" spans="1:22" ht="27" customHeight="1" x14ac:dyDescent="0.25">
      <c r="A56" s="531">
        <v>61</v>
      </c>
      <c r="B56" s="495"/>
      <c r="C56" s="495"/>
      <c r="D56" s="495" t="s">
        <v>148</v>
      </c>
      <c r="E56" s="496" t="s">
        <v>87</v>
      </c>
      <c r="F56" s="453" t="s">
        <v>613</v>
      </c>
      <c r="G56" s="495"/>
      <c r="H56" s="495" t="s">
        <v>2624</v>
      </c>
      <c r="I56" s="500" t="s">
        <v>1873</v>
      </c>
      <c r="J56" s="495" t="s">
        <v>2057</v>
      </c>
      <c r="K56" s="495">
        <v>1</v>
      </c>
      <c r="L56" s="495">
        <v>1</v>
      </c>
      <c r="M56" s="495" t="s">
        <v>1938</v>
      </c>
      <c r="N56" s="495" t="s">
        <v>2216</v>
      </c>
      <c r="O56" s="445" t="s">
        <v>444</v>
      </c>
      <c r="P56" s="517" t="s">
        <v>1184</v>
      </c>
      <c r="Q56" s="517" t="s">
        <v>1184</v>
      </c>
      <c r="R56" s="517" t="s">
        <v>1184</v>
      </c>
      <c r="S56" s="517" t="s">
        <v>1184</v>
      </c>
      <c r="T56" s="517"/>
      <c r="U56" s="517"/>
      <c r="V56" s="517" t="s">
        <v>1184</v>
      </c>
    </row>
    <row r="57" spans="1:22" ht="27" customHeight="1" x14ac:dyDescent="0.25">
      <c r="A57" s="531">
        <v>62</v>
      </c>
      <c r="B57" s="495"/>
      <c r="C57" s="495"/>
      <c r="D57" s="495" t="s">
        <v>2066</v>
      </c>
      <c r="E57" s="496" t="s">
        <v>128</v>
      </c>
      <c r="F57" s="496" t="s">
        <v>613</v>
      </c>
      <c r="G57" s="495" t="s">
        <v>2087</v>
      </c>
      <c r="H57" s="495" t="s">
        <v>2624</v>
      </c>
      <c r="I57" s="527" t="s">
        <v>1872</v>
      </c>
      <c r="J57" s="495" t="s">
        <v>2057</v>
      </c>
      <c r="K57" s="495">
        <v>1</v>
      </c>
      <c r="L57" s="495">
        <v>1</v>
      </c>
      <c r="M57" s="495" t="s">
        <v>1938</v>
      </c>
      <c r="N57" s="495" t="s">
        <v>2217</v>
      </c>
      <c r="O57" s="445" t="s">
        <v>2083</v>
      </c>
      <c r="P57" s="517" t="s">
        <v>1185</v>
      </c>
      <c r="Q57" s="517" t="s">
        <v>1207</v>
      </c>
      <c r="R57" s="517" t="s">
        <v>1207</v>
      </c>
      <c r="S57" s="517" t="s">
        <v>1207</v>
      </c>
      <c r="T57" s="517"/>
      <c r="U57" s="517"/>
      <c r="V57" s="517" t="s">
        <v>1207</v>
      </c>
    </row>
    <row r="58" spans="1:22" ht="27" customHeight="1" x14ac:dyDescent="0.25">
      <c r="A58" s="531">
        <v>63</v>
      </c>
      <c r="B58" s="495"/>
      <c r="C58" s="495"/>
      <c r="D58" s="495" t="s">
        <v>2067</v>
      </c>
      <c r="E58" s="496" t="s">
        <v>128</v>
      </c>
      <c r="F58" s="496" t="s">
        <v>613</v>
      </c>
      <c r="G58" s="495" t="s">
        <v>2087</v>
      </c>
      <c r="H58" s="495" t="s">
        <v>2624</v>
      </c>
      <c r="I58" s="527" t="s">
        <v>1872</v>
      </c>
      <c r="J58" s="495" t="s">
        <v>2057</v>
      </c>
      <c r="K58" s="495">
        <v>1</v>
      </c>
      <c r="L58" s="495">
        <v>1</v>
      </c>
      <c r="M58" s="495" t="s">
        <v>1938</v>
      </c>
      <c r="N58" s="495" t="s">
        <v>2218</v>
      </c>
      <c r="O58" s="445" t="s">
        <v>2084</v>
      </c>
      <c r="P58" s="517" t="s">
        <v>1185</v>
      </c>
      <c r="Q58" s="517" t="s">
        <v>1207</v>
      </c>
      <c r="R58" s="517" t="s">
        <v>1207</v>
      </c>
      <c r="S58" s="517" t="s">
        <v>1207</v>
      </c>
      <c r="T58" s="517"/>
      <c r="U58" s="517"/>
      <c r="V58" s="517" t="s">
        <v>1207</v>
      </c>
    </row>
    <row r="59" spans="1:22" ht="27" customHeight="1" x14ac:dyDescent="0.25">
      <c r="A59" s="531">
        <v>64</v>
      </c>
      <c r="B59" s="495"/>
      <c r="C59" s="495"/>
      <c r="D59" s="495" t="s">
        <v>2068</v>
      </c>
      <c r="E59" s="496" t="s">
        <v>128</v>
      </c>
      <c r="F59" s="496" t="s">
        <v>613</v>
      </c>
      <c r="G59" s="495" t="s">
        <v>2087</v>
      </c>
      <c r="H59" s="495" t="s">
        <v>2624</v>
      </c>
      <c r="I59" s="527" t="s">
        <v>1872</v>
      </c>
      <c r="J59" s="495" t="s">
        <v>2057</v>
      </c>
      <c r="K59" s="495">
        <v>1</v>
      </c>
      <c r="L59" s="495">
        <v>1</v>
      </c>
      <c r="M59" s="495" t="s">
        <v>1938</v>
      </c>
      <c r="N59" s="495" t="s">
        <v>2219</v>
      </c>
      <c r="O59" s="445" t="s">
        <v>2085</v>
      </c>
      <c r="P59" s="517" t="s">
        <v>1185</v>
      </c>
      <c r="Q59" s="517" t="s">
        <v>1207</v>
      </c>
      <c r="R59" s="517" t="s">
        <v>1207</v>
      </c>
      <c r="S59" s="517" t="s">
        <v>1207</v>
      </c>
      <c r="T59" s="517"/>
      <c r="U59" s="517"/>
      <c r="V59" s="517" t="s">
        <v>1207</v>
      </c>
    </row>
    <row r="60" spans="1:22" ht="27" customHeight="1" x14ac:dyDescent="0.25">
      <c r="A60" s="531">
        <v>68</v>
      </c>
      <c r="B60" s="495"/>
      <c r="C60" s="495"/>
      <c r="D60" s="495" t="s">
        <v>157</v>
      </c>
      <c r="E60" s="496" t="s">
        <v>87</v>
      </c>
      <c r="F60" s="453" t="s">
        <v>613</v>
      </c>
      <c r="G60" s="495"/>
      <c r="H60" s="495" t="s">
        <v>2624</v>
      </c>
      <c r="I60" s="500" t="s">
        <v>1873</v>
      </c>
      <c r="J60" s="495" t="s">
        <v>2057</v>
      </c>
      <c r="K60" s="495">
        <v>1</v>
      </c>
      <c r="L60" s="495">
        <v>1</v>
      </c>
      <c r="M60" s="495" t="s">
        <v>1938</v>
      </c>
      <c r="N60" s="495" t="s">
        <v>2220</v>
      </c>
      <c r="O60" s="445" t="s">
        <v>746</v>
      </c>
      <c r="P60" s="517" t="s">
        <v>1184</v>
      </c>
      <c r="Q60" s="517" t="s">
        <v>1184</v>
      </c>
      <c r="R60" s="517" t="s">
        <v>1184</v>
      </c>
      <c r="S60" s="517" t="s">
        <v>1184</v>
      </c>
      <c r="T60" s="517"/>
      <c r="U60" s="517"/>
      <c r="V60" s="517" t="s">
        <v>1184</v>
      </c>
    </row>
    <row r="61" spans="1:22" ht="27" customHeight="1" x14ac:dyDescent="0.25">
      <c r="A61" s="531">
        <v>69</v>
      </c>
      <c r="B61" s="495"/>
      <c r="C61" s="495"/>
      <c r="D61" s="495" t="s">
        <v>159</v>
      </c>
      <c r="E61" s="496" t="s">
        <v>87</v>
      </c>
      <c r="F61" s="453" t="s">
        <v>613</v>
      </c>
      <c r="G61" s="495"/>
      <c r="H61" s="495" t="s">
        <v>2624</v>
      </c>
      <c r="I61" s="500">
        <v>1</v>
      </c>
      <c r="J61" s="495" t="s">
        <v>2057</v>
      </c>
      <c r="K61" s="495">
        <v>1</v>
      </c>
      <c r="L61" s="495">
        <v>1</v>
      </c>
      <c r="M61" s="495" t="s">
        <v>1938</v>
      </c>
      <c r="N61" s="495" t="s">
        <v>2221</v>
      </c>
      <c r="O61" s="445" t="s">
        <v>747</v>
      </c>
      <c r="P61" s="517" t="s">
        <v>1184</v>
      </c>
      <c r="Q61" s="517" t="s">
        <v>1184</v>
      </c>
      <c r="R61" s="517" t="s">
        <v>1184</v>
      </c>
      <c r="S61" s="517" t="s">
        <v>1184</v>
      </c>
      <c r="T61" s="517"/>
      <c r="U61" s="517"/>
      <c r="V61" s="517" t="s">
        <v>1184</v>
      </c>
    </row>
    <row r="62" spans="1:22" ht="27" customHeight="1" x14ac:dyDescent="0.25">
      <c r="A62" s="531">
        <v>71</v>
      </c>
      <c r="B62" s="495"/>
      <c r="C62" s="495"/>
      <c r="D62" s="495" t="s">
        <v>2678</v>
      </c>
      <c r="E62" s="496" t="s">
        <v>87</v>
      </c>
      <c r="F62" s="495" t="s">
        <v>613</v>
      </c>
      <c r="G62" s="495" t="s">
        <v>2788</v>
      </c>
      <c r="H62" s="495" t="s">
        <v>2624</v>
      </c>
      <c r="I62" s="500">
        <v>0</v>
      </c>
      <c r="J62" s="495" t="s">
        <v>2057</v>
      </c>
      <c r="K62" s="495">
        <v>1</v>
      </c>
      <c r="L62" s="495">
        <v>1</v>
      </c>
      <c r="M62" s="495" t="s">
        <v>1939</v>
      </c>
      <c r="N62" s="495" t="s">
        <v>2222</v>
      </c>
      <c r="O62" s="453" t="s">
        <v>2677</v>
      </c>
      <c r="P62" s="558" t="s">
        <v>1184</v>
      </c>
      <c r="Q62" s="517" t="s">
        <v>1184</v>
      </c>
      <c r="R62" s="517" t="s">
        <v>1184</v>
      </c>
      <c r="S62" s="517" t="s">
        <v>1184</v>
      </c>
      <c r="T62" s="517"/>
      <c r="U62" s="517"/>
      <c r="V62" s="517" t="s">
        <v>1184</v>
      </c>
    </row>
    <row r="63" spans="1:22" ht="27" customHeight="1" x14ac:dyDescent="0.25">
      <c r="A63" s="531">
        <v>72</v>
      </c>
      <c r="B63" s="495"/>
      <c r="C63" s="495"/>
      <c r="D63" s="495" t="s">
        <v>163</v>
      </c>
      <c r="E63" s="496" t="s">
        <v>128</v>
      </c>
      <c r="F63" s="453" t="s">
        <v>613</v>
      </c>
      <c r="G63" s="495"/>
      <c r="H63" s="495" t="s">
        <v>2624</v>
      </c>
      <c r="I63" s="500" t="s">
        <v>2004</v>
      </c>
      <c r="J63" s="495" t="s">
        <v>2057</v>
      </c>
      <c r="K63" s="495">
        <v>1</v>
      </c>
      <c r="L63" s="495">
        <v>3</v>
      </c>
      <c r="M63" s="495" t="s">
        <v>1939</v>
      </c>
      <c r="N63" s="495" t="s">
        <v>2223</v>
      </c>
      <c r="O63" s="445" t="s">
        <v>748</v>
      </c>
      <c r="P63" s="517" t="s">
        <v>1184</v>
      </c>
      <c r="Q63" s="517" t="s">
        <v>1184</v>
      </c>
      <c r="R63" s="517" t="s">
        <v>1184</v>
      </c>
      <c r="S63" s="517" t="s">
        <v>1184</v>
      </c>
      <c r="T63" s="517"/>
      <c r="U63" s="517"/>
      <c r="V63" s="517" t="s">
        <v>1184</v>
      </c>
    </row>
    <row r="64" spans="1:22" ht="27" customHeight="1" x14ac:dyDescent="0.25">
      <c r="A64" s="531">
        <v>73</v>
      </c>
      <c r="B64" s="495"/>
      <c r="C64" s="495"/>
      <c r="D64" s="520" t="s">
        <v>1265</v>
      </c>
      <c r="E64" s="496" t="s">
        <v>87</v>
      </c>
      <c r="F64" s="453" t="s">
        <v>2696</v>
      </c>
      <c r="G64" s="495"/>
      <c r="H64" s="495" t="s">
        <v>2624</v>
      </c>
      <c r="I64" s="500">
        <v>0</v>
      </c>
      <c r="J64" s="495" t="s">
        <v>2057</v>
      </c>
      <c r="K64" s="495">
        <v>1</v>
      </c>
      <c r="L64" s="495">
        <v>1</v>
      </c>
      <c r="M64" s="495" t="s">
        <v>1939</v>
      </c>
      <c r="N64" s="495" t="s">
        <v>2224</v>
      </c>
      <c r="O64" s="445" t="s">
        <v>2838</v>
      </c>
      <c r="P64" s="517" t="s">
        <v>1254</v>
      </c>
      <c r="Q64" s="517" t="s">
        <v>1254</v>
      </c>
      <c r="R64" s="517" t="s">
        <v>1254</v>
      </c>
      <c r="S64" s="517" t="s">
        <v>1254</v>
      </c>
      <c r="T64" s="517"/>
      <c r="U64" s="517"/>
      <c r="V64" s="517" t="s">
        <v>1254</v>
      </c>
    </row>
    <row r="65" spans="1:22" ht="27" customHeight="1" x14ac:dyDescent="0.25">
      <c r="A65" s="531">
        <v>74</v>
      </c>
      <c r="B65" s="495"/>
      <c r="C65" s="495"/>
      <c r="D65" s="520" t="s">
        <v>1265</v>
      </c>
      <c r="E65" s="496" t="s">
        <v>128</v>
      </c>
      <c r="F65" s="453" t="s">
        <v>2696</v>
      </c>
      <c r="G65" s="495"/>
      <c r="H65" s="495" t="s">
        <v>2624</v>
      </c>
      <c r="I65" s="500">
        <v>0</v>
      </c>
      <c r="J65" s="495" t="s">
        <v>2057</v>
      </c>
      <c r="K65" s="495">
        <v>1</v>
      </c>
      <c r="L65" s="495">
        <v>1</v>
      </c>
      <c r="M65" s="495" t="s">
        <v>1939</v>
      </c>
      <c r="N65" s="495" t="s">
        <v>2225</v>
      </c>
      <c r="O65" s="445" t="s">
        <v>2838</v>
      </c>
      <c r="P65" s="517" t="s">
        <v>1254</v>
      </c>
      <c r="Q65" s="517" t="s">
        <v>1254</v>
      </c>
      <c r="R65" s="517" t="s">
        <v>1254</v>
      </c>
      <c r="S65" s="517" t="s">
        <v>1254</v>
      </c>
      <c r="T65" s="517"/>
      <c r="U65" s="517"/>
      <c r="V65" s="517" t="s">
        <v>1254</v>
      </c>
    </row>
    <row r="66" spans="1:22" ht="27" customHeight="1" x14ac:dyDescent="0.25">
      <c r="A66" s="531">
        <v>75</v>
      </c>
      <c r="B66" s="495"/>
      <c r="C66" s="495"/>
      <c r="D66" s="520" t="s">
        <v>1265</v>
      </c>
      <c r="E66" s="496" t="s">
        <v>87</v>
      </c>
      <c r="F66" s="453" t="s">
        <v>2696</v>
      </c>
      <c r="G66" s="495"/>
      <c r="H66" s="495" t="s">
        <v>2624</v>
      </c>
      <c r="I66" s="500">
        <v>0</v>
      </c>
      <c r="J66" s="495" t="s">
        <v>2057</v>
      </c>
      <c r="K66" s="495">
        <v>1</v>
      </c>
      <c r="L66" s="495">
        <v>1</v>
      </c>
      <c r="M66" s="495" t="s">
        <v>1939</v>
      </c>
      <c r="N66" s="495" t="s">
        <v>2226</v>
      </c>
      <c r="O66" s="445" t="s">
        <v>2838</v>
      </c>
      <c r="P66" s="517" t="s">
        <v>1254</v>
      </c>
      <c r="Q66" s="517" t="s">
        <v>1254</v>
      </c>
      <c r="R66" s="517" t="s">
        <v>1254</v>
      </c>
      <c r="S66" s="517" t="s">
        <v>1254</v>
      </c>
      <c r="T66" s="517"/>
      <c r="U66" s="517"/>
      <c r="V66" s="517" t="s">
        <v>1254</v>
      </c>
    </row>
    <row r="67" spans="1:22" ht="27" customHeight="1" x14ac:dyDescent="0.25">
      <c r="A67" s="531">
        <v>76</v>
      </c>
      <c r="B67" s="495"/>
      <c r="C67" s="495"/>
      <c r="D67" s="520" t="s">
        <v>1265</v>
      </c>
      <c r="E67" s="496" t="s">
        <v>128</v>
      </c>
      <c r="F67" s="453" t="s">
        <v>2696</v>
      </c>
      <c r="G67" s="495"/>
      <c r="H67" s="495" t="s">
        <v>2624</v>
      </c>
      <c r="I67" s="500">
        <v>0</v>
      </c>
      <c r="J67" s="495" t="s">
        <v>2057</v>
      </c>
      <c r="K67" s="495">
        <v>1</v>
      </c>
      <c r="L67" s="495">
        <v>1</v>
      </c>
      <c r="M67" s="495" t="s">
        <v>1939</v>
      </c>
      <c r="N67" s="495" t="s">
        <v>2227</v>
      </c>
      <c r="O67" s="445" t="s">
        <v>2838</v>
      </c>
      <c r="P67" s="517" t="s">
        <v>1254</v>
      </c>
      <c r="Q67" s="517" t="s">
        <v>1254</v>
      </c>
      <c r="R67" s="517" t="s">
        <v>1254</v>
      </c>
      <c r="S67" s="517" t="s">
        <v>1254</v>
      </c>
      <c r="T67" s="517"/>
      <c r="U67" s="517"/>
      <c r="V67" s="517" t="s">
        <v>1254</v>
      </c>
    </row>
    <row r="68" spans="1:22" ht="27" customHeight="1" x14ac:dyDescent="0.25">
      <c r="A68" s="531">
        <v>77</v>
      </c>
      <c r="B68" s="495"/>
      <c r="C68" s="495"/>
      <c r="D68" s="521" t="s">
        <v>1265</v>
      </c>
      <c r="E68" s="496" t="s">
        <v>175</v>
      </c>
      <c r="F68" s="521" t="s">
        <v>2696</v>
      </c>
      <c r="G68" s="521"/>
      <c r="H68" s="495" t="s">
        <v>2624</v>
      </c>
      <c r="I68" s="500">
        <v>1</v>
      </c>
      <c r="J68" s="495" t="s">
        <v>2057</v>
      </c>
      <c r="K68" s="495">
        <v>1</v>
      </c>
      <c r="L68" s="495">
        <v>1</v>
      </c>
      <c r="M68" s="495" t="s">
        <v>1940</v>
      </c>
      <c r="N68" s="495" t="s">
        <v>2228</v>
      </c>
      <c r="O68" s="445" t="s">
        <v>2838</v>
      </c>
      <c r="P68" s="517" t="s">
        <v>1184</v>
      </c>
      <c r="Q68" s="517" t="s">
        <v>1184</v>
      </c>
      <c r="R68" s="517" t="s">
        <v>1184</v>
      </c>
      <c r="S68" s="517" t="s">
        <v>1184</v>
      </c>
      <c r="T68" s="517"/>
      <c r="U68" s="517"/>
      <c r="V68" s="517" t="s">
        <v>1184</v>
      </c>
    </row>
    <row r="69" spans="1:22" ht="27" customHeight="1" x14ac:dyDescent="0.25">
      <c r="A69" s="531">
        <v>78</v>
      </c>
      <c r="B69" s="495"/>
      <c r="C69" s="495"/>
      <c r="D69" s="521" t="s">
        <v>1265</v>
      </c>
      <c r="E69" s="496" t="s">
        <v>175</v>
      </c>
      <c r="F69" s="528" t="s">
        <v>2814</v>
      </c>
      <c r="G69" s="521"/>
      <c r="H69" s="495" t="s">
        <v>2624</v>
      </c>
      <c r="I69" s="500" t="s">
        <v>1873</v>
      </c>
      <c r="J69" s="495" t="s">
        <v>2057</v>
      </c>
      <c r="K69" s="495">
        <v>1</v>
      </c>
      <c r="L69" s="495">
        <v>1</v>
      </c>
      <c r="M69" s="495" t="s">
        <v>1940</v>
      </c>
      <c r="N69" s="495" t="s">
        <v>2229</v>
      </c>
      <c r="O69" s="445" t="s">
        <v>2838</v>
      </c>
      <c r="P69" s="517" t="s">
        <v>1184</v>
      </c>
      <c r="Q69" s="517" t="s">
        <v>1184</v>
      </c>
      <c r="R69" s="517" t="s">
        <v>1184</v>
      </c>
      <c r="S69" s="517" t="s">
        <v>1184</v>
      </c>
      <c r="T69" s="517"/>
      <c r="U69" s="517"/>
      <c r="V69" s="517" t="s">
        <v>1184</v>
      </c>
    </row>
    <row r="70" spans="1:22" ht="27" customHeight="1" x14ac:dyDescent="0.25">
      <c r="A70" s="531">
        <v>79</v>
      </c>
      <c r="B70" s="495"/>
      <c r="C70" s="495"/>
      <c r="D70" s="521" t="s">
        <v>1265</v>
      </c>
      <c r="E70" s="496" t="s">
        <v>175</v>
      </c>
      <c r="F70" s="528" t="s">
        <v>2814</v>
      </c>
      <c r="G70" s="521"/>
      <c r="H70" s="495" t="s">
        <v>2624</v>
      </c>
      <c r="I70" s="500" t="s">
        <v>1873</v>
      </c>
      <c r="J70" s="495" t="s">
        <v>2057</v>
      </c>
      <c r="K70" s="495">
        <v>1</v>
      </c>
      <c r="L70" s="495">
        <v>1</v>
      </c>
      <c r="M70" s="495" t="s">
        <v>1940</v>
      </c>
      <c r="N70" s="495" t="s">
        <v>2230</v>
      </c>
      <c r="O70" s="445" t="s">
        <v>2838</v>
      </c>
      <c r="P70" s="517" t="s">
        <v>1184</v>
      </c>
      <c r="Q70" s="517" t="s">
        <v>1184</v>
      </c>
      <c r="R70" s="517" t="s">
        <v>1184</v>
      </c>
      <c r="S70" s="517" t="s">
        <v>1184</v>
      </c>
      <c r="T70" s="517"/>
      <c r="U70" s="517"/>
      <c r="V70" s="517" t="s">
        <v>1184</v>
      </c>
    </row>
    <row r="71" spans="1:22" ht="27" customHeight="1" x14ac:dyDescent="0.25">
      <c r="A71" s="531">
        <v>80</v>
      </c>
      <c r="B71" s="495"/>
      <c r="C71" s="495"/>
      <c r="D71" s="520" t="s">
        <v>1265</v>
      </c>
      <c r="E71" s="496" t="s">
        <v>87</v>
      </c>
      <c r="F71" s="526" t="s">
        <v>2814</v>
      </c>
      <c r="G71" s="495"/>
      <c r="H71" s="495" t="s">
        <v>2624</v>
      </c>
      <c r="I71" s="500" t="s">
        <v>1873</v>
      </c>
      <c r="J71" s="495" t="s">
        <v>2057</v>
      </c>
      <c r="K71" s="495">
        <v>1</v>
      </c>
      <c r="L71" s="495">
        <v>1</v>
      </c>
      <c r="M71" s="495" t="s">
        <v>1940</v>
      </c>
      <c r="N71" s="495" t="s">
        <v>2231</v>
      </c>
      <c r="O71" s="445" t="s">
        <v>2838</v>
      </c>
      <c r="P71" s="517" t="s">
        <v>1254</v>
      </c>
      <c r="Q71" s="517" t="s">
        <v>1254</v>
      </c>
      <c r="R71" s="517" t="s">
        <v>1254</v>
      </c>
      <c r="S71" s="517" t="s">
        <v>1254</v>
      </c>
      <c r="T71" s="517"/>
      <c r="U71" s="517"/>
      <c r="V71" s="517" t="s">
        <v>1254</v>
      </c>
    </row>
    <row r="72" spans="1:22" ht="27" customHeight="1" x14ac:dyDescent="0.25">
      <c r="A72" s="531">
        <v>81</v>
      </c>
      <c r="B72" s="495"/>
      <c r="C72" s="495"/>
      <c r="D72" s="520" t="s">
        <v>1265</v>
      </c>
      <c r="E72" s="496" t="s">
        <v>87</v>
      </c>
      <c r="F72" s="526" t="s">
        <v>2696</v>
      </c>
      <c r="G72" s="495"/>
      <c r="H72" s="495" t="s">
        <v>2624</v>
      </c>
      <c r="I72" s="500" t="s">
        <v>1873</v>
      </c>
      <c r="J72" s="495" t="s">
        <v>2057</v>
      </c>
      <c r="K72" s="495">
        <v>1</v>
      </c>
      <c r="L72" s="495">
        <v>1</v>
      </c>
      <c r="M72" s="495" t="s">
        <v>1940</v>
      </c>
      <c r="N72" s="495" t="s">
        <v>2232</v>
      </c>
      <c r="O72" s="445" t="s">
        <v>2838</v>
      </c>
      <c r="P72" s="517" t="s">
        <v>1254</v>
      </c>
      <c r="Q72" s="517" t="s">
        <v>1254</v>
      </c>
      <c r="R72" s="517" t="s">
        <v>1254</v>
      </c>
      <c r="S72" s="517" t="s">
        <v>1254</v>
      </c>
      <c r="T72" s="517"/>
      <c r="U72" s="517"/>
      <c r="V72" s="517" t="s">
        <v>1254</v>
      </c>
    </row>
    <row r="73" spans="1:22" ht="27" customHeight="1" x14ac:dyDescent="0.25">
      <c r="A73" s="531">
        <v>82</v>
      </c>
      <c r="B73" s="495"/>
      <c r="C73" s="495"/>
      <c r="D73" s="520" t="s">
        <v>1265</v>
      </c>
      <c r="E73" s="496" t="s">
        <v>87</v>
      </c>
      <c r="F73" s="526" t="s">
        <v>2696</v>
      </c>
      <c r="G73" s="495"/>
      <c r="H73" s="495" t="s">
        <v>2624</v>
      </c>
      <c r="I73" s="500">
        <v>1</v>
      </c>
      <c r="J73" s="495" t="s">
        <v>2057</v>
      </c>
      <c r="K73" s="495">
        <v>1</v>
      </c>
      <c r="L73" s="495">
        <v>1</v>
      </c>
      <c r="M73" s="495" t="s">
        <v>1940</v>
      </c>
      <c r="N73" s="495" t="s">
        <v>2233</v>
      </c>
      <c r="O73" s="445" t="s">
        <v>2838</v>
      </c>
      <c r="P73" s="517" t="s">
        <v>1184</v>
      </c>
      <c r="Q73" s="517" t="s">
        <v>1185</v>
      </c>
      <c r="R73" s="517" t="s">
        <v>1185</v>
      </c>
      <c r="S73" s="517" t="s">
        <v>1185</v>
      </c>
      <c r="T73" s="517"/>
      <c r="U73" s="517"/>
      <c r="V73" s="517" t="s">
        <v>1185</v>
      </c>
    </row>
    <row r="74" spans="1:22" ht="27" customHeight="1" x14ac:dyDescent="0.25">
      <c r="A74" s="531">
        <v>83</v>
      </c>
      <c r="B74" s="495"/>
      <c r="C74" s="495"/>
      <c r="D74" s="520" t="s">
        <v>1265</v>
      </c>
      <c r="E74" s="496" t="s">
        <v>87</v>
      </c>
      <c r="F74" s="526" t="s">
        <v>2814</v>
      </c>
      <c r="G74" s="495"/>
      <c r="H74" s="495" t="s">
        <v>2624</v>
      </c>
      <c r="I74" s="500" t="s">
        <v>1869</v>
      </c>
      <c r="J74" s="495" t="s">
        <v>2057</v>
      </c>
      <c r="K74" s="495">
        <v>1</v>
      </c>
      <c r="L74" s="495">
        <v>2</v>
      </c>
      <c r="M74" s="495" t="s">
        <v>1940</v>
      </c>
      <c r="N74" s="495" t="s">
        <v>2234</v>
      </c>
      <c r="O74" s="445" t="s">
        <v>2838</v>
      </c>
      <c r="P74" s="517" t="s">
        <v>1254</v>
      </c>
      <c r="Q74" s="517" t="s">
        <v>1254</v>
      </c>
      <c r="R74" s="517" t="s">
        <v>1254</v>
      </c>
      <c r="S74" s="517" t="s">
        <v>1254</v>
      </c>
      <c r="T74" s="517"/>
      <c r="U74" s="517"/>
      <c r="V74" s="517" t="s">
        <v>1254</v>
      </c>
    </row>
    <row r="75" spans="1:22" ht="27" customHeight="1" x14ac:dyDescent="0.25">
      <c r="A75" s="531">
        <v>84</v>
      </c>
      <c r="B75" s="495"/>
      <c r="C75" s="495"/>
      <c r="D75" s="520" t="s">
        <v>1265</v>
      </c>
      <c r="E75" s="496" t="s">
        <v>87</v>
      </c>
      <c r="F75" s="525" t="s">
        <v>2696</v>
      </c>
      <c r="G75" s="495"/>
      <c r="H75" s="495" t="s">
        <v>2623</v>
      </c>
      <c r="I75" s="527" t="s">
        <v>2005</v>
      </c>
      <c r="J75" s="495" t="s">
        <v>2057</v>
      </c>
      <c r="K75" s="495">
        <v>1</v>
      </c>
      <c r="L75" s="495">
        <v>8</v>
      </c>
      <c r="M75" s="495" t="s">
        <v>1941</v>
      </c>
      <c r="N75" s="495" t="s">
        <v>2235</v>
      </c>
      <c r="O75" s="445" t="s">
        <v>2838</v>
      </c>
      <c r="P75" s="558" t="s">
        <v>1380</v>
      </c>
      <c r="Q75" s="556" t="s">
        <v>1380</v>
      </c>
      <c r="R75" s="556" t="s">
        <v>1380</v>
      </c>
      <c r="S75" s="517" t="s">
        <v>1380</v>
      </c>
      <c r="T75" s="517"/>
      <c r="U75" s="517"/>
      <c r="V75" s="517" t="s">
        <v>1380</v>
      </c>
    </row>
    <row r="76" spans="1:22" ht="27" customHeight="1" x14ac:dyDescent="0.25">
      <c r="A76" s="531">
        <v>85</v>
      </c>
      <c r="B76" s="495" t="s">
        <v>1695</v>
      </c>
      <c r="C76" s="495" t="s">
        <v>191</v>
      </c>
      <c r="D76" s="495" t="s">
        <v>192</v>
      </c>
      <c r="E76" s="496" t="s">
        <v>1746</v>
      </c>
      <c r="F76" s="495" t="s">
        <v>1445</v>
      </c>
      <c r="G76" s="495"/>
      <c r="H76" s="495" t="s">
        <v>2625</v>
      </c>
      <c r="I76" s="527" t="s">
        <v>1871</v>
      </c>
      <c r="J76" s="495" t="s">
        <v>2057</v>
      </c>
      <c r="K76" s="495">
        <v>1</v>
      </c>
      <c r="L76" s="495">
        <v>15</v>
      </c>
      <c r="M76" s="495" t="s">
        <v>1942</v>
      </c>
      <c r="N76" s="495" t="s">
        <v>2236</v>
      </c>
      <c r="O76" s="445" t="s">
        <v>451</v>
      </c>
      <c r="P76" s="517">
        <v>5</v>
      </c>
      <c r="Q76" s="517">
        <v>13</v>
      </c>
      <c r="R76" s="517">
        <v>7</v>
      </c>
      <c r="S76" s="517">
        <v>5</v>
      </c>
      <c r="T76" s="517"/>
      <c r="U76" s="517"/>
      <c r="V76" s="517">
        <v>5</v>
      </c>
    </row>
    <row r="77" spans="1:22" ht="27" customHeight="1" x14ac:dyDescent="0.25">
      <c r="A77" s="531">
        <v>86</v>
      </c>
      <c r="B77" s="495"/>
      <c r="C77" s="495"/>
      <c r="D77" s="520" t="s">
        <v>1265</v>
      </c>
      <c r="E77" s="496" t="s">
        <v>87</v>
      </c>
      <c r="F77" s="453" t="s">
        <v>613</v>
      </c>
      <c r="G77" s="495"/>
      <c r="H77" s="495" t="s">
        <v>2625</v>
      </c>
      <c r="I77" s="500">
        <v>0</v>
      </c>
      <c r="J77" s="495" t="s">
        <v>2057</v>
      </c>
      <c r="K77" s="495">
        <v>1</v>
      </c>
      <c r="L77" s="495">
        <v>1</v>
      </c>
      <c r="M77" s="495" t="s">
        <v>1943</v>
      </c>
      <c r="N77" s="495" t="s">
        <v>2237</v>
      </c>
      <c r="O77" s="445" t="s">
        <v>2838</v>
      </c>
      <c r="P77" s="405" t="s">
        <v>1254</v>
      </c>
      <c r="Q77" s="405" t="s">
        <v>1254</v>
      </c>
      <c r="R77" s="405" t="s">
        <v>1254</v>
      </c>
      <c r="S77" s="405" t="s">
        <v>1254</v>
      </c>
      <c r="T77" s="405"/>
      <c r="U77" s="405"/>
      <c r="V77" s="405" t="s">
        <v>1254</v>
      </c>
    </row>
    <row r="78" spans="1:22" ht="27" customHeight="1" x14ac:dyDescent="0.25">
      <c r="A78" s="531">
        <v>87</v>
      </c>
      <c r="B78" s="495"/>
      <c r="C78" s="495"/>
      <c r="D78" s="520" t="s">
        <v>1265</v>
      </c>
      <c r="E78" s="496" t="s">
        <v>87</v>
      </c>
      <c r="F78" s="453" t="s">
        <v>613</v>
      </c>
      <c r="G78" s="495"/>
      <c r="H78" s="495" t="s">
        <v>2624</v>
      </c>
      <c r="I78" s="500" t="s">
        <v>1873</v>
      </c>
      <c r="J78" s="495" t="s">
        <v>2057</v>
      </c>
      <c r="K78" s="495">
        <v>1</v>
      </c>
      <c r="L78" s="495">
        <v>1</v>
      </c>
      <c r="M78" s="495" t="s">
        <v>1944</v>
      </c>
      <c r="N78" s="495" t="s">
        <v>2238</v>
      </c>
      <c r="O78" s="445" t="s">
        <v>2838</v>
      </c>
      <c r="P78" s="405" t="s">
        <v>1254</v>
      </c>
      <c r="Q78" s="405" t="s">
        <v>1254</v>
      </c>
      <c r="R78" s="405" t="s">
        <v>1254</v>
      </c>
      <c r="S78" s="405" t="s">
        <v>1254</v>
      </c>
      <c r="T78" s="405"/>
      <c r="U78" s="405"/>
      <c r="V78" s="405" t="s">
        <v>1254</v>
      </c>
    </row>
    <row r="79" spans="1:22" ht="27" customHeight="1" x14ac:dyDescent="0.25">
      <c r="A79" s="531">
        <v>88</v>
      </c>
      <c r="B79" s="495"/>
      <c r="C79" s="495"/>
      <c r="D79" s="495" t="s">
        <v>237</v>
      </c>
      <c r="E79" s="496" t="s">
        <v>1746</v>
      </c>
      <c r="F79" s="495" t="s">
        <v>536</v>
      </c>
      <c r="G79" s="495"/>
      <c r="H79" s="495" t="s">
        <v>2624</v>
      </c>
      <c r="I79" s="500" t="s">
        <v>1873</v>
      </c>
      <c r="J79" s="495" t="s">
        <v>2057</v>
      </c>
      <c r="K79" s="495">
        <v>1</v>
      </c>
      <c r="L79" s="495">
        <v>1</v>
      </c>
      <c r="M79" s="495" t="s">
        <v>1944</v>
      </c>
      <c r="N79" s="495" t="s">
        <v>2239</v>
      </c>
      <c r="O79" s="445" t="s">
        <v>2079</v>
      </c>
      <c r="P79" s="517" t="s">
        <v>1184</v>
      </c>
      <c r="Q79" s="517" t="s">
        <v>1380</v>
      </c>
      <c r="R79" s="517" t="s">
        <v>1380</v>
      </c>
      <c r="S79" s="517" t="s">
        <v>1380</v>
      </c>
      <c r="T79" s="517"/>
      <c r="U79" s="517"/>
      <c r="V79" s="517" t="s">
        <v>1380</v>
      </c>
    </row>
    <row r="80" spans="1:22" ht="27" customHeight="1" x14ac:dyDescent="0.25">
      <c r="A80" s="531">
        <v>89</v>
      </c>
      <c r="B80" s="495"/>
      <c r="C80" s="495"/>
      <c r="D80" s="520" t="s">
        <v>1265</v>
      </c>
      <c r="E80" s="496" t="s">
        <v>87</v>
      </c>
      <c r="F80" s="453" t="s">
        <v>613</v>
      </c>
      <c r="G80" s="495"/>
      <c r="H80" s="495" t="s">
        <v>2624</v>
      </c>
      <c r="I80" s="500" t="s">
        <v>1865</v>
      </c>
      <c r="J80" s="495" t="s">
        <v>2057</v>
      </c>
      <c r="K80" s="495">
        <v>1</v>
      </c>
      <c r="L80" s="495">
        <v>3</v>
      </c>
      <c r="M80" s="495" t="s">
        <v>1944</v>
      </c>
      <c r="N80" s="495" t="s">
        <v>2240</v>
      </c>
      <c r="O80" s="445" t="s">
        <v>2838</v>
      </c>
      <c r="P80" s="517" t="s">
        <v>1254</v>
      </c>
      <c r="Q80" s="517" t="s">
        <v>1254</v>
      </c>
      <c r="R80" s="517" t="s">
        <v>1254</v>
      </c>
      <c r="S80" s="517" t="s">
        <v>1254</v>
      </c>
      <c r="T80" s="517"/>
      <c r="U80" s="517"/>
      <c r="V80" s="517" t="s">
        <v>1254</v>
      </c>
    </row>
    <row r="81" spans="1:22" ht="27" customHeight="1" x14ac:dyDescent="0.25">
      <c r="A81" s="531">
        <v>90</v>
      </c>
      <c r="B81" s="495"/>
      <c r="C81" s="495"/>
      <c r="D81" s="495" t="s">
        <v>1553</v>
      </c>
      <c r="E81" s="495" t="s">
        <v>66</v>
      </c>
      <c r="F81" s="495" t="s">
        <v>1532</v>
      </c>
      <c r="G81" s="495"/>
      <c r="H81" s="495" t="s">
        <v>2624</v>
      </c>
      <c r="I81" s="500" t="s">
        <v>1873</v>
      </c>
      <c r="J81" s="495" t="s">
        <v>2057</v>
      </c>
      <c r="K81" s="495">
        <v>1</v>
      </c>
      <c r="L81" s="495">
        <v>1</v>
      </c>
      <c r="M81" s="495" t="s">
        <v>1944</v>
      </c>
      <c r="N81" s="495" t="s">
        <v>2241</v>
      </c>
      <c r="O81" s="445" t="s">
        <v>1538</v>
      </c>
      <c r="P81" s="517" t="s">
        <v>1185</v>
      </c>
      <c r="Q81" s="517" t="s">
        <v>1380</v>
      </c>
      <c r="R81" s="517" t="s">
        <v>1207</v>
      </c>
      <c r="S81" s="517" t="s">
        <v>1380</v>
      </c>
      <c r="T81" s="517"/>
      <c r="U81" s="517"/>
      <c r="V81" s="517" t="s">
        <v>1380</v>
      </c>
    </row>
    <row r="82" spans="1:22" ht="27" customHeight="1" x14ac:dyDescent="0.25">
      <c r="A82" s="531">
        <v>91</v>
      </c>
      <c r="B82" s="495"/>
      <c r="C82" s="495"/>
      <c r="D82" s="495" t="s">
        <v>1265</v>
      </c>
      <c r="E82" s="495" t="s">
        <v>87</v>
      </c>
      <c r="F82" s="495" t="s">
        <v>2696</v>
      </c>
      <c r="G82" s="495"/>
      <c r="H82" s="495" t="s">
        <v>2624</v>
      </c>
      <c r="I82" s="500" t="s">
        <v>1873</v>
      </c>
      <c r="J82" s="495" t="s">
        <v>2057</v>
      </c>
      <c r="K82" s="495">
        <v>1</v>
      </c>
      <c r="L82" s="495">
        <v>1</v>
      </c>
      <c r="M82" s="495" t="s">
        <v>1944</v>
      </c>
      <c r="N82" s="495" t="s">
        <v>2242</v>
      </c>
      <c r="O82" s="445" t="s">
        <v>2838</v>
      </c>
      <c r="P82" s="517" t="s">
        <v>1185</v>
      </c>
      <c r="Q82" s="517" t="s">
        <v>1380</v>
      </c>
      <c r="R82" s="517" t="s">
        <v>1380</v>
      </c>
      <c r="S82" s="517" t="s">
        <v>1380</v>
      </c>
      <c r="T82" s="517"/>
      <c r="U82" s="517"/>
      <c r="V82" s="517" t="s">
        <v>1380</v>
      </c>
    </row>
    <row r="83" spans="1:22" ht="27" customHeight="1" x14ac:dyDescent="0.25">
      <c r="A83" s="531">
        <v>92</v>
      </c>
      <c r="B83" s="495"/>
      <c r="C83" s="495"/>
      <c r="D83" s="495" t="s">
        <v>1265</v>
      </c>
      <c r="E83" s="495" t="s">
        <v>87</v>
      </c>
      <c r="F83" s="495" t="s">
        <v>2696</v>
      </c>
      <c r="G83" s="495"/>
      <c r="H83" s="495" t="s">
        <v>2624</v>
      </c>
      <c r="I83" s="500" t="s">
        <v>1873</v>
      </c>
      <c r="J83" s="495" t="s">
        <v>2057</v>
      </c>
      <c r="K83" s="495">
        <v>1</v>
      </c>
      <c r="L83" s="495">
        <v>1</v>
      </c>
      <c r="M83" s="495" t="s">
        <v>1944</v>
      </c>
      <c r="N83" s="495" t="s">
        <v>2243</v>
      </c>
      <c r="O83" s="445" t="s">
        <v>2838</v>
      </c>
      <c r="P83" s="517" t="s">
        <v>1185</v>
      </c>
      <c r="Q83" s="517" t="s">
        <v>1380</v>
      </c>
      <c r="R83" s="517" t="s">
        <v>1380</v>
      </c>
      <c r="S83" s="517" t="s">
        <v>1380</v>
      </c>
      <c r="T83" s="517"/>
      <c r="U83" s="517"/>
      <c r="V83" s="517" t="s">
        <v>1380</v>
      </c>
    </row>
    <row r="84" spans="1:22" ht="27" customHeight="1" x14ac:dyDescent="0.25">
      <c r="A84" s="531">
        <v>93</v>
      </c>
      <c r="B84" s="495"/>
      <c r="C84" s="495"/>
      <c r="D84" s="520" t="s">
        <v>1265</v>
      </c>
      <c r="E84" s="496" t="s">
        <v>87</v>
      </c>
      <c r="F84" s="453" t="s">
        <v>613</v>
      </c>
      <c r="G84" s="495"/>
      <c r="H84" s="495" t="s">
        <v>2624</v>
      </c>
      <c r="I84" s="500" t="s">
        <v>1874</v>
      </c>
      <c r="J84" s="495" t="s">
        <v>2057</v>
      </c>
      <c r="K84" s="495">
        <v>1</v>
      </c>
      <c r="L84" s="495">
        <v>4</v>
      </c>
      <c r="M84" s="495" t="s">
        <v>1945</v>
      </c>
      <c r="N84" s="495" t="s">
        <v>2244</v>
      </c>
      <c r="O84" s="445" t="s">
        <v>2838</v>
      </c>
      <c r="P84" s="517" t="s">
        <v>1254</v>
      </c>
      <c r="Q84" s="517" t="s">
        <v>1254</v>
      </c>
      <c r="R84" s="517" t="s">
        <v>1254</v>
      </c>
      <c r="S84" s="517" t="s">
        <v>1254</v>
      </c>
      <c r="T84" s="517"/>
      <c r="U84" s="517"/>
      <c r="V84" s="517" t="s">
        <v>1254</v>
      </c>
    </row>
    <row r="85" spans="1:22" ht="27" customHeight="1" x14ac:dyDescent="0.25">
      <c r="A85" s="531">
        <v>94</v>
      </c>
      <c r="B85" s="495"/>
      <c r="C85" s="495"/>
      <c r="D85" s="520" t="s">
        <v>1265</v>
      </c>
      <c r="E85" s="496" t="s">
        <v>87</v>
      </c>
      <c r="F85" s="453" t="s">
        <v>613</v>
      </c>
      <c r="G85" s="495"/>
      <c r="H85" s="495" t="s">
        <v>2624</v>
      </c>
      <c r="I85" s="500" t="s">
        <v>1874</v>
      </c>
      <c r="J85" s="495" t="s">
        <v>2057</v>
      </c>
      <c r="K85" s="495">
        <v>1</v>
      </c>
      <c r="L85" s="495">
        <v>4</v>
      </c>
      <c r="M85" s="495" t="s">
        <v>1945</v>
      </c>
      <c r="N85" s="495" t="s">
        <v>2245</v>
      </c>
      <c r="O85" s="445" t="s">
        <v>2838</v>
      </c>
      <c r="P85" s="517" t="s">
        <v>1254</v>
      </c>
      <c r="Q85" s="517" t="s">
        <v>1254</v>
      </c>
      <c r="R85" s="517" t="s">
        <v>1254</v>
      </c>
      <c r="S85" s="517" t="s">
        <v>1254</v>
      </c>
      <c r="T85" s="517"/>
      <c r="U85" s="517"/>
      <c r="V85" s="517" t="s">
        <v>1254</v>
      </c>
    </row>
    <row r="86" spans="1:22" ht="27" customHeight="1" x14ac:dyDescent="0.25">
      <c r="A86" s="531">
        <v>95</v>
      </c>
      <c r="B86" s="495" t="s">
        <v>1697</v>
      </c>
      <c r="C86" s="495" t="s">
        <v>32</v>
      </c>
      <c r="D86" s="495" t="s">
        <v>1130</v>
      </c>
      <c r="E86" s="496" t="s">
        <v>66</v>
      </c>
      <c r="F86" s="495" t="s">
        <v>613</v>
      </c>
      <c r="G86" s="495"/>
      <c r="H86" s="495" t="s">
        <v>2625</v>
      </c>
      <c r="I86" s="500" t="s">
        <v>1872</v>
      </c>
      <c r="J86" s="495" t="s">
        <v>2057</v>
      </c>
      <c r="K86" s="495">
        <v>1</v>
      </c>
      <c r="L86" s="495">
        <v>1</v>
      </c>
      <c r="M86" s="495" t="s">
        <v>1946</v>
      </c>
      <c r="N86" s="495" t="s">
        <v>2246</v>
      </c>
      <c r="O86" s="445" t="s">
        <v>455</v>
      </c>
      <c r="P86" s="405" t="s">
        <v>1184</v>
      </c>
      <c r="Q86" s="405" t="s">
        <v>1184</v>
      </c>
      <c r="R86" s="405" t="s">
        <v>1184</v>
      </c>
      <c r="S86" s="405" t="s">
        <v>1184</v>
      </c>
      <c r="T86" s="405"/>
      <c r="U86" s="405"/>
      <c r="V86" s="405" t="s">
        <v>1184</v>
      </c>
    </row>
    <row r="87" spans="1:22" ht="27" customHeight="1" x14ac:dyDescent="0.25">
      <c r="A87" s="531">
        <v>96</v>
      </c>
      <c r="B87" s="495"/>
      <c r="C87" s="495"/>
      <c r="D87" s="495" t="s">
        <v>1131</v>
      </c>
      <c r="E87" s="496" t="s">
        <v>66</v>
      </c>
      <c r="F87" s="495" t="s">
        <v>613</v>
      </c>
      <c r="G87" s="495"/>
      <c r="H87" s="495" t="s">
        <v>2625</v>
      </c>
      <c r="I87" s="500" t="s">
        <v>1873</v>
      </c>
      <c r="J87" s="495" t="s">
        <v>2057</v>
      </c>
      <c r="K87" s="495">
        <v>1</v>
      </c>
      <c r="L87" s="495">
        <v>1</v>
      </c>
      <c r="M87" s="495" t="s">
        <v>1946</v>
      </c>
      <c r="N87" s="495" t="s">
        <v>2247</v>
      </c>
      <c r="O87" s="445" t="s">
        <v>456</v>
      </c>
      <c r="P87" s="405" t="s">
        <v>1184</v>
      </c>
      <c r="Q87" s="405" t="s">
        <v>1184</v>
      </c>
      <c r="R87" s="405" t="s">
        <v>1184</v>
      </c>
      <c r="S87" s="405" t="s">
        <v>1184</v>
      </c>
      <c r="T87" s="405"/>
      <c r="U87" s="405"/>
      <c r="V87" s="405" t="s">
        <v>1184</v>
      </c>
    </row>
    <row r="88" spans="1:22" ht="27" customHeight="1" x14ac:dyDescent="0.25">
      <c r="A88" s="531">
        <v>97</v>
      </c>
      <c r="B88" s="495"/>
      <c r="C88" s="495"/>
      <c r="D88" s="495" t="s">
        <v>1132</v>
      </c>
      <c r="E88" s="496" t="s">
        <v>66</v>
      </c>
      <c r="F88" s="495" t="s">
        <v>613</v>
      </c>
      <c r="G88" s="495"/>
      <c r="H88" s="495" t="s">
        <v>2625</v>
      </c>
      <c r="I88" s="500" t="s">
        <v>1873</v>
      </c>
      <c r="J88" s="495" t="s">
        <v>2057</v>
      </c>
      <c r="K88" s="495">
        <v>1</v>
      </c>
      <c r="L88" s="495">
        <v>1</v>
      </c>
      <c r="M88" s="495" t="s">
        <v>1946</v>
      </c>
      <c r="N88" s="495" t="s">
        <v>2248</v>
      </c>
      <c r="O88" s="445" t="s">
        <v>457</v>
      </c>
      <c r="P88" s="405" t="s">
        <v>1184</v>
      </c>
      <c r="Q88" s="405" t="s">
        <v>1184</v>
      </c>
      <c r="R88" s="405" t="s">
        <v>1184</v>
      </c>
      <c r="S88" s="405" t="s">
        <v>1184</v>
      </c>
      <c r="T88" s="405"/>
      <c r="U88" s="405"/>
      <c r="V88" s="405" t="s">
        <v>1184</v>
      </c>
    </row>
    <row r="89" spans="1:22" ht="27" customHeight="1" x14ac:dyDescent="0.25">
      <c r="A89" s="531">
        <v>98</v>
      </c>
      <c r="B89" s="495"/>
      <c r="C89" s="495"/>
      <c r="D89" s="495" t="s">
        <v>209</v>
      </c>
      <c r="E89" s="496" t="s">
        <v>66</v>
      </c>
      <c r="F89" s="495" t="s">
        <v>613</v>
      </c>
      <c r="G89" s="495"/>
      <c r="H89" s="495" t="s">
        <v>2625</v>
      </c>
      <c r="I89" s="500" t="s">
        <v>1873</v>
      </c>
      <c r="J89" s="495" t="s">
        <v>2057</v>
      </c>
      <c r="K89" s="495">
        <v>1</v>
      </c>
      <c r="L89" s="495">
        <v>1</v>
      </c>
      <c r="M89" s="495" t="s">
        <v>1946</v>
      </c>
      <c r="N89" s="495" t="s">
        <v>2249</v>
      </c>
      <c r="O89" s="445" t="s">
        <v>527</v>
      </c>
      <c r="P89" s="517" t="s">
        <v>1184</v>
      </c>
      <c r="Q89" s="517" t="s">
        <v>1207</v>
      </c>
      <c r="R89" s="517" t="s">
        <v>1207</v>
      </c>
      <c r="S89" s="517" t="s">
        <v>1207</v>
      </c>
      <c r="T89" s="517"/>
      <c r="U89" s="517"/>
      <c r="V89" s="517" t="s">
        <v>1207</v>
      </c>
    </row>
    <row r="90" spans="1:22" ht="27" customHeight="1" x14ac:dyDescent="0.25">
      <c r="A90" s="531">
        <v>99</v>
      </c>
      <c r="B90" s="495"/>
      <c r="C90" s="495"/>
      <c r="D90" s="495" t="s">
        <v>211</v>
      </c>
      <c r="E90" s="496" t="s">
        <v>66</v>
      </c>
      <c r="F90" s="495" t="s">
        <v>613</v>
      </c>
      <c r="G90" s="495"/>
      <c r="H90" s="495" t="s">
        <v>2625</v>
      </c>
      <c r="I90" s="500" t="s">
        <v>1873</v>
      </c>
      <c r="J90" s="495" t="s">
        <v>2057</v>
      </c>
      <c r="K90" s="495">
        <v>1</v>
      </c>
      <c r="L90" s="495">
        <v>1</v>
      </c>
      <c r="M90" s="495" t="s">
        <v>1946</v>
      </c>
      <c r="N90" s="495" t="s">
        <v>2250</v>
      </c>
      <c r="O90" s="445" t="s">
        <v>528</v>
      </c>
      <c r="P90" s="517" t="s">
        <v>1184</v>
      </c>
      <c r="Q90" s="517" t="s">
        <v>1207</v>
      </c>
      <c r="R90" s="517" t="s">
        <v>1207</v>
      </c>
      <c r="S90" s="517" t="s">
        <v>1207</v>
      </c>
      <c r="T90" s="517"/>
      <c r="U90" s="517"/>
      <c r="V90" s="517" t="s">
        <v>1207</v>
      </c>
    </row>
    <row r="91" spans="1:22" ht="27" customHeight="1" x14ac:dyDescent="0.25">
      <c r="A91" s="531">
        <v>100</v>
      </c>
      <c r="B91" s="495"/>
      <c r="C91" s="495"/>
      <c r="D91" s="495" t="s">
        <v>1523</v>
      </c>
      <c r="E91" s="496" t="s">
        <v>87</v>
      </c>
      <c r="F91" s="409" t="s">
        <v>613</v>
      </c>
      <c r="G91" s="495" t="s">
        <v>1748</v>
      </c>
      <c r="H91" s="495" t="s">
        <v>2625</v>
      </c>
      <c r="I91" s="500" t="s">
        <v>1748</v>
      </c>
      <c r="J91" s="495" t="s">
        <v>2057</v>
      </c>
      <c r="K91" s="495">
        <v>1</v>
      </c>
      <c r="L91" s="495">
        <v>1</v>
      </c>
      <c r="M91" s="495" t="s">
        <v>1946</v>
      </c>
      <c r="N91" s="495" t="s">
        <v>2251</v>
      </c>
      <c r="O91" s="445" t="s">
        <v>1479</v>
      </c>
      <c r="P91" s="517" t="s">
        <v>1184</v>
      </c>
      <c r="Q91" s="517" t="s">
        <v>1184</v>
      </c>
      <c r="R91" s="517" t="s">
        <v>1184</v>
      </c>
      <c r="S91" s="517" t="s">
        <v>1184</v>
      </c>
      <c r="T91" s="517"/>
      <c r="U91" s="517"/>
      <c r="V91" s="517" t="s">
        <v>1184</v>
      </c>
    </row>
    <row r="92" spans="1:22" ht="27" customHeight="1" x14ac:dyDescent="0.25">
      <c r="A92" s="531">
        <v>101</v>
      </c>
      <c r="B92" s="495"/>
      <c r="C92" s="495"/>
      <c r="D92" s="520" t="s">
        <v>1265</v>
      </c>
      <c r="E92" s="496" t="s">
        <v>66</v>
      </c>
      <c r="F92" s="525" t="s">
        <v>2696</v>
      </c>
      <c r="G92" s="495"/>
      <c r="H92" s="495" t="s">
        <v>2625</v>
      </c>
      <c r="I92" s="500" t="s">
        <v>1873</v>
      </c>
      <c r="J92" s="495" t="s">
        <v>2057</v>
      </c>
      <c r="K92" s="495">
        <v>1</v>
      </c>
      <c r="L92" s="495">
        <v>1</v>
      </c>
      <c r="M92" s="495" t="s">
        <v>1946</v>
      </c>
      <c r="N92" s="495" t="s">
        <v>2252</v>
      </c>
      <c r="O92" s="445" t="s">
        <v>2838</v>
      </c>
      <c r="P92" s="517" t="s">
        <v>1185</v>
      </c>
      <c r="Q92" s="517" t="s">
        <v>1380</v>
      </c>
      <c r="R92" s="517" t="s">
        <v>1380</v>
      </c>
      <c r="S92" s="517" t="s">
        <v>1254</v>
      </c>
      <c r="T92" s="517" t="s">
        <v>1254</v>
      </c>
      <c r="U92" s="517" t="s">
        <v>1254</v>
      </c>
      <c r="V92" s="517" t="s">
        <v>1254</v>
      </c>
    </row>
    <row r="93" spans="1:22" ht="27" customHeight="1" x14ac:dyDescent="0.25">
      <c r="A93" s="531">
        <v>102</v>
      </c>
      <c r="B93" s="495"/>
      <c r="C93" s="495"/>
      <c r="D93" s="520" t="s">
        <v>1265</v>
      </c>
      <c r="E93" s="496" t="s">
        <v>66</v>
      </c>
      <c r="F93" s="525" t="s">
        <v>2696</v>
      </c>
      <c r="G93" s="495"/>
      <c r="H93" s="495" t="s">
        <v>2625</v>
      </c>
      <c r="I93" s="500" t="s">
        <v>1873</v>
      </c>
      <c r="J93" s="495" t="s">
        <v>2057</v>
      </c>
      <c r="K93" s="495">
        <v>1</v>
      </c>
      <c r="L93" s="495">
        <v>1</v>
      </c>
      <c r="M93" s="495" t="s">
        <v>1946</v>
      </c>
      <c r="N93" s="495" t="s">
        <v>2253</v>
      </c>
      <c r="O93" s="445" t="s">
        <v>2838</v>
      </c>
      <c r="P93" s="517" t="s">
        <v>1185</v>
      </c>
      <c r="Q93" s="517" t="s">
        <v>1380</v>
      </c>
      <c r="R93" s="517" t="s">
        <v>1380</v>
      </c>
      <c r="S93" s="517" t="s">
        <v>1254</v>
      </c>
      <c r="T93" s="517" t="s">
        <v>1254</v>
      </c>
      <c r="U93" s="517" t="s">
        <v>1254</v>
      </c>
      <c r="V93" s="517" t="s">
        <v>1254</v>
      </c>
    </row>
    <row r="94" spans="1:22" ht="27" customHeight="1" x14ac:dyDescent="0.25">
      <c r="A94" s="531">
        <v>103</v>
      </c>
      <c r="B94" s="495"/>
      <c r="C94" s="495"/>
      <c r="D94" s="495" t="s">
        <v>219</v>
      </c>
      <c r="E94" s="496" t="s">
        <v>69</v>
      </c>
      <c r="F94" s="495" t="s">
        <v>613</v>
      </c>
      <c r="G94" s="495"/>
      <c r="H94" s="495" t="s">
        <v>2625</v>
      </c>
      <c r="I94" s="500" t="s">
        <v>2663</v>
      </c>
      <c r="J94" s="495" t="s">
        <v>2057</v>
      </c>
      <c r="K94" s="495">
        <v>1</v>
      </c>
      <c r="L94" s="495">
        <v>1</v>
      </c>
      <c r="M94" s="495" t="s">
        <v>1947</v>
      </c>
      <c r="N94" s="495" t="s">
        <v>2254</v>
      </c>
      <c r="O94" s="445" t="s">
        <v>531</v>
      </c>
      <c r="P94" s="517" t="s">
        <v>1184</v>
      </c>
      <c r="Q94" s="517" t="s">
        <v>1207</v>
      </c>
      <c r="R94" s="517" t="s">
        <v>1207</v>
      </c>
      <c r="S94" s="517" t="s">
        <v>1207</v>
      </c>
      <c r="T94" s="517"/>
      <c r="U94" s="517"/>
      <c r="V94" s="517" t="s">
        <v>1207</v>
      </c>
    </row>
    <row r="95" spans="1:22" ht="27" customHeight="1" x14ac:dyDescent="0.25">
      <c r="A95" s="531">
        <v>104</v>
      </c>
      <c r="B95" s="495"/>
      <c r="C95" s="495"/>
      <c r="D95" s="520" t="s">
        <v>1265</v>
      </c>
      <c r="E95" s="496" t="s">
        <v>87</v>
      </c>
      <c r="F95" s="526" t="s">
        <v>2814</v>
      </c>
      <c r="G95" s="495"/>
      <c r="H95" s="495" t="s">
        <v>2625</v>
      </c>
      <c r="I95" s="500" t="s">
        <v>1875</v>
      </c>
      <c r="J95" s="495" t="s">
        <v>2057</v>
      </c>
      <c r="K95" s="495">
        <v>1</v>
      </c>
      <c r="L95" s="495">
        <v>7</v>
      </c>
      <c r="M95" s="495" t="s">
        <v>1947</v>
      </c>
      <c r="N95" s="495" t="s">
        <v>2255</v>
      </c>
      <c r="O95" s="445" t="s">
        <v>2838</v>
      </c>
      <c r="P95" s="405" t="s">
        <v>1254</v>
      </c>
      <c r="Q95" s="405" t="s">
        <v>1254</v>
      </c>
      <c r="R95" s="405" t="s">
        <v>1254</v>
      </c>
      <c r="S95" s="405" t="s">
        <v>1254</v>
      </c>
      <c r="T95" s="405"/>
      <c r="U95" s="405"/>
      <c r="V95" s="405" t="s">
        <v>1254</v>
      </c>
    </row>
    <row r="96" spans="1:22" ht="27" customHeight="1" x14ac:dyDescent="0.25">
      <c r="A96" s="531">
        <v>105</v>
      </c>
      <c r="B96" s="495"/>
      <c r="C96" s="495"/>
      <c r="D96" s="495" t="s">
        <v>225</v>
      </c>
      <c r="E96" s="496" t="s">
        <v>87</v>
      </c>
      <c r="F96" s="495" t="s">
        <v>2650</v>
      </c>
      <c r="G96" s="495"/>
      <c r="H96" s="495" t="s">
        <v>2623</v>
      </c>
      <c r="I96" s="500" t="s">
        <v>1873</v>
      </c>
      <c r="J96" s="495" t="s">
        <v>2057</v>
      </c>
      <c r="K96" s="495">
        <v>1</v>
      </c>
      <c r="L96" s="495">
        <v>1</v>
      </c>
      <c r="M96" s="495" t="s">
        <v>1948</v>
      </c>
      <c r="N96" s="495" t="s">
        <v>2256</v>
      </c>
      <c r="O96" s="445" t="s">
        <v>533</v>
      </c>
      <c r="P96" s="517" t="s">
        <v>1185</v>
      </c>
      <c r="Q96" s="517" t="s">
        <v>1380</v>
      </c>
      <c r="R96" s="517" t="s">
        <v>1184</v>
      </c>
      <c r="S96" s="517" t="s">
        <v>1184</v>
      </c>
      <c r="T96" s="517"/>
      <c r="U96" s="517"/>
      <c r="V96" s="517" t="s">
        <v>1184</v>
      </c>
    </row>
    <row r="97" spans="1:22" ht="27" customHeight="1" x14ac:dyDescent="0.25">
      <c r="A97" s="531">
        <v>106</v>
      </c>
      <c r="B97" s="495"/>
      <c r="C97" s="495"/>
      <c r="D97" s="495" t="s">
        <v>674</v>
      </c>
      <c r="E97" s="496" t="s">
        <v>87</v>
      </c>
      <c r="F97" s="495" t="s">
        <v>613</v>
      </c>
      <c r="G97" s="495"/>
      <c r="H97" s="495" t="s">
        <v>2623</v>
      </c>
      <c r="I97" s="500" t="s">
        <v>1872</v>
      </c>
      <c r="J97" s="495" t="s">
        <v>2057</v>
      </c>
      <c r="K97" s="495">
        <v>1</v>
      </c>
      <c r="L97" s="495">
        <v>1</v>
      </c>
      <c r="M97" s="495" t="s">
        <v>1948</v>
      </c>
      <c r="N97" s="495" t="s">
        <v>2257</v>
      </c>
      <c r="O97" s="445" t="s">
        <v>675</v>
      </c>
      <c r="P97" s="517" t="s">
        <v>1184</v>
      </c>
      <c r="Q97" s="517" t="s">
        <v>1184</v>
      </c>
      <c r="R97" s="517" t="s">
        <v>1184</v>
      </c>
      <c r="S97" s="517" t="s">
        <v>1184</v>
      </c>
      <c r="T97" s="517"/>
      <c r="U97" s="517"/>
      <c r="V97" s="517" t="s">
        <v>1184</v>
      </c>
    </row>
    <row r="98" spans="1:22" ht="27" customHeight="1" x14ac:dyDescent="0.25">
      <c r="A98" s="531">
        <v>107</v>
      </c>
      <c r="B98" s="495"/>
      <c r="C98" s="495"/>
      <c r="D98" s="495" t="s">
        <v>228</v>
      </c>
      <c r="E98" s="496" t="s">
        <v>66</v>
      </c>
      <c r="F98" s="495" t="s">
        <v>1487</v>
      </c>
      <c r="G98" s="495"/>
      <c r="H98" s="495" t="s">
        <v>2623</v>
      </c>
      <c r="I98" s="500" t="s">
        <v>1873</v>
      </c>
      <c r="J98" s="495" t="s">
        <v>2057</v>
      </c>
      <c r="K98" s="495">
        <v>1</v>
      </c>
      <c r="L98" s="495">
        <v>1</v>
      </c>
      <c r="M98" s="495" t="s">
        <v>1948</v>
      </c>
      <c r="N98" s="495" t="s">
        <v>2258</v>
      </c>
      <c r="O98" s="445" t="s">
        <v>2080</v>
      </c>
      <c r="P98" s="517" t="s">
        <v>1185</v>
      </c>
      <c r="Q98" s="517" t="s">
        <v>1380</v>
      </c>
      <c r="R98" s="517" t="s">
        <v>1380</v>
      </c>
      <c r="S98" s="517" t="s">
        <v>1380</v>
      </c>
      <c r="T98" s="517"/>
      <c r="U98" s="517"/>
      <c r="V98" s="517" t="s">
        <v>1380</v>
      </c>
    </row>
    <row r="99" spans="1:22" ht="27" customHeight="1" x14ac:dyDescent="0.25">
      <c r="A99" s="531">
        <v>108</v>
      </c>
      <c r="B99" s="495"/>
      <c r="C99" s="495"/>
      <c r="D99" s="495" t="s">
        <v>230</v>
      </c>
      <c r="E99" s="496" t="s">
        <v>66</v>
      </c>
      <c r="F99" s="495" t="s">
        <v>1559</v>
      </c>
      <c r="G99" s="495"/>
      <c r="H99" s="495" t="s">
        <v>2623</v>
      </c>
      <c r="I99" s="500" t="s">
        <v>1873</v>
      </c>
      <c r="J99" s="495" t="s">
        <v>2057</v>
      </c>
      <c r="K99" s="495">
        <v>1</v>
      </c>
      <c r="L99" s="495">
        <v>1</v>
      </c>
      <c r="M99" s="495" t="s">
        <v>1948</v>
      </c>
      <c r="N99" s="495" t="s">
        <v>2259</v>
      </c>
      <c r="O99" s="445" t="s">
        <v>2081</v>
      </c>
      <c r="P99" s="517" t="s">
        <v>1185</v>
      </c>
      <c r="Q99" s="517" t="s">
        <v>1380</v>
      </c>
      <c r="R99" s="517" t="s">
        <v>1207</v>
      </c>
      <c r="S99" s="517" t="s">
        <v>1380</v>
      </c>
      <c r="T99" s="517"/>
      <c r="U99" s="517"/>
      <c r="V99" s="517" t="s">
        <v>1380</v>
      </c>
    </row>
    <row r="100" spans="1:22" ht="27" customHeight="1" x14ac:dyDescent="0.25">
      <c r="A100" s="531">
        <v>109</v>
      </c>
      <c r="B100" s="495"/>
      <c r="C100" s="495"/>
      <c r="D100" s="495" t="s">
        <v>232</v>
      </c>
      <c r="E100" s="496" t="s">
        <v>66</v>
      </c>
      <c r="F100" s="495" t="s">
        <v>1559</v>
      </c>
      <c r="G100" s="495"/>
      <c r="H100" s="495" t="s">
        <v>2645</v>
      </c>
      <c r="I100" s="500" t="s">
        <v>1873</v>
      </c>
      <c r="J100" s="495" t="s">
        <v>2057</v>
      </c>
      <c r="K100" s="495">
        <v>1</v>
      </c>
      <c r="L100" s="495">
        <v>1</v>
      </c>
      <c r="M100" s="495" t="s">
        <v>1948</v>
      </c>
      <c r="N100" s="495" t="s">
        <v>2260</v>
      </c>
      <c r="O100" s="445" t="s">
        <v>2082</v>
      </c>
      <c r="P100" s="517" t="s">
        <v>1185</v>
      </c>
      <c r="Q100" s="517" t="s">
        <v>1380</v>
      </c>
      <c r="R100" s="517" t="s">
        <v>1207</v>
      </c>
      <c r="S100" s="517" t="s">
        <v>1380</v>
      </c>
      <c r="T100" s="517"/>
      <c r="U100" s="517"/>
      <c r="V100" s="517" t="s">
        <v>1380</v>
      </c>
    </row>
    <row r="101" spans="1:22" ht="27" customHeight="1" x14ac:dyDescent="0.25">
      <c r="A101" s="531">
        <v>110</v>
      </c>
      <c r="B101" s="495"/>
      <c r="C101" s="495"/>
      <c r="D101" s="521" t="s">
        <v>1265</v>
      </c>
      <c r="E101" s="496" t="s">
        <v>87</v>
      </c>
      <c r="F101" s="528" t="s">
        <v>2814</v>
      </c>
      <c r="G101" s="521"/>
      <c r="H101" s="495" t="s">
        <v>2623</v>
      </c>
      <c r="I101" s="500" t="s">
        <v>1872</v>
      </c>
      <c r="J101" s="495" t="s">
        <v>2057</v>
      </c>
      <c r="K101" s="495">
        <v>1</v>
      </c>
      <c r="L101" s="495">
        <v>1</v>
      </c>
      <c r="M101" s="495" t="s">
        <v>1948</v>
      </c>
      <c r="N101" s="495" t="s">
        <v>2261</v>
      </c>
      <c r="O101" s="445" t="s">
        <v>2838</v>
      </c>
      <c r="P101" s="517" t="s">
        <v>1184</v>
      </c>
      <c r="Q101" s="517" t="s">
        <v>1184</v>
      </c>
      <c r="R101" s="517" t="s">
        <v>1184</v>
      </c>
      <c r="S101" s="517" t="s">
        <v>1184</v>
      </c>
      <c r="T101" s="517"/>
      <c r="U101" s="517"/>
      <c r="V101" s="517" t="s">
        <v>1184</v>
      </c>
    </row>
    <row r="102" spans="1:22" ht="27" customHeight="1" x14ac:dyDescent="0.25">
      <c r="A102" s="531">
        <v>112</v>
      </c>
      <c r="B102" s="495"/>
      <c r="C102" s="495"/>
      <c r="D102" s="495" t="s">
        <v>2771</v>
      </c>
      <c r="E102" s="496" t="s">
        <v>87</v>
      </c>
      <c r="F102" s="495" t="s">
        <v>613</v>
      </c>
      <c r="G102" s="495" t="s">
        <v>1749</v>
      </c>
      <c r="H102" s="495" t="s">
        <v>2623</v>
      </c>
      <c r="I102" s="500" t="s">
        <v>1873</v>
      </c>
      <c r="J102" s="495" t="s">
        <v>2057</v>
      </c>
      <c r="K102" s="495">
        <v>1</v>
      </c>
      <c r="L102" s="495">
        <v>1</v>
      </c>
      <c r="M102" s="495" t="s">
        <v>1948</v>
      </c>
      <c r="N102" s="495" t="s">
        <v>2262</v>
      </c>
      <c r="O102" s="445" t="s">
        <v>2773</v>
      </c>
      <c r="P102" s="517" t="s">
        <v>1184</v>
      </c>
      <c r="Q102" s="517" t="s">
        <v>1184</v>
      </c>
      <c r="R102" s="517" t="s">
        <v>1184</v>
      </c>
      <c r="S102" s="517" t="s">
        <v>1184</v>
      </c>
      <c r="T102" s="517"/>
      <c r="U102" s="517"/>
      <c r="V102" s="517" t="s">
        <v>1184</v>
      </c>
    </row>
    <row r="103" spans="1:22" ht="27" customHeight="1" x14ac:dyDescent="0.25">
      <c r="A103" s="531">
        <v>113</v>
      </c>
      <c r="B103" s="495"/>
      <c r="C103" s="495"/>
      <c r="D103" s="495" t="s">
        <v>1489</v>
      </c>
      <c r="E103" s="496" t="s">
        <v>66</v>
      </c>
      <c r="F103" s="495" t="s">
        <v>1486</v>
      </c>
      <c r="G103" s="495" t="s">
        <v>1748</v>
      </c>
      <c r="H103" s="495" t="s">
        <v>2623</v>
      </c>
      <c r="I103" s="500" t="s">
        <v>2013</v>
      </c>
      <c r="J103" s="495" t="s">
        <v>2057</v>
      </c>
      <c r="K103" s="495">
        <v>1</v>
      </c>
      <c r="L103" s="495">
        <v>1</v>
      </c>
      <c r="M103" s="495" t="s">
        <v>1948</v>
      </c>
      <c r="N103" s="495" t="s">
        <v>2263</v>
      </c>
      <c r="O103" s="445" t="s">
        <v>1512</v>
      </c>
      <c r="P103" s="517" t="s">
        <v>1184</v>
      </c>
      <c r="Q103" s="517" t="s">
        <v>1207</v>
      </c>
      <c r="R103" s="517" t="s">
        <v>1207</v>
      </c>
      <c r="S103" s="517" t="s">
        <v>1207</v>
      </c>
      <c r="T103" s="517"/>
      <c r="U103" s="517"/>
      <c r="V103" s="517" t="s">
        <v>1207</v>
      </c>
    </row>
    <row r="104" spans="1:22" ht="27" customHeight="1" x14ac:dyDescent="0.25">
      <c r="A104" s="531">
        <v>114</v>
      </c>
      <c r="B104" s="495"/>
      <c r="C104" s="495"/>
      <c r="D104" s="520" t="s">
        <v>1265</v>
      </c>
      <c r="E104" s="496" t="s">
        <v>87</v>
      </c>
      <c r="F104" s="526" t="s">
        <v>2814</v>
      </c>
      <c r="G104" s="495"/>
      <c r="H104" s="495" t="s">
        <v>2625</v>
      </c>
      <c r="I104" s="500" t="s">
        <v>1873</v>
      </c>
      <c r="J104" s="495" t="s">
        <v>2057</v>
      </c>
      <c r="K104" s="495">
        <v>1</v>
      </c>
      <c r="L104" s="495">
        <v>1</v>
      </c>
      <c r="M104" s="495" t="s">
        <v>1949</v>
      </c>
      <c r="N104" s="495" t="s">
        <v>2264</v>
      </c>
      <c r="O104" s="445" t="s">
        <v>2838</v>
      </c>
      <c r="P104" s="517" t="s">
        <v>1254</v>
      </c>
      <c r="Q104" s="517" t="s">
        <v>1254</v>
      </c>
      <c r="R104" s="517" t="s">
        <v>1254</v>
      </c>
      <c r="S104" s="517" t="s">
        <v>1254</v>
      </c>
      <c r="T104" s="517"/>
      <c r="U104" s="517"/>
      <c r="V104" s="517" t="s">
        <v>1254</v>
      </c>
    </row>
    <row r="105" spans="1:22" ht="27" customHeight="1" x14ac:dyDescent="0.25">
      <c r="A105" s="531">
        <v>115</v>
      </c>
      <c r="B105" s="495"/>
      <c r="C105" s="495"/>
      <c r="D105" s="495" t="s">
        <v>1106</v>
      </c>
      <c r="E105" s="496" t="s">
        <v>87</v>
      </c>
      <c r="F105" s="495" t="s">
        <v>613</v>
      </c>
      <c r="G105" s="495"/>
      <c r="H105" s="495" t="s">
        <v>2625</v>
      </c>
      <c r="I105" s="500" t="s">
        <v>1872</v>
      </c>
      <c r="J105" s="495" t="s">
        <v>2057</v>
      </c>
      <c r="K105" s="495">
        <v>1</v>
      </c>
      <c r="L105" s="495">
        <v>1</v>
      </c>
      <c r="M105" s="495" t="s">
        <v>1949</v>
      </c>
      <c r="N105" s="495" t="s">
        <v>2265</v>
      </c>
      <c r="O105" s="445" t="s">
        <v>542</v>
      </c>
      <c r="P105" s="517" t="s">
        <v>1184</v>
      </c>
      <c r="Q105" s="517" t="s">
        <v>1184</v>
      </c>
      <c r="R105" s="517" t="s">
        <v>1184</v>
      </c>
      <c r="S105" s="517" t="s">
        <v>1184</v>
      </c>
      <c r="T105" s="517"/>
      <c r="U105" s="517"/>
      <c r="V105" s="517" t="s">
        <v>1184</v>
      </c>
    </row>
    <row r="106" spans="1:22" ht="27" customHeight="1" x14ac:dyDescent="0.25">
      <c r="A106" s="531">
        <v>116</v>
      </c>
      <c r="B106" s="495"/>
      <c r="C106" s="495"/>
      <c r="D106" s="521" t="s">
        <v>1265</v>
      </c>
      <c r="E106" s="496" t="s">
        <v>87</v>
      </c>
      <c r="F106" s="521" t="s">
        <v>2696</v>
      </c>
      <c r="G106" s="521"/>
      <c r="H106" s="495" t="s">
        <v>2625</v>
      </c>
      <c r="I106" s="500" t="s">
        <v>1862</v>
      </c>
      <c r="J106" s="495" t="s">
        <v>2057</v>
      </c>
      <c r="K106" s="495">
        <v>1</v>
      </c>
      <c r="L106" s="495">
        <v>5</v>
      </c>
      <c r="M106" s="495" t="s">
        <v>1949</v>
      </c>
      <c r="N106" s="495" t="s">
        <v>2266</v>
      </c>
      <c r="O106" s="445" t="s">
        <v>2838</v>
      </c>
      <c r="P106" s="517" t="s">
        <v>1184</v>
      </c>
      <c r="Q106" s="517" t="s">
        <v>1184</v>
      </c>
      <c r="R106" s="517" t="s">
        <v>1184</v>
      </c>
      <c r="S106" s="517" t="s">
        <v>1184</v>
      </c>
      <c r="T106" s="517"/>
      <c r="U106" s="517"/>
      <c r="V106" s="517" t="s">
        <v>1184</v>
      </c>
    </row>
    <row r="107" spans="1:22" ht="27" customHeight="1" x14ac:dyDescent="0.25">
      <c r="A107" s="531">
        <v>117</v>
      </c>
      <c r="B107" s="495"/>
      <c r="C107" s="495"/>
      <c r="D107" s="520" t="s">
        <v>1265</v>
      </c>
      <c r="E107" s="496" t="s">
        <v>87</v>
      </c>
      <c r="F107" s="526" t="s">
        <v>2814</v>
      </c>
      <c r="G107" s="495"/>
      <c r="H107" s="495" t="s">
        <v>2625</v>
      </c>
      <c r="I107" s="500" t="s">
        <v>1873</v>
      </c>
      <c r="J107" s="495" t="s">
        <v>2057</v>
      </c>
      <c r="K107" s="495">
        <v>1</v>
      </c>
      <c r="L107" s="495">
        <v>1</v>
      </c>
      <c r="M107" s="495" t="s">
        <v>1949</v>
      </c>
      <c r="N107" s="495" t="s">
        <v>2267</v>
      </c>
      <c r="O107" s="445" t="s">
        <v>2838</v>
      </c>
      <c r="P107" s="517" t="s">
        <v>1254</v>
      </c>
      <c r="Q107" s="517" t="s">
        <v>1254</v>
      </c>
      <c r="R107" s="517" t="s">
        <v>1254</v>
      </c>
      <c r="S107" s="517" t="s">
        <v>1254</v>
      </c>
      <c r="T107" s="517"/>
      <c r="U107" s="517"/>
      <c r="V107" s="517" t="s">
        <v>1254</v>
      </c>
    </row>
    <row r="108" spans="1:22" ht="27" customHeight="1" x14ac:dyDescent="0.25">
      <c r="A108" s="531">
        <v>118</v>
      </c>
      <c r="B108" s="495" t="s">
        <v>1698</v>
      </c>
      <c r="C108" s="495" t="s">
        <v>34</v>
      </c>
      <c r="D108" s="495" t="s">
        <v>254</v>
      </c>
      <c r="E108" s="496" t="s">
        <v>66</v>
      </c>
      <c r="F108" s="495" t="s">
        <v>253</v>
      </c>
      <c r="G108" s="495"/>
      <c r="H108" s="495" t="s">
        <v>2626</v>
      </c>
      <c r="I108" s="500" t="s">
        <v>1877</v>
      </c>
      <c r="J108" s="495" t="s">
        <v>2057</v>
      </c>
      <c r="K108" s="495">
        <v>1</v>
      </c>
      <c r="L108" s="495">
        <v>24</v>
      </c>
      <c r="M108" s="495" t="s">
        <v>1950</v>
      </c>
      <c r="N108" s="495" t="s">
        <v>2268</v>
      </c>
      <c r="O108" s="445" t="s">
        <v>458</v>
      </c>
      <c r="P108" s="517" t="s">
        <v>1185</v>
      </c>
      <c r="Q108" s="517" t="s">
        <v>1207</v>
      </c>
      <c r="R108" s="517" t="s">
        <v>1207</v>
      </c>
      <c r="S108" s="517" t="s">
        <v>1207</v>
      </c>
      <c r="T108" s="517"/>
      <c r="U108" s="517"/>
      <c r="V108" s="517" t="s">
        <v>1207</v>
      </c>
    </row>
    <row r="109" spans="1:22" ht="27" customHeight="1" x14ac:dyDescent="0.25">
      <c r="A109" s="531">
        <v>119</v>
      </c>
      <c r="B109" s="495"/>
      <c r="C109" s="495"/>
      <c r="D109" s="495" t="s">
        <v>255</v>
      </c>
      <c r="E109" s="496" t="s">
        <v>66</v>
      </c>
      <c r="F109" s="495" t="s">
        <v>253</v>
      </c>
      <c r="G109" s="495"/>
      <c r="H109" s="495" t="s">
        <v>2626</v>
      </c>
      <c r="I109" s="500" t="s">
        <v>1862</v>
      </c>
      <c r="J109" s="495" t="s">
        <v>2057</v>
      </c>
      <c r="K109" s="495">
        <v>1</v>
      </c>
      <c r="L109" s="495">
        <v>5</v>
      </c>
      <c r="M109" s="495" t="s">
        <v>1951</v>
      </c>
      <c r="N109" s="495" t="s">
        <v>2269</v>
      </c>
      <c r="O109" s="445" t="s">
        <v>459</v>
      </c>
      <c r="P109" s="517" t="s">
        <v>1185</v>
      </c>
      <c r="Q109" s="517" t="s">
        <v>1207</v>
      </c>
      <c r="R109" s="517" t="s">
        <v>1207</v>
      </c>
      <c r="S109" s="517" t="s">
        <v>1207</v>
      </c>
      <c r="T109" s="517"/>
      <c r="U109" s="517"/>
      <c r="V109" s="517" t="s">
        <v>1207</v>
      </c>
    </row>
    <row r="110" spans="1:22" ht="27" customHeight="1" x14ac:dyDescent="0.25">
      <c r="A110" s="531">
        <v>120</v>
      </c>
      <c r="B110" s="495"/>
      <c r="C110" s="495"/>
      <c r="D110" s="495" t="s">
        <v>256</v>
      </c>
      <c r="E110" s="496" t="s">
        <v>66</v>
      </c>
      <c r="F110" s="495" t="s">
        <v>253</v>
      </c>
      <c r="G110" s="495"/>
      <c r="H110" s="495" t="s">
        <v>2626</v>
      </c>
      <c r="I110" s="500" t="s">
        <v>1869</v>
      </c>
      <c r="J110" s="495" t="s">
        <v>2057</v>
      </c>
      <c r="K110" s="495">
        <v>1</v>
      </c>
      <c r="L110" s="495">
        <v>2</v>
      </c>
      <c r="M110" s="495" t="s">
        <v>1951</v>
      </c>
      <c r="N110" s="495" t="s">
        <v>2270</v>
      </c>
      <c r="O110" s="445" t="s">
        <v>462</v>
      </c>
      <c r="P110" s="517" t="s">
        <v>1185</v>
      </c>
      <c r="Q110" s="517" t="s">
        <v>1207</v>
      </c>
      <c r="R110" s="517" t="s">
        <v>1207</v>
      </c>
      <c r="S110" s="517" t="s">
        <v>1207</v>
      </c>
      <c r="T110" s="517"/>
      <c r="U110" s="517"/>
      <c r="V110" s="517" t="s">
        <v>1207</v>
      </c>
    </row>
    <row r="111" spans="1:22" ht="27" customHeight="1" x14ac:dyDescent="0.25">
      <c r="A111" s="531">
        <v>121</v>
      </c>
      <c r="B111" s="495"/>
      <c r="C111" s="495"/>
      <c r="D111" s="495" t="s">
        <v>257</v>
      </c>
      <c r="E111" s="496" t="s">
        <v>66</v>
      </c>
      <c r="F111" s="495" t="s">
        <v>253</v>
      </c>
      <c r="G111" s="495"/>
      <c r="H111" s="495" t="s">
        <v>2626</v>
      </c>
      <c r="I111" s="500" t="s">
        <v>1873</v>
      </c>
      <c r="J111" s="495" t="s">
        <v>2057</v>
      </c>
      <c r="K111" s="495">
        <v>1</v>
      </c>
      <c r="L111" s="495">
        <v>1</v>
      </c>
      <c r="M111" s="495" t="s">
        <v>1951</v>
      </c>
      <c r="N111" s="495" t="s">
        <v>2271</v>
      </c>
      <c r="O111" s="445" t="s">
        <v>461</v>
      </c>
      <c r="P111" s="517" t="s">
        <v>1185</v>
      </c>
      <c r="Q111" s="517" t="s">
        <v>1207</v>
      </c>
      <c r="R111" s="517" t="s">
        <v>1207</v>
      </c>
      <c r="S111" s="517" t="s">
        <v>1207</v>
      </c>
      <c r="T111" s="517"/>
      <c r="U111" s="517"/>
      <c r="V111" s="517" t="s">
        <v>1207</v>
      </c>
    </row>
    <row r="112" spans="1:22" ht="27" customHeight="1" x14ac:dyDescent="0.25">
      <c r="A112" s="531">
        <v>122</v>
      </c>
      <c r="B112" s="495" t="s">
        <v>1699</v>
      </c>
      <c r="C112" s="495" t="s">
        <v>36</v>
      </c>
      <c r="D112" s="520" t="s">
        <v>1265</v>
      </c>
      <c r="E112" s="496" t="s">
        <v>66</v>
      </c>
      <c r="F112" s="525" t="s">
        <v>2696</v>
      </c>
      <c r="G112" s="495"/>
      <c r="H112" s="495" t="s">
        <v>2624</v>
      </c>
      <c r="I112" s="502" t="s">
        <v>1864</v>
      </c>
      <c r="J112" s="495" t="s">
        <v>2057</v>
      </c>
      <c r="K112" s="495">
        <v>1</v>
      </c>
      <c r="L112" s="495">
        <v>8</v>
      </c>
      <c r="M112" s="495" t="s">
        <v>1952</v>
      </c>
      <c r="N112" s="495" t="s">
        <v>2272</v>
      </c>
      <c r="O112" s="445" t="s">
        <v>2838</v>
      </c>
      <c r="P112" s="405" t="s">
        <v>1254</v>
      </c>
      <c r="Q112" s="405" t="s">
        <v>1254</v>
      </c>
      <c r="R112" s="405" t="s">
        <v>1254</v>
      </c>
      <c r="S112" s="405" t="s">
        <v>1254</v>
      </c>
      <c r="T112" s="405"/>
      <c r="U112" s="405"/>
      <c r="V112" s="405" t="s">
        <v>1254</v>
      </c>
    </row>
    <row r="113" spans="1:22" ht="27" customHeight="1" x14ac:dyDescent="0.25">
      <c r="A113" s="531">
        <v>123</v>
      </c>
      <c r="B113" s="495"/>
      <c r="C113" s="495"/>
      <c r="D113" s="520" t="s">
        <v>1265</v>
      </c>
      <c r="E113" s="496" t="s">
        <v>66</v>
      </c>
      <c r="F113" s="525" t="s">
        <v>2696</v>
      </c>
      <c r="G113" s="495"/>
      <c r="H113" s="495" t="s">
        <v>2624</v>
      </c>
      <c r="I113" s="502" t="s">
        <v>1864</v>
      </c>
      <c r="J113" s="495" t="s">
        <v>2057</v>
      </c>
      <c r="K113" s="495">
        <v>1</v>
      </c>
      <c r="L113" s="495">
        <v>8</v>
      </c>
      <c r="M113" s="495" t="s">
        <v>1953</v>
      </c>
      <c r="N113" s="495" t="s">
        <v>2273</v>
      </c>
      <c r="O113" s="445" t="s">
        <v>2838</v>
      </c>
      <c r="P113" s="405" t="s">
        <v>1254</v>
      </c>
      <c r="Q113" s="405" t="s">
        <v>1254</v>
      </c>
      <c r="R113" s="445" t="s">
        <v>1254</v>
      </c>
      <c r="S113" s="405" t="s">
        <v>1254</v>
      </c>
      <c r="T113" s="405"/>
      <c r="U113" s="405"/>
      <c r="V113" s="405" t="s">
        <v>1254</v>
      </c>
    </row>
    <row r="114" spans="1:22" ht="27" customHeight="1" x14ac:dyDescent="0.25">
      <c r="A114" s="531">
        <v>124</v>
      </c>
      <c r="B114" s="495"/>
      <c r="C114" s="495"/>
      <c r="D114" s="520" t="s">
        <v>1265</v>
      </c>
      <c r="E114" s="496" t="s">
        <v>66</v>
      </c>
      <c r="F114" s="525" t="s">
        <v>2696</v>
      </c>
      <c r="G114" s="495"/>
      <c r="H114" s="495" t="s">
        <v>2624</v>
      </c>
      <c r="I114" s="502" t="s">
        <v>1864</v>
      </c>
      <c r="J114" s="495" t="s">
        <v>2057</v>
      </c>
      <c r="K114" s="495">
        <v>1</v>
      </c>
      <c r="L114" s="495">
        <v>8</v>
      </c>
      <c r="M114" s="495" t="s">
        <v>1954</v>
      </c>
      <c r="N114" s="495" t="s">
        <v>2274</v>
      </c>
      <c r="O114" s="445" t="s">
        <v>2838</v>
      </c>
      <c r="P114" s="405" t="s">
        <v>1254</v>
      </c>
      <c r="Q114" s="405" t="s">
        <v>1254</v>
      </c>
      <c r="R114" s="405" t="s">
        <v>1254</v>
      </c>
      <c r="S114" s="405" t="s">
        <v>1254</v>
      </c>
      <c r="T114" s="405"/>
      <c r="U114" s="405"/>
      <c r="V114" s="405" t="s">
        <v>1254</v>
      </c>
    </row>
    <row r="115" spans="1:22" ht="27" customHeight="1" x14ac:dyDescent="0.25">
      <c r="A115" s="531">
        <v>125</v>
      </c>
      <c r="B115" s="495"/>
      <c r="C115" s="495"/>
      <c r="D115" s="520" t="s">
        <v>1265</v>
      </c>
      <c r="E115" s="496" t="s">
        <v>66</v>
      </c>
      <c r="F115" s="525" t="s">
        <v>2696</v>
      </c>
      <c r="G115" s="495"/>
      <c r="H115" s="495" t="s">
        <v>2624</v>
      </c>
      <c r="I115" s="502" t="s">
        <v>1864</v>
      </c>
      <c r="J115" s="495" t="s">
        <v>2057</v>
      </c>
      <c r="K115" s="495">
        <v>1</v>
      </c>
      <c r="L115" s="495">
        <v>8</v>
      </c>
      <c r="M115" s="495" t="s">
        <v>1955</v>
      </c>
      <c r="N115" s="495" t="s">
        <v>2275</v>
      </c>
      <c r="O115" s="445" t="s">
        <v>2838</v>
      </c>
      <c r="P115" s="405" t="s">
        <v>1254</v>
      </c>
      <c r="Q115" s="405" t="s">
        <v>1254</v>
      </c>
      <c r="R115" s="405" t="s">
        <v>1254</v>
      </c>
      <c r="S115" s="405" t="s">
        <v>1254</v>
      </c>
      <c r="T115" s="405"/>
      <c r="U115" s="405"/>
      <c r="V115" s="405" t="s">
        <v>1254</v>
      </c>
    </row>
    <row r="116" spans="1:22" ht="27" customHeight="1" x14ac:dyDescent="0.25">
      <c r="A116" s="531">
        <v>126</v>
      </c>
      <c r="B116" s="495" t="s">
        <v>2742</v>
      </c>
      <c r="C116" s="505" t="s">
        <v>2714</v>
      </c>
      <c r="D116" s="505" t="s">
        <v>2715</v>
      </c>
      <c r="E116" s="504" t="s">
        <v>66</v>
      </c>
      <c r="F116" s="505" t="s">
        <v>2697</v>
      </c>
      <c r="G116" s="505" t="s">
        <v>2688</v>
      </c>
      <c r="H116" s="505" t="s">
        <v>2760</v>
      </c>
      <c r="I116" s="529" t="s">
        <v>1877</v>
      </c>
      <c r="J116" s="505" t="s">
        <v>2057</v>
      </c>
      <c r="K116" s="505">
        <v>1</v>
      </c>
      <c r="L116" s="505">
        <v>24</v>
      </c>
      <c r="M116" s="505" t="s">
        <v>2716</v>
      </c>
      <c r="N116" s="505" t="s">
        <v>2717</v>
      </c>
      <c r="O116" s="453" t="s">
        <v>2718</v>
      </c>
      <c r="P116" s="431" t="s">
        <v>1185</v>
      </c>
      <c r="Q116" s="431" t="s">
        <v>1184</v>
      </c>
      <c r="R116" s="431" t="s">
        <v>1184</v>
      </c>
      <c r="S116" s="405" t="s">
        <v>1184</v>
      </c>
      <c r="T116" s="405" t="s">
        <v>1184</v>
      </c>
      <c r="U116" s="405" t="s">
        <v>1184</v>
      </c>
      <c r="V116" s="405" t="s">
        <v>1184</v>
      </c>
    </row>
    <row r="117" spans="1:22" ht="27" customHeight="1" x14ac:dyDescent="0.25">
      <c r="A117" s="531">
        <v>127</v>
      </c>
      <c r="B117" s="495"/>
      <c r="C117" s="505"/>
      <c r="D117" s="505" t="s">
        <v>2719</v>
      </c>
      <c r="E117" s="504" t="s">
        <v>66</v>
      </c>
      <c r="F117" s="505" t="s">
        <v>2697</v>
      </c>
      <c r="G117" s="505" t="s">
        <v>2688</v>
      </c>
      <c r="H117" s="505" t="s">
        <v>2760</v>
      </c>
      <c r="I117" s="529" t="s">
        <v>1862</v>
      </c>
      <c r="J117" s="505" t="s">
        <v>2057</v>
      </c>
      <c r="K117" s="505">
        <v>1</v>
      </c>
      <c r="L117" s="505">
        <v>5</v>
      </c>
      <c r="M117" s="505" t="s">
        <v>2720</v>
      </c>
      <c r="N117" s="505" t="s">
        <v>2721</v>
      </c>
      <c r="O117" s="453" t="s">
        <v>2763</v>
      </c>
      <c r="P117" s="431" t="s">
        <v>1185</v>
      </c>
      <c r="Q117" s="431" t="s">
        <v>1184</v>
      </c>
      <c r="R117" s="431" t="s">
        <v>1184</v>
      </c>
      <c r="S117" s="405" t="s">
        <v>1184</v>
      </c>
      <c r="T117" s="405" t="s">
        <v>1184</v>
      </c>
      <c r="U117" s="405" t="s">
        <v>1184</v>
      </c>
      <c r="V117" s="405" t="s">
        <v>1184</v>
      </c>
    </row>
    <row r="118" spans="1:22" ht="27" customHeight="1" x14ac:dyDescent="0.25">
      <c r="A118" s="531">
        <v>128</v>
      </c>
      <c r="B118" s="495"/>
      <c r="C118" s="505"/>
      <c r="D118" s="505" t="s">
        <v>2722</v>
      </c>
      <c r="E118" s="504" t="s">
        <v>66</v>
      </c>
      <c r="F118" s="505" t="s">
        <v>2697</v>
      </c>
      <c r="G118" s="505" t="s">
        <v>2688</v>
      </c>
      <c r="H118" s="505" t="s">
        <v>2760</v>
      </c>
      <c r="I118" s="529" t="s">
        <v>1869</v>
      </c>
      <c r="J118" s="505" t="s">
        <v>2057</v>
      </c>
      <c r="K118" s="505">
        <v>1</v>
      </c>
      <c r="L118" s="505">
        <v>2</v>
      </c>
      <c r="M118" s="505" t="s">
        <v>2720</v>
      </c>
      <c r="N118" s="505" t="s">
        <v>2723</v>
      </c>
      <c r="O118" s="453" t="s">
        <v>2724</v>
      </c>
      <c r="P118" s="431" t="s">
        <v>1185</v>
      </c>
      <c r="Q118" s="431" t="s">
        <v>1184</v>
      </c>
      <c r="R118" s="431" t="s">
        <v>1184</v>
      </c>
      <c r="S118" s="405" t="s">
        <v>1184</v>
      </c>
      <c r="T118" s="405" t="s">
        <v>1184</v>
      </c>
      <c r="U118" s="405" t="s">
        <v>1184</v>
      </c>
      <c r="V118" s="405" t="s">
        <v>1184</v>
      </c>
    </row>
    <row r="119" spans="1:22" ht="27" customHeight="1" x14ac:dyDescent="0.25">
      <c r="A119" s="531">
        <v>129</v>
      </c>
      <c r="B119" s="495"/>
      <c r="C119" s="505"/>
      <c r="D119" s="505" t="s">
        <v>2725</v>
      </c>
      <c r="E119" s="504" t="s">
        <v>66</v>
      </c>
      <c r="F119" s="505" t="s">
        <v>2697</v>
      </c>
      <c r="G119" s="505" t="s">
        <v>2688</v>
      </c>
      <c r="H119" s="505" t="s">
        <v>2760</v>
      </c>
      <c r="I119" s="529" t="s">
        <v>1873</v>
      </c>
      <c r="J119" s="505" t="s">
        <v>2057</v>
      </c>
      <c r="K119" s="505">
        <v>1</v>
      </c>
      <c r="L119" s="505">
        <v>1</v>
      </c>
      <c r="M119" s="505" t="s">
        <v>2720</v>
      </c>
      <c r="N119" s="505" t="s">
        <v>2726</v>
      </c>
      <c r="O119" s="453" t="s">
        <v>2727</v>
      </c>
      <c r="P119" s="431" t="s">
        <v>1185</v>
      </c>
      <c r="Q119" s="431" t="s">
        <v>1184</v>
      </c>
      <c r="R119" s="431" t="s">
        <v>1184</v>
      </c>
      <c r="S119" s="405" t="s">
        <v>1184</v>
      </c>
      <c r="T119" s="405" t="s">
        <v>1184</v>
      </c>
      <c r="U119" s="405" t="s">
        <v>1184</v>
      </c>
      <c r="V119" s="405" t="s">
        <v>1184</v>
      </c>
    </row>
    <row r="120" spans="1:22" ht="27" customHeight="1" x14ac:dyDescent="0.25">
      <c r="A120" s="531">
        <v>130</v>
      </c>
      <c r="B120" s="495" t="s">
        <v>2743</v>
      </c>
      <c r="C120" s="505" t="s">
        <v>2728</v>
      </c>
      <c r="D120" s="505" t="s">
        <v>2729</v>
      </c>
      <c r="E120" s="504" t="s">
        <v>66</v>
      </c>
      <c r="F120" s="505" t="s">
        <v>2697</v>
      </c>
      <c r="G120" s="505" t="s">
        <v>2688</v>
      </c>
      <c r="H120" s="505" t="s">
        <v>2760</v>
      </c>
      <c r="I120" s="529" t="s">
        <v>1877</v>
      </c>
      <c r="J120" s="505" t="s">
        <v>2057</v>
      </c>
      <c r="K120" s="505">
        <v>1</v>
      </c>
      <c r="L120" s="505">
        <v>24</v>
      </c>
      <c r="M120" s="505" t="s">
        <v>2730</v>
      </c>
      <c r="N120" s="505" t="s">
        <v>2731</v>
      </c>
      <c r="O120" s="453" t="s">
        <v>2732</v>
      </c>
      <c r="P120" s="431" t="s">
        <v>1185</v>
      </c>
      <c r="Q120" s="431" t="s">
        <v>1184</v>
      </c>
      <c r="R120" s="431" t="s">
        <v>1184</v>
      </c>
      <c r="S120" s="405" t="s">
        <v>1184</v>
      </c>
      <c r="T120" s="405" t="s">
        <v>1184</v>
      </c>
      <c r="U120" s="405" t="s">
        <v>1184</v>
      </c>
      <c r="V120" s="405" t="s">
        <v>1184</v>
      </c>
    </row>
    <row r="121" spans="1:22" ht="27" customHeight="1" x14ac:dyDescent="0.25">
      <c r="A121" s="531">
        <v>131</v>
      </c>
      <c r="B121" s="495"/>
      <c r="C121" s="505"/>
      <c r="D121" s="505" t="s">
        <v>2733</v>
      </c>
      <c r="E121" s="504" t="s">
        <v>66</v>
      </c>
      <c r="F121" s="505" t="s">
        <v>2697</v>
      </c>
      <c r="G121" s="505" t="s">
        <v>2688</v>
      </c>
      <c r="H121" s="505" t="s">
        <v>2760</v>
      </c>
      <c r="I121" s="529" t="s">
        <v>1862</v>
      </c>
      <c r="J121" s="505" t="s">
        <v>2057</v>
      </c>
      <c r="K121" s="505">
        <v>1</v>
      </c>
      <c r="L121" s="505">
        <v>5</v>
      </c>
      <c r="M121" s="505" t="s">
        <v>2734</v>
      </c>
      <c r="N121" s="505" t="s">
        <v>2735</v>
      </c>
      <c r="O121" s="453" t="s">
        <v>2763</v>
      </c>
      <c r="P121" s="431" t="s">
        <v>1185</v>
      </c>
      <c r="Q121" s="431" t="s">
        <v>1184</v>
      </c>
      <c r="R121" s="431" t="s">
        <v>1184</v>
      </c>
      <c r="S121" s="405" t="s">
        <v>1184</v>
      </c>
      <c r="T121" s="405" t="s">
        <v>1184</v>
      </c>
      <c r="U121" s="405" t="s">
        <v>1184</v>
      </c>
      <c r="V121" s="405" t="s">
        <v>1184</v>
      </c>
    </row>
    <row r="122" spans="1:22" ht="27" customHeight="1" x14ac:dyDescent="0.25">
      <c r="A122" s="531">
        <v>132</v>
      </c>
      <c r="B122" s="495"/>
      <c r="C122" s="505"/>
      <c r="D122" s="505" t="s">
        <v>2736</v>
      </c>
      <c r="E122" s="504" t="s">
        <v>66</v>
      </c>
      <c r="F122" s="505" t="s">
        <v>2697</v>
      </c>
      <c r="G122" s="505" t="s">
        <v>2688</v>
      </c>
      <c r="H122" s="505" t="s">
        <v>2760</v>
      </c>
      <c r="I122" s="529" t="s">
        <v>1869</v>
      </c>
      <c r="J122" s="505" t="s">
        <v>2057</v>
      </c>
      <c r="K122" s="505">
        <v>1</v>
      </c>
      <c r="L122" s="505">
        <v>2</v>
      </c>
      <c r="M122" s="505" t="s">
        <v>2734</v>
      </c>
      <c r="N122" s="505" t="s">
        <v>2737</v>
      </c>
      <c r="O122" s="453" t="s">
        <v>2738</v>
      </c>
      <c r="P122" s="431" t="s">
        <v>1185</v>
      </c>
      <c r="Q122" s="431" t="s">
        <v>1184</v>
      </c>
      <c r="R122" s="431" t="s">
        <v>1184</v>
      </c>
      <c r="S122" s="405" t="s">
        <v>1184</v>
      </c>
      <c r="T122" s="405" t="s">
        <v>1184</v>
      </c>
      <c r="U122" s="405" t="s">
        <v>1184</v>
      </c>
      <c r="V122" s="405" t="s">
        <v>1184</v>
      </c>
    </row>
    <row r="123" spans="1:22" ht="27" customHeight="1" x14ac:dyDescent="0.25">
      <c r="A123" s="531">
        <v>133</v>
      </c>
      <c r="B123" s="495"/>
      <c r="C123" s="505"/>
      <c r="D123" s="505" t="s">
        <v>2739</v>
      </c>
      <c r="E123" s="504" t="s">
        <v>66</v>
      </c>
      <c r="F123" s="505" t="s">
        <v>2697</v>
      </c>
      <c r="G123" s="505" t="s">
        <v>2688</v>
      </c>
      <c r="H123" s="505" t="s">
        <v>2760</v>
      </c>
      <c r="I123" s="529" t="s">
        <v>1873</v>
      </c>
      <c r="J123" s="505" t="s">
        <v>2057</v>
      </c>
      <c r="K123" s="505">
        <v>1</v>
      </c>
      <c r="L123" s="505">
        <v>1</v>
      </c>
      <c r="M123" s="505" t="s">
        <v>2734</v>
      </c>
      <c r="N123" s="505" t="s">
        <v>2740</v>
      </c>
      <c r="O123" s="453" t="s">
        <v>2741</v>
      </c>
      <c r="P123" s="431" t="s">
        <v>1185</v>
      </c>
      <c r="Q123" s="431" t="s">
        <v>1184</v>
      </c>
      <c r="R123" s="431" t="s">
        <v>1184</v>
      </c>
      <c r="S123" s="405" t="s">
        <v>1184</v>
      </c>
      <c r="T123" s="405" t="s">
        <v>1184</v>
      </c>
      <c r="U123" s="405" t="s">
        <v>1184</v>
      </c>
      <c r="V123" s="405" t="s">
        <v>1184</v>
      </c>
    </row>
    <row r="124" spans="1:22" ht="27" customHeight="1" x14ac:dyDescent="0.25">
      <c r="A124" s="531">
        <v>134</v>
      </c>
      <c r="B124" s="495" t="s">
        <v>1700</v>
      </c>
      <c r="C124" s="495" t="s">
        <v>246</v>
      </c>
      <c r="D124" s="520" t="s">
        <v>1265</v>
      </c>
      <c r="E124" s="496" t="s">
        <v>66</v>
      </c>
      <c r="F124" s="525" t="s">
        <v>2696</v>
      </c>
      <c r="G124" s="495"/>
      <c r="H124" s="495" t="s">
        <v>2627</v>
      </c>
      <c r="I124" s="502" t="s">
        <v>2359</v>
      </c>
      <c r="J124" s="495" t="s">
        <v>2057</v>
      </c>
      <c r="K124" s="495">
        <v>1</v>
      </c>
      <c r="L124" s="495">
        <v>16</v>
      </c>
      <c r="M124" s="495" t="s">
        <v>1956</v>
      </c>
      <c r="N124" s="495" t="s">
        <v>2276</v>
      </c>
      <c r="O124" s="445" t="s">
        <v>2838</v>
      </c>
      <c r="P124" s="405" t="s">
        <v>1254</v>
      </c>
      <c r="Q124" s="405" t="s">
        <v>1254</v>
      </c>
      <c r="R124" s="405" t="s">
        <v>1254</v>
      </c>
      <c r="S124" s="405" t="s">
        <v>1254</v>
      </c>
      <c r="T124" s="405"/>
      <c r="U124" s="405"/>
      <c r="V124" s="405" t="s">
        <v>1254</v>
      </c>
    </row>
    <row r="125" spans="1:22" ht="27" customHeight="1" x14ac:dyDescent="0.25">
      <c r="A125" s="531">
        <v>135</v>
      </c>
      <c r="B125" s="495"/>
      <c r="C125" s="495"/>
      <c r="D125" s="520" t="s">
        <v>1265</v>
      </c>
      <c r="E125" s="496" t="s">
        <v>66</v>
      </c>
      <c r="F125" s="525" t="s">
        <v>2696</v>
      </c>
      <c r="G125" s="495"/>
      <c r="H125" s="495" t="s">
        <v>2627</v>
      </c>
      <c r="I125" s="502" t="s">
        <v>1864</v>
      </c>
      <c r="J125" s="495" t="s">
        <v>2057</v>
      </c>
      <c r="K125" s="495">
        <v>1</v>
      </c>
      <c r="L125" s="495">
        <v>8</v>
      </c>
      <c r="M125" s="495" t="s">
        <v>1957</v>
      </c>
      <c r="N125" s="495" t="s">
        <v>2277</v>
      </c>
      <c r="O125" s="445" t="s">
        <v>2838</v>
      </c>
      <c r="P125" s="405" t="s">
        <v>1254</v>
      </c>
      <c r="Q125" s="405" t="s">
        <v>1254</v>
      </c>
      <c r="R125" s="405" t="s">
        <v>1254</v>
      </c>
      <c r="S125" s="405" t="s">
        <v>1254</v>
      </c>
      <c r="T125" s="405"/>
      <c r="U125" s="405"/>
      <c r="V125" s="405" t="s">
        <v>1254</v>
      </c>
    </row>
    <row r="126" spans="1:22" ht="27" customHeight="1" x14ac:dyDescent="0.25">
      <c r="A126" s="531">
        <v>136</v>
      </c>
      <c r="B126" s="495"/>
      <c r="C126" s="495"/>
      <c r="D126" s="520" t="s">
        <v>1265</v>
      </c>
      <c r="E126" s="496" t="s">
        <v>66</v>
      </c>
      <c r="F126" s="525" t="s">
        <v>2696</v>
      </c>
      <c r="G126" s="495"/>
      <c r="H126" s="495" t="s">
        <v>2627</v>
      </c>
      <c r="I126" s="502" t="s">
        <v>1864</v>
      </c>
      <c r="J126" s="495" t="s">
        <v>2057</v>
      </c>
      <c r="K126" s="495">
        <v>1</v>
      </c>
      <c r="L126" s="495">
        <v>8</v>
      </c>
      <c r="M126" s="495" t="s">
        <v>1958</v>
      </c>
      <c r="N126" s="495" t="s">
        <v>2278</v>
      </c>
      <c r="O126" s="445" t="s">
        <v>2838</v>
      </c>
      <c r="P126" s="405" t="s">
        <v>1254</v>
      </c>
      <c r="Q126" s="405" t="s">
        <v>1254</v>
      </c>
      <c r="R126" s="405" t="s">
        <v>1254</v>
      </c>
      <c r="S126" s="405" t="s">
        <v>1254</v>
      </c>
      <c r="T126" s="405"/>
      <c r="U126" s="405"/>
      <c r="V126" s="405" t="s">
        <v>1254</v>
      </c>
    </row>
    <row r="127" spans="1:22" ht="27" customHeight="1" x14ac:dyDescent="0.25">
      <c r="A127" s="531">
        <v>137</v>
      </c>
      <c r="B127" s="495" t="s">
        <v>2425</v>
      </c>
      <c r="C127" s="495" t="s">
        <v>2419</v>
      </c>
      <c r="D127" s="495" t="s">
        <v>2414</v>
      </c>
      <c r="E127" s="496" t="s">
        <v>87</v>
      </c>
      <c r="F127" s="495" t="s">
        <v>2443</v>
      </c>
      <c r="G127" s="495" t="s">
        <v>1749</v>
      </c>
      <c r="H127" s="495" t="s">
        <v>2628</v>
      </c>
      <c r="I127" s="501" t="s">
        <v>2415</v>
      </c>
      <c r="J127" s="495" t="s">
        <v>2057</v>
      </c>
      <c r="K127" s="495">
        <v>1</v>
      </c>
      <c r="L127" s="495">
        <v>16</v>
      </c>
      <c r="M127" s="495" t="s">
        <v>1959</v>
      </c>
      <c r="N127" s="495" t="s">
        <v>2279</v>
      </c>
      <c r="O127" s="445" t="s">
        <v>2416</v>
      </c>
      <c r="P127" s="431" t="s">
        <v>1184</v>
      </c>
      <c r="Q127" s="556" t="s">
        <v>1207</v>
      </c>
      <c r="R127" s="556" t="s">
        <v>1207</v>
      </c>
      <c r="S127" s="558" t="s">
        <v>1207</v>
      </c>
      <c r="T127" s="558"/>
      <c r="U127" s="558"/>
      <c r="V127" s="558" t="s">
        <v>1207</v>
      </c>
    </row>
    <row r="128" spans="1:22" ht="27" customHeight="1" x14ac:dyDescent="0.25">
      <c r="A128" s="531">
        <v>138</v>
      </c>
      <c r="B128" s="495"/>
      <c r="C128" s="495"/>
      <c r="D128" s="495" t="s">
        <v>2417</v>
      </c>
      <c r="E128" s="496" t="s">
        <v>87</v>
      </c>
      <c r="F128" s="495" t="s">
        <v>2443</v>
      </c>
      <c r="G128" s="495" t="s">
        <v>1749</v>
      </c>
      <c r="H128" s="495" t="s">
        <v>2628</v>
      </c>
      <c r="I128" s="501" t="s">
        <v>2415</v>
      </c>
      <c r="J128" s="495" t="s">
        <v>2057</v>
      </c>
      <c r="K128" s="495">
        <v>1</v>
      </c>
      <c r="L128" s="495">
        <v>16</v>
      </c>
      <c r="M128" s="495" t="s">
        <v>2452</v>
      </c>
      <c r="N128" s="495" t="s">
        <v>2453</v>
      </c>
      <c r="O128" s="495" t="s">
        <v>2418</v>
      </c>
      <c r="P128" s="431" t="s">
        <v>1184</v>
      </c>
      <c r="Q128" s="556" t="s">
        <v>1207</v>
      </c>
      <c r="R128" s="556" t="s">
        <v>1207</v>
      </c>
      <c r="S128" s="558" t="s">
        <v>1207</v>
      </c>
      <c r="T128" s="558"/>
      <c r="U128" s="558"/>
      <c r="V128" s="558" t="s">
        <v>1207</v>
      </c>
    </row>
    <row r="129" spans="1:22" ht="27" customHeight="1" x14ac:dyDescent="0.25">
      <c r="A129" s="531">
        <v>139</v>
      </c>
      <c r="B129" s="495" t="s">
        <v>1701</v>
      </c>
      <c r="C129" s="495" t="s">
        <v>250</v>
      </c>
      <c r="D129" s="520" t="s">
        <v>1265</v>
      </c>
      <c r="E129" s="496" t="s">
        <v>66</v>
      </c>
      <c r="F129" s="525" t="s">
        <v>2696</v>
      </c>
      <c r="G129" s="495"/>
      <c r="H129" s="495" t="s">
        <v>2627</v>
      </c>
      <c r="I129" s="502" t="s">
        <v>2360</v>
      </c>
      <c r="J129" s="495"/>
      <c r="K129" s="495">
        <v>1</v>
      </c>
      <c r="L129" s="495">
        <v>32</v>
      </c>
      <c r="M129" s="495" t="s">
        <v>1959</v>
      </c>
      <c r="N129" s="495" t="s">
        <v>2279</v>
      </c>
      <c r="O129" s="495" t="s">
        <v>2838</v>
      </c>
      <c r="P129" s="405" t="s">
        <v>1254</v>
      </c>
      <c r="Q129" s="405" t="s">
        <v>1254</v>
      </c>
      <c r="R129" s="405" t="s">
        <v>1254</v>
      </c>
      <c r="S129" s="405" t="s">
        <v>1254</v>
      </c>
      <c r="T129" s="405"/>
      <c r="U129" s="405"/>
      <c r="V129" s="405" t="s">
        <v>1254</v>
      </c>
    </row>
    <row r="130" spans="1:22" ht="27" customHeight="1" x14ac:dyDescent="0.25">
      <c r="A130" s="531">
        <v>140</v>
      </c>
      <c r="B130" s="495" t="s">
        <v>2426</v>
      </c>
      <c r="C130" s="495" t="s">
        <v>2420</v>
      </c>
      <c r="D130" s="495" t="s">
        <v>2421</v>
      </c>
      <c r="E130" s="496" t="s">
        <v>87</v>
      </c>
      <c r="F130" s="495" t="s">
        <v>2443</v>
      </c>
      <c r="G130" s="495" t="s">
        <v>1749</v>
      </c>
      <c r="H130" s="495" t="s">
        <v>2628</v>
      </c>
      <c r="I130" s="501" t="s">
        <v>2415</v>
      </c>
      <c r="J130" s="495" t="s">
        <v>2057</v>
      </c>
      <c r="K130" s="495">
        <v>1</v>
      </c>
      <c r="L130" s="495">
        <v>16</v>
      </c>
      <c r="M130" s="495" t="s">
        <v>1960</v>
      </c>
      <c r="N130" s="495" t="s">
        <v>2280</v>
      </c>
      <c r="O130" s="495" t="s">
        <v>2423</v>
      </c>
      <c r="P130" s="431" t="s">
        <v>1184</v>
      </c>
      <c r="Q130" s="556" t="s">
        <v>1207</v>
      </c>
      <c r="R130" s="556" t="s">
        <v>1207</v>
      </c>
      <c r="S130" s="558" t="s">
        <v>1207</v>
      </c>
      <c r="T130" s="558"/>
      <c r="U130" s="558"/>
      <c r="V130" s="558" t="s">
        <v>1207</v>
      </c>
    </row>
    <row r="131" spans="1:22" ht="27" customHeight="1" x14ac:dyDescent="0.25">
      <c r="A131" s="531">
        <v>141</v>
      </c>
      <c r="B131" s="495"/>
      <c r="C131" s="495"/>
      <c r="D131" s="495" t="s">
        <v>2427</v>
      </c>
      <c r="E131" s="496" t="s">
        <v>87</v>
      </c>
      <c r="F131" s="495" t="s">
        <v>2443</v>
      </c>
      <c r="G131" s="495" t="s">
        <v>1749</v>
      </c>
      <c r="H131" s="495" t="s">
        <v>2628</v>
      </c>
      <c r="I131" s="501" t="s">
        <v>2415</v>
      </c>
      <c r="J131" s="495" t="s">
        <v>2057</v>
      </c>
      <c r="K131" s="495">
        <v>1</v>
      </c>
      <c r="L131" s="495">
        <v>16</v>
      </c>
      <c r="M131" s="495" t="s">
        <v>2428</v>
      </c>
      <c r="N131" s="495" t="s">
        <v>2429</v>
      </c>
      <c r="O131" s="495" t="s">
        <v>2431</v>
      </c>
      <c r="P131" s="431" t="s">
        <v>1184</v>
      </c>
      <c r="Q131" s="556" t="s">
        <v>1207</v>
      </c>
      <c r="R131" s="556" t="s">
        <v>1207</v>
      </c>
      <c r="S131" s="558" t="s">
        <v>1207</v>
      </c>
      <c r="T131" s="558"/>
      <c r="U131" s="558"/>
      <c r="V131" s="558" t="s">
        <v>1207</v>
      </c>
    </row>
    <row r="132" spans="1:22" ht="27" customHeight="1" x14ac:dyDescent="0.25">
      <c r="A132" s="531">
        <v>142</v>
      </c>
      <c r="B132" s="495" t="s">
        <v>1702</v>
      </c>
      <c r="C132" s="495" t="s">
        <v>251</v>
      </c>
      <c r="D132" s="520" t="s">
        <v>1265</v>
      </c>
      <c r="E132" s="496" t="s">
        <v>66</v>
      </c>
      <c r="F132" s="525" t="s">
        <v>2696</v>
      </c>
      <c r="G132" s="495"/>
      <c r="H132" s="495" t="s">
        <v>2627</v>
      </c>
      <c r="I132" s="502" t="s">
        <v>2360</v>
      </c>
      <c r="J132" s="495"/>
      <c r="K132" s="495">
        <v>1</v>
      </c>
      <c r="L132" s="495">
        <v>32</v>
      </c>
      <c r="M132" s="495" t="s">
        <v>1960</v>
      </c>
      <c r="N132" s="495" t="s">
        <v>2280</v>
      </c>
      <c r="O132" s="495" t="s">
        <v>2838</v>
      </c>
      <c r="P132" s="405" t="s">
        <v>1254</v>
      </c>
      <c r="Q132" s="405" t="s">
        <v>1254</v>
      </c>
      <c r="R132" s="405" t="s">
        <v>1254</v>
      </c>
      <c r="S132" s="405" t="s">
        <v>1254</v>
      </c>
      <c r="T132" s="405"/>
      <c r="U132" s="405"/>
      <c r="V132" s="405" t="s">
        <v>1254</v>
      </c>
    </row>
    <row r="133" spans="1:22" ht="27" customHeight="1" x14ac:dyDescent="0.25">
      <c r="A133" s="531">
        <v>143</v>
      </c>
      <c r="B133" s="495" t="s">
        <v>2455</v>
      </c>
      <c r="C133" s="495" t="s">
        <v>2450</v>
      </c>
      <c r="D133" s="495" t="s">
        <v>2422</v>
      </c>
      <c r="E133" s="496" t="s">
        <v>87</v>
      </c>
      <c r="F133" s="495" t="s">
        <v>2443</v>
      </c>
      <c r="G133" s="495" t="s">
        <v>1749</v>
      </c>
      <c r="H133" s="495" t="s">
        <v>2628</v>
      </c>
      <c r="I133" s="501" t="s">
        <v>2359</v>
      </c>
      <c r="J133" s="495" t="s">
        <v>2057</v>
      </c>
      <c r="K133" s="495">
        <v>1</v>
      </c>
      <c r="L133" s="495">
        <v>16</v>
      </c>
      <c r="M133" s="495" t="s">
        <v>1961</v>
      </c>
      <c r="N133" s="495" t="s">
        <v>2281</v>
      </c>
      <c r="O133" s="495" t="s">
        <v>2424</v>
      </c>
      <c r="P133" s="431" t="s">
        <v>1184</v>
      </c>
      <c r="Q133" s="556" t="s">
        <v>1207</v>
      </c>
      <c r="R133" s="556" t="s">
        <v>1207</v>
      </c>
      <c r="S133" s="558" t="s">
        <v>1207</v>
      </c>
      <c r="T133" s="558"/>
      <c r="U133" s="558"/>
      <c r="V133" s="558" t="s">
        <v>1207</v>
      </c>
    </row>
    <row r="134" spans="1:22" ht="27" customHeight="1" x14ac:dyDescent="0.25">
      <c r="A134" s="531">
        <v>144</v>
      </c>
      <c r="B134" s="495"/>
      <c r="C134" s="495"/>
      <c r="D134" s="495" t="s">
        <v>2434</v>
      </c>
      <c r="E134" s="496" t="s">
        <v>87</v>
      </c>
      <c r="F134" s="495" t="s">
        <v>2443</v>
      </c>
      <c r="G134" s="495" t="s">
        <v>1749</v>
      </c>
      <c r="H134" s="495" t="s">
        <v>2628</v>
      </c>
      <c r="I134" s="501" t="s">
        <v>2359</v>
      </c>
      <c r="J134" s="495" t="s">
        <v>2057</v>
      </c>
      <c r="K134" s="495">
        <v>1</v>
      </c>
      <c r="L134" s="495">
        <v>16</v>
      </c>
      <c r="M134" s="495" t="s">
        <v>2433</v>
      </c>
      <c r="N134" s="495" t="s">
        <v>2430</v>
      </c>
      <c r="O134" s="495" t="s">
        <v>2432</v>
      </c>
      <c r="P134" s="431" t="s">
        <v>1184</v>
      </c>
      <c r="Q134" s="556" t="s">
        <v>1207</v>
      </c>
      <c r="R134" s="556" t="s">
        <v>1207</v>
      </c>
      <c r="S134" s="558" t="s">
        <v>1207</v>
      </c>
      <c r="T134" s="558"/>
      <c r="U134" s="558"/>
      <c r="V134" s="558" t="s">
        <v>1207</v>
      </c>
    </row>
    <row r="135" spans="1:22" ht="27" customHeight="1" x14ac:dyDescent="0.25">
      <c r="A135" s="531">
        <v>146</v>
      </c>
      <c r="B135" s="495" t="s">
        <v>1704</v>
      </c>
      <c r="C135" s="495" t="s">
        <v>1535</v>
      </c>
      <c r="D135" s="495" t="s">
        <v>2543</v>
      </c>
      <c r="E135" s="496" t="s">
        <v>66</v>
      </c>
      <c r="F135" s="495" t="s">
        <v>2529</v>
      </c>
      <c r="G135" s="495" t="s">
        <v>1749</v>
      </c>
      <c r="H135" s="495" t="s">
        <v>2629</v>
      </c>
      <c r="I135" s="502" t="s">
        <v>2530</v>
      </c>
      <c r="J135" s="495" t="s">
        <v>2057</v>
      </c>
      <c r="K135" s="495">
        <v>1</v>
      </c>
      <c r="L135" s="495">
        <v>4</v>
      </c>
      <c r="M135" s="495" t="s">
        <v>2021</v>
      </c>
      <c r="N135" s="495" t="s">
        <v>2282</v>
      </c>
      <c r="O135" s="495" t="s">
        <v>2533</v>
      </c>
      <c r="P135" s="405" t="s">
        <v>1185</v>
      </c>
      <c r="Q135" s="405" t="s">
        <v>1185</v>
      </c>
      <c r="R135" s="405" t="s">
        <v>1207</v>
      </c>
      <c r="S135" s="405" t="s">
        <v>1380</v>
      </c>
      <c r="T135" s="405"/>
      <c r="U135" s="405"/>
      <c r="V135" s="405" t="s">
        <v>1380</v>
      </c>
    </row>
    <row r="136" spans="1:22" ht="27" customHeight="1" x14ac:dyDescent="0.25">
      <c r="A136" s="531">
        <v>147</v>
      </c>
      <c r="B136" s="495"/>
      <c r="C136" s="503"/>
      <c r="D136" s="495" t="s">
        <v>2546</v>
      </c>
      <c r="E136" s="496" t="s">
        <v>66</v>
      </c>
      <c r="F136" s="495" t="s">
        <v>2529</v>
      </c>
      <c r="G136" s="495" t="s">
        <v>1749</v>
      </c>
      <c r="H136" s="495" t="s">
        <v>2629</v>
      </c>
      <c r="I136" s="502" t="s">
        <v>2396</v>
      </c>
      <c r="J136" s="495" t="s">
        <v>2057</v>
      </c>
      <c r="K136" s="495">
        <v>1</v>
      </c>
      <c r="L136" s="495">
        <v>6</v>
      </c>
      <c r="M136" s="495" t="s">
        <v>2021</v>
      </c>
      <c r="N136" s="495" t="s">
        <v>2657</v>
      </c>
      <c r="O136" s="495" t="s">
        <v>2550</v>
      </c>
      <c r="P136" s="405" t="s">
        <v>1185</v>
      </c>
      <c r="Q136" s="405" t="s">
        <v>1185</v>
      </c>
      <c r="R136" s="405" t="s">
        <v>1207</v>
      </c>
      <c r="S136" s="405" t="s">
        <v>1380</v>
      </c>
      <c r="T136" s="405"/>
      <c r="U136" s="405"/>
      <c r="V136" s="405" t="s">
        <v>1380</v>
      </c>
    </row>
    <row r="137" spans="1:22" ht="27" customHeight="1" x14ac:dyDescent="0.25">
      <c r="A137" s="531">
        <v>148</v>
      </c>
      <c r="B137" s="495"/>
      <c r="C137" s="503"/>
      <c r="D137" s="495" t="s">
        <v>2545</v>
      </c>
      <c r="E137" s="496" t="s">
        <v>66</v>
      </c>
      <c r="F137" s="495" t="s">
        <v>2529</v>
      </c>
      <c r="G137" s="495" t="s">
        <v>1749</v>
      </c>
      <c r="H137" s="495" t="s">
        <v>2629</v>
      </c>
      <c r="I137" s="502" t="s">
        <v>2547</v>
      </c>
      <c r="J137" s="495" t="s">
        <v>2057</v>
      </c>
      <c r="K137" s="495">
        <v>1</v>
      </c>
      <c r="L137" s="495">
        <v>7</v>
      </c>
      <c r="M137" s="495" t="s">
        <v>2843</v>
      </c>
      <c r="N137" s="495" t="s">
        <v>2658</v>
      </c>
      <c r="O137" s="495" t="s">
        <v>2549</v>
      </c>
      <c r="P137" s="405" t="s">
        <v>1185</v>
      </c>
      <c r="Q137" s="405" t="s">
        <v>1185</v>
      </c>
      <c r="R137" s="405" t="s">
        <v>1207</v>
      </c>
      <c r="S137" s="405" t="s">
        <v>1380</v>
      </c>
      <c r="T137" s="405"/>
      <c r="U137" s="405"/>
      <c r="V137" s="405" t="s">
        <v>1380</v>
      </c>
    </row>
    <row r="138" spans="1:22" ht="27" customHeight="1" x14ac:dyDescent="0.25">
      <c r="A138" s="531">
        <v>149</v>
      </c>
      <c r="B138" s="495"/>
      <c r="C138" s="503"/>
      <c r="D138" s="495" t="s">
        <v>2542</v>
      </c>
      <c r="E138" s="495" t="s">
        <v>66</v>
      </c>
      <c r="F138" s="495" t="s">
        <v>2529</v>
      </c>
      <c r="G138" s="495" t="s">
        <v>1749</v>
      </c>
      <c r="H138" s="495" t="s">
        <v>2629</v>
      </c>
      <c r="I138" s="502" t="s">
        <v>2655</v>
      </c>
      <c r="J138" s="495" t="s">
        <v>2057</v>
      </c>
      <c r="K138" s="495">
        <v>1</v>
      </c>
      <c r="L138" s="495">
        <v>15</v>
      </c>
      <c r="M138" s="495" t="s">
        <v>2842</v>
      </c>
      <c r="N138" s="495" t="s">
        <v>2659</v>
      </c>
      <c r="O138" s="495" t="s">
        <v>2548</v>
      </c>
      <c r="P138" s="405" t="s">
        <v>1185</v>
      </c>
      <c r="Q138" s="405" t="s">
        <v>1185</v>
      </c>
      <c r="R138" s="405" t="s">
        <v>1207</v>
      </c>
      <c r="S138" s="405" t="s">
        <v>1380</v>
      </c>
      <c r="T138" s="405"/>
      <c r="U138" s="405"/>
      <c r="V138" s="405" t="s">
        <v>1380</v>
      </c>
    </row>
    <row r="139" spans="1:22" ht="27" customHeight="1" x14ac:dyDescent="0.25">
      <c r="A139" s="531">
        <v>150</v>
      </c>
      <c r="B139" s="495" t="s">
        <v>2538</v>
      </c>
      <c r="C139" s="495" t="s">
        <v>2539</v>
      </c>
      <c r="D139" s="495" t="s">
        <v>2536</v>
      </c>
      <c r="E139" s="495" t="s">
        <v>66</v>
      </c>
      <c r="F139" s="495" t="s">
        <v>2540</v>
      </c>
      <c r="G139" s="495" t="s">
        <v>1749</v>
      </c>
      <c r="H139" s="495" t="s">
        <v>2629</v>
      </c>
      <c r="I139" s="502" t="s">
        <v>1865</v>
      </c>
      <c r="J139" s="495" t="s">
        <v>2057</v>
      </c>
      <c r="K139" s="495">
        <v>1</v>
      </c>
      <c r="L139" s="495">
        <v>3</v>
      </c>
      <c r="M139" s="495" t="s">
        <v>2541</v>
      </c>
      <c r="N139" s="495" t="s">
        <v>2544</v>
      </c>
      <c r="O139" s="445" t="s">
        <v>2528</v>
      </c>
      <c r="P139" s="405" t="s">
        <v>1185</v>
      </c>
      <c r="Q139" s="405" t="s">
        <v>1380</v>
      </c>
      <c r="R139" s="405" t="s">
        <v>1207</v>
      </c>
      <c r="S139" s="405" t="s">
        <v>1380</v>
      </c>
      <c r="T139" s="405"/>
      <c r="U139" s="405"/>
      <c r="V139" s="405" t="s">
        <v>1380</v>
      </c>
    </row>
    <row r="140" spans="1:22" ht="27" customHeight="1" x14ac:dyDescent="0.25">
      <c r="A140" s="531">
        <v>151</v>
      </c>
      <c r="B140" s="495"/>
      <c r="C140" s="503"/>
      <c r="D140" s="495" t="s">
        <v>2535</v>
      </c>
      <c r="E140" s="495" t="s">
        <v>66</v>
      </c>
      <c r="F140" s="495" t="s">
        <v>2540</v>
      </c>
      <c r="G140" s="495" t="s">
        <v>1749</v>
      </c>
      <c r="H140" s="495" t="s">
        <v>2629</v>
      </c>
      <c r="I140" s="502" t="s">
        <v>2532</v>
      </c>
      <c r="J140" s="495" t="s">
        <v>2057</v>
      </c>
      <c r="K140" s="495">
        <v>1</v>
      </c>
      <c r="L140" s="495">
        <v>8</v>
      </c>
      <c r="M140" s="495" t="s">
        <v>2758</v>
      </c>
      <c r="N140" s="495" t="s">
        <v>2845</v>
      </c>
      <c r="O140" s="445" t="s">
        <v>2527</v>
      </c>
      <c r="P140" s="405" t="s">
        <v>1185</v>
      </c>
      <c r="Q140" s="405" t="s">
        <v>1185</v>
      </c>
      <c r="R140" s="405" t="s">
        <v>1207</v>
      </c>
      <c r="S140" s="405" t="s">
        <v>1185</v>
      </c>
      <c r="T140" s="405"/>
      <c r="U140" s="405"/>
      <c r="V140" s="405" t="s">
        <v>1185</v>
      </c>
    </row>
    <row r="141" spans="1:22" ht="27" customHeight="1" x14ac:dyDescent="0.25">
      <c r="A141" s="531">
        <v>152</v>
      </c>
      <c r="B141" s="495"/>
      <c r="C141" s="503"/>
      <c r="D141" s="495" t="s">
        <v>2534</v>
      </c>
      <c r="E141" s="495" t="s">
        <v>66</v>
      </c>
      <c r="F141" s="495" t="s">
        <v>2540</v>
      </c>
      <c r="G141" s="495" t="s">
        <v>1749</v>
      </c>
      <c r="H141" s="495" t="s">
        <v>2629</v>
      </c>
      <c r="I141" s="502" t="s">
        <v>2531</v>
      </c>
      <c r="J141" s="495" t="s">
        <v>2057</v>
      </c>
      <c r="K141" s="495">
        <v>1</v>
      </c>
      <c r="L141" s="495">
        <v>3</v>
      </c>
      <c r="M141" s="495" t="s">
        <v>2844</v>
      </c>
      <c r="N141" s="495" t="s">
        <v>2815</v>
      </c>
      <c r="O141" s="445" t="s">
        <v>2525</v>
      </c>
      <c r="P141" s="405" t="s">
        <v>1185</v>
      </c>
      <c r="Q141" s="405" t="s">
        <v>1185</v>
      </c>
      <c r="R141" s="405" t="s">
        <v>2526</v>
      </c>
      <c r="S141" s="405" t="s">
        <v>1185</v>
      </c>
      <c r="T141" s="405"/>
      <c r="U141" s="405"/>
      <c r="V141" s="405" t="s">
        <v>1185</v>
      </c>
    </row>
    <row r="142" spans="1:22" ht="27" customHeight="1" x14ac:dyDescent="0.25">
      <c r="A142" s="531">
        <v>153</v>
      </c>
      <c r="B142" s="495" t="s">
        <v>1705</v>
      </c>
      <c r="C142" s="495" t="s">
        <v>1571</v>
      </c>
      <c r="D142" s="495" t="s">
        <v>1602</v>
      </c>
      <c r="E142" s="496" t="s">
        <v>66</v>
      </c>
      <c r="F142" s="495" t="s">
        <v>2109</v>
      </c>
      <c r="G142" s="495" t="s">
        <v>1749</v>
      </c>
      <c r="H142" s="495" t="s">
        <v>2628</v>
      </c>
      <c r="I142" s="500" t="s">
        <v>1872</v>
      </c>
      <c r="J142" s="495" t="s">
        <v>2057</v>
      </c>
      <c r="K142" s="495">
        <v>1</v>
      </c>
      <c r="L142" s="495">
        <v>1</v>
      </c>
      <c r="M142" s="495" t="s">
        <v>2037</v>
      </c>
      <c r="N142" s="495" t="s">
        <v>2283</v>
      </c>
      <c r="O142" s="445" t="s">
        <v>2049</v>
      </c>
      <c r="P142" s="517" t="s">
        <v>1207</v>
      </c>
      <c r="Q142" s="517" t="s">
        <v>1207</v>
      </c>
      <c r="R142" s="517" t="s">
        <v>1207</v>
      </c>
      <c r="S142" s="517" t="s">
        <v>1207</v>
      </c>
      <c r="T142" s="517"/>
      <c r="U142" s="517"/>
      <c r="V142" s="517" t="s">
        <v>1207</v>
      </c>
    </row>
    <row r="143" spans="1:22" ht="27" customHeight="1" x14ac:dyDescent="0.25">
      <c r="A143" s="531">
        <v>154</v>
      </c>
      <c r="B143" s="495"/>
      <c r="C143" s="495"/>
      <c r="D143" s="495" t="s">
        <v>1603</v>
      </c>
      <c r="E143" s="496" t="s">
        <v>66</v>
      </c>
      <c r="F143" s="495" t="s">
        <v>2109</v>
      </c>
      <c r="G143" s="495" t="s">
        <v>1749</v>
      </c>
      <c r="H143" s="495" t="s">
        <v>2628</v>
      </c>
      <c r="I143" s="500" t="s">
        <v>1873</v>
      </c>
      <c r="J143" s="495" t="s">
        <v>2057</v>
      </c>
      <c r="K143" s="495">
        <v>1</v>
      </c>
      <c r="L143" s="495">
        <v>1</v>
      </c>
      <c r="M143" s="495" t="s">
        <v>2037</v>
      </c>
      <c r="N143" s="495" t="s">
        <v>2284</v>
      </c>
      <c r="O143" s="445" t="s">
        <v>2050</v>
      </c>
      <c r="P143" s="517" t="s">
        <v>1207</v>
      </c>
      <c r="Q143" s="517" t="s">
        <v>1207</v>
      </c>
      <c r="R143" s="517" t="s">
        <v>1207</v>
      </c>
      <c r="S143" s="517" t="s">
        <v>1207</v>
      </c>
      <c r="T143" s="517"/>
      <c r="U143" s="517"/>
      <c r="V143" s="517" t="s">
        <v>1207</v>
      </c>
    </row>
    <row r="144" spans="1:22" ht="27" customHeight="1" x14ac:dyDescent="0.25">
      <c r="A144" s="531">
        <v>155</v>
      </c>
      <c r="B144" s="495"/>
      <c r="C144" s="495"/>
      <c r="D144" s="495" t="s">
        <v>1684</v>
      </c>
      <c r="E144" s="496" t="s">
        <v>66</v>
      </c>
      <c r="F144" s="495" t="s">
        <v>2109</v>
      </c>
      <c r="G144" s="495" t="s">
        <v>1749</v>
      </c>
      <c r="H144" s="495" t="s">
        <v>2628</v>
      </c>
      <c r="I144" s="527" t="s">
        <v>1872</v>
      </c>
      <c r="J144" s="495" t="s">
        <v>2057</v>
      </c>
      <c r="K144" s="495">
        <v>1</v>
      </c>
      <c r="L144" s="495">
        <v>1</v>
      </c>
      <c r="M144" s="495" t="s">
        <v>2037</v>
      </c>
      <c r="N144" s="495" t="s">
        <v>2285</v>
      </c>
      <c r="O144" s="445" t="s">
        <v>1683</v>
      </c>
      <c r="P144" s="517" t="s">
        <v>1207</v>
      </c>
      <c r="Q144" s="517" t="s">
        <v>1207</v>
      </c>
      <c r="R144" s="517" t="s">
        <v>1207</v>
      </c>
      <c r="S144" s="517" t="s">
        <v>1207</v>
      </c>
      <c r="T144" s="517"/>
      <c r="U144" s="517"/>
      <c r="V144" s="517" t="s">
        <v>1207</v>
      </c>
    </row>
    <row r="145" spans="1:22" ht="27" customHeight="1" x14ac:dyDescent="0.25">
      <c r="A145" s="531">
        <v>156</v>
      </c>
      <c r="B145" s="495"/>
      <c r="C145" s="495"/>
      <c r="D145" s="495" t="s">
        <v>2816</v>
      </c>
      <c r="E145" s="496" t="s">
        <v>66</v>
      </c>
      <c r="F145" s="495" t="s">
        <v>2745</v>
      </c>
      <c r="G145" s="495" t="s">
        <v>2688</v>
      </c>
      <c r="H145" s="495" t="s">
        <v>2628</v>
      </c>
      <c r="I145" s="527" t="s">
        <v>1873</v>
      </c>
      <c r="J145" s="495" t="s">
        <v>2057</v>
      </c>
      <c r="K145" s="495">
        <v>1</v>
      </c>
      <c r="L145" s="495">
        <v>1</v>
      </c>
      <c r="M145" s="495" t="s">
        <v>2037</v>
      </c>
      <c r="N145" s="495" t="s">
        <v>2286</v>
      </c>
      <c r="O145" s="453" t="s">
        <v>2749</v>
      </c>
      <c r="P145" s="431" t="s">
        <v>1185</v>
      </c>
      <c r="Q145" s="431" t="s">
        <v>1184</v>
      </c>
      <c r="R145" s="431" t="s">
        <v>1184</v>
      </c>
      <c r="S145" s="517" t="s">
        <v>1184</v>
      </c>
      <c r="T145" s="517" t="s">
        <v>1184</v>
      </c>
      <c r="U145" s="517" t="s">
        <v>1184</v>
      </c>
      <c r="V145" s="517" t="s">
        <v>1184</v>
      </c>
    </row>
    <row r="146" spans="1:22" ht="27" customHeight="1" x14ac:dyDescent="0.25">
      <c r="A146" s="531">
        <v>157</v>
      </c>
      <c r="B146" s="495"/>
      <c r="C146" s="495"/>
      <c r="D146" s="495" t="s">
        <v>2817</v>
      </c>
      <c r="E146" s="496" t="s">
        <v>66</v>
      </c>
      <c r="F146" s="495" t="s">
        <v>2745</v>
      </c>
      <c r="G146" s="495" t="s">
        <v>2688</v>
      </c>
      <c r="H146" s="495" t="s">
        <v>2628</v>
      </c>
      <c r="I146" s="527" t="s">
        <v>1872</v>
      </c>
      <c r="J146" s="495" t="s">
        <v>2057</v>
      </c>
      <c r="K146" s="495">
        <v>1</v>
      </c>
      <c r="L146" s="495">
        <v>1</v>
      </c>
      <c r="M146" s="495" t="s">
        <v>2037</v>
      </c>
      <c r="N146" s="495" t="s">
        <v>2287</v>
      </c>
      <c r="O146" s="453" t="s">
        <v>2750</v>
      </c>
      <c r="P146" s="431" t="s">
        <v>1185</v>
      </c>
      <c r="Q146" s="431" t="s">
        <v>1184</v>
      </c>
      <c r="R146" s="431" t="s">
        <v>1184</v>
      </c>
      <c r="S146" s="517" t="s">
        <v>1184</v>
      </c>
      <c r="T146" s="517" t="s">
        <v>1184</v>
      </c>
      <c r="U146" s="517" t="s">
        <v>1184</v>
      </c>
      <c r="V146" s="517" t="s">
        <v>1184</v>
      </c>
    </row>
    <row r="147" spans="1:22" ht="27" customHeight="1" x14ac:dyDescent="0.25">
      <c r="A147" s="531">
        <v>158</v>
      </c>
      <c r="B147" s="495"/>
      <c r="C147" s="495"/>
      <c r="D147" s="495" t="s">
        <v>2818</v>
      </c>
      <c r="E147" s="496" t="s">
        <v>66</v>
      </c>
      <c r="F147" s="495" t="s">
        <v>2745</v>
      </c>
      <c r="G147" s="495" t="s">
        <v>2688</v>
      </c>
      <c r="H147" s="495" t="s">
        <v>2628</v>
      </c>
      <c r="I147" s="527" t="s">
        <v>1873</v>
      </c>
      <c r="J147" s="495" t="s">
        <v>2057</v>
      </c>
      <c r="K147" s="495">
        <v>1</v>
      </c>
      <c r="L147" s="495">
        <v>1</v>
      </c>
      <c r="M147" s="495" t="s">
        <v>2037</v>
      </c>
      <c r="N147" s="495" t="s">
        <v>2288</v>
      </c>
      <c r="O147" s="453" t="s">
        <v>2751</v>
      </c>
      <c r="P147" s="431" t="s">
        <v>1185</v>
      </c>
      <c r="Q147" s="431" t="s">
        <v>1184</v>
      </c>
      <c r="R147" s="431" t="s">
        <v>1184</v>
      </c>
      <c r="S147" s="517" t="s">
        <v>1184</v>
      </c>
      <c r="T147" s="517" t="s">
        <v>1184</v>
      </c>
      <c r="U147" s="517" t="s">
        <v>1184</v>
      </c>
      <c r="V147" s="517" t="s">
        <v>1184</v>
      </c>
    </row>
    <row r="148" spans="1:22" ht="27" customHeight="1" x14ac:dyDescent="0.25">
      <c r="A148" s="531">
        <v>159</v>
      </c>
      <c r="B148" s="495"/>
      <c r="C148" s="495"/>
      <c r="D148" s="495" t="s">
        <v>2819</v>
      </c>
      <c r="E148" s="496" t="s">
        <v>66</v>
      </c>
      <c r="F148" s="495" t="s">
        <v>2745</v>
      </c>
      <c r="G148" s="495" t="s">
        <v>2688</v>
      </c>
      <c r="H148" s="495" t="s">
        <v>2628</v>
      </c>
      <c r="I148" s="527" t="s">
        <v>1872</v>
      </c>
      <c r="J148" s="495" t="s">
        <v>2057</v>
      </c>
      <c r="K148" s="495">
        <v>1</v>
      </c>
      <c r="L148" s="495">
        <v>1</v>
      </c>
      <c r="M148" s="495" t="s">
        <v>2037</v>
      </c>
      <c r="N148" s="495" t="s">
        <v>2289</v>
      </c>
      <c r="O148" s="453" t="s">
        <v>2752</v>
      </c>
      <c r="P148" s="431" t="s">
        <v>1185</v>
      </c>
      <c r="Q148" s="431" t="s">
        <v>1184</v>
      </c>
      <c r="R148" s="431" t="s">
        <v>1184</v>
      </c>
      <c r="S148" s="517" t="s">
        <v>1184</v>
      </c>
      <c r="T148" s="517" t="s">
        <v>1184</v>
      </c>
      <c r="U148" s="517" t="s">
        <v>1184</v>
      </c>
      <c r="V148" s="517" t="s">
        <v>1184</v>
      </c>
    </row>
    <row r="149" spans="1:22" ht="27" customHeight="1" x14ac:dyDescent="0.25">
      <c r="A149" s="531">
        <v>160</v>
      </c>
      <c r="B149" s="495"/>
      <c r="C149" s="495"/>
      <c r="D149" s="495" t="s">
        <v>1265</v>
      </c>
      <c r="E149" s="496" t="s">
        <v>66</v>
      </c>
      <c r="F149" s="495" t="s">
        <v>2696</v>
      </c>
      <c r="G149" s="495" t="s">
        <v>1749</v>
      </c>
      <c r="H149" s="495" t="s">
        <v>2628</v>
      </c>
      <c r="I149" s="527" t="s">
        <v>1873</v>
      </c>
      <c r="J149" s="495" t="s">
        <v>2057</v>
      </c>
      <c r="K149" s="495">
        <v>1</v>
      </c>
      <c r="L149" s="495">
        <v>1</v>
      </c>
      <c r="M149" s="495" t="s">
        <v>2037</v>
      </c>
      <c r="N149" s="495" t="s">
        <v>2290</v>
      </c>
      <c r="O149" s="445" t="s">
        <v>1612</v>
      </c>
      <c r="P149" s="517" t="s">
        <v>1380</v>
      </c>
      <c r="Q149" s="517" t="s">
        <v>1380</v>
      </c>
      <c r="R149" s="517" t="s">
        <v>1380</v>
      </c>
      <c r="S149" s="517" t="s">
        <v>1380</v>
      </c>
      <c r="T149" s="517"/>
      <c r="U149" s="517"/>
      <c r="V149" s="517" t="s">
        <v>1380</v>
      </c>
    </row>
    <row r="150" spans="1:22" ht="27" customHeight="1" x14ac:dyDescent="0.25">
      <c r="A150" s="531">
        <v>161</v>
      </c>
      <c r="B150" s="495"/>
      <c r="C150" s="495"/>
      <c r="D150" s="495" t="s">
        <v>1265</v>
      </c>
      <c r="E150" s="496" t="s">
        <v>66</v>
      </c>
      <c r="F150" s="495" t="s">
        <v>2696</v>
      </c>
      <c r="G150" s="495" t="s">
        <v>1749</v>
      </c>
      <c r="H150" s="495" t="s">
        <v>2628</v>
      </c>
      <c r="I150" s="527" t="s">
        <v>1873</v>
      </c>
      <c r="J150" s="495" t="s">
        <v>2057</v>
      </c>
      <c r="K150" s="495">
        <v>1</v>
      </c>
      <c r="L150" s="495">
        <v>1</v>
      </c>
      <c r="M150" s="495" t="s">
        <v>2038</v>
      </c>
      <c r="N150" s="495" t="s">
        <v>2291</v>
      </c>
      <c r="O150" s="445" t="s">
        <v>1612</v>
      </c>
      <c r="P150" s="517" t="s">
        <v>1380</v>
      </c>
      <c r="Q150" s="517" t="s">
        <v>1380</v>
      </c>
      <c r="R150" s="517" t="s">
        <v>1380</v>
      </c>
      <c r="S150" s="517" t="s">
        <v>1380</v>
      </c>
      <c r="T150" s="517"/>
      <c r="U150" s="517"/>
      <c r="V150" s="517" t="s">
        <v>1380</v>
      </c>
    </row>
    <row r="151" spans="1:22" ht="27" customHeight="1" x14ac:dyDescent="0.25">
      <c r="A151" s="531">
        <v>162</v>
      </c>
      <c r="B151" s="495"/>
      <c r="C151" s="495"/>
      <c r="D151" s="495" t="s">
        <v>1265</v>
      </c>
      <c r="E151" s="496" t="s">
        <v>66</v>
      </c>
      <c r="F151" s="495" t="s">
        <v>2696</v>
      </c>
      <c r="G151" s="495" t="s">
        <v>1749</v>
      </c>
      <c r="H151" s="495" t="s">
        <v>2628</v>
      </c>
      <c r="I151" s="527" t="s">
        <v>1873</v>
      </c>
      <c r="J151" s="495" t="s">
        <v>2057</v>
      </c>
      <c r="K151" s="495">
        <v>1</v>
      </c>
      <c r="L151" s="495">
        <v>1</v>
      </c>
      <c r="M151" s="495" t="s">
        <v>2038</v>
      </c>
      <c r="N151" s="495" t="s">
        <v>2292</v>
      </c>
      <c r="O151" s="445" t="s">
        <v>1612</v>
      </c>
      <c r="P151" s="517" t="s">
        <v>1380</v>
      </c>
      <c r="Q151" s="517" t="s">
        <v>1380</v>
      </c>
      <c r="R151" s="517" t="s">
        <v>1380</v>
      </c>
      <c r="S151" s="517" t="s">
        <v>1380</v>
      </c>
      <c r="T151" s="517"/>
      <c r="U151" s="517"/>
      <c r="V151" s="517" t="s">
        <v>1380</v>
      </c>
    </row>
    <row r="152" spans="1:22" ht="27" customHeight="1" x14ac:dyDescent="0.25">
      <c r="A152" s="531">
        <v>163</v>
      </c>
      <c r="B152" s="495"/>
      <c r="C152" s="495"/>
      <c r="D152" s="495" t="s">
        <v>1265</v>
      </c>
      <c r="E152" s="496" t="s">
        <v>66</v>
      </c>
      <c r="F152" s="495" t="s">
        <v>2696</v>
      </c>
      <c r="G152" s="495" t="s">
        <v>1749</v>
      </c>
      <c r="H152" s="495" t="s">
        <v>2628</v>
      </c>
      <c r="I152" s="527" t="s">
        <v>1873</v>
      </c>
      <c r="J152" s="495" t="s">
        <v>2057</v>
      </c>
      <c r="K152" s="495">
        <v>1</v>
      </c>
      <c r="L152" s="495">
        <v>1</v>
      </c>
      <c r="M152" s="495" t="s">
        <v>2038</v>
      </c>
      <c r="N152" s="495" t="s">
        <v>2293</v>
      </c>
      <c r="O152" s="445" t="s">
        <v>1612</v>
      </c>
      <c r="P152" s="517" t="s">
        <v>1380</v>
      </c>
      <c r="Q152" s="517" t="s">
        <v>1380</v>
      </c>
      <c r="R152" s="517" t="s">
        <v>1380</v>
      </c>
      <c r="S152" s="517" t="s">
        <v>1380</v>
      </c>
      <c r="T152" s="517"/>
      <c r="U152" s="517"/>
      <c r="V152" s="517" t="s">
        <v>1380</v>
      </c>
    </row>
    <row r="153" spans="1:22" ht="27" customHeight="1" x14ac:dyDescent="0.25">
      <c r="A153" s="531">
        <v>164</v>
      </c>
      <c r="B153" s="495"/>
      <c r="C153" s="495"/>
      <c r="D153" s="495" t="s">
        <v>1265</v>
      </c>
      <c r="E153" s="496" t="s">
        <v>66</v>
      </c>
      <c r="F153" s="495" t="s">
        <v>2696</v>
      </c>
      <c r="G153" s="495" t="s">
        <v>1749</v>
      </c>
      <c r="H153" s="495" t="s">
        <v>2628</v>
      </c>
      <c r="I153" s="527" t="s">
        <v>1873</v>
      </c>
      <c r="J153" s="495" t="s">
        <v>2057</v>
      </c>
      <c r="K153" s="495">
        <v>1</v>
      </c>
      <c r="L153" s="495">
        <v>1</v>
      </c>
      <c r="M153" s="495" t="s">
        <v>2038</v>
      </c>
      <c r="N153" s="495" t="s">
        <v>2294</v>
      </c>
      <c r="O153" s="445" t="s">
        <v>1612</v>
      </c>
      <c r="P153" s="517" t="s">
        <v>1380</v>
      </c>
      <c r="Q153" s="517" t="s">
        <v>1380</v>
      </c>
      <c r="R153" s="517" t="s">
        <v>1380</v>
      </c>
      <c r="S153" s="517" t="s">
        <v>1380</v>
      </c>
      <c r="T153" s="517"/>
      <c r="U153" s="517"/>
      <c r="V153" s="517" t="s">
        <v>1380</v>
      </c>
    </row>
    <row r="154" spans="1:22" ht="27" customHeight="1" x14ac:dyDescent="0.25">
      <c r="A154" s="531">
        <v>165</v>
      </c>
      <c r="B154" s="495"/>
      <c r="C154" s="495"/>
      <c r="D154" s="495" t="s">
        <v>1672</v>
      </c>
      <c r="E154" s="496" t="s">
        <v>66</v>
      </c>
      <c r="F154" s="495" t="s">
        <v>2110</v>
      </c>
      <c r="G154" s="495" t="s">
        <v>1749</v>
      </c>
      <c r="H154" s="495" t="s">
        <v>2628</v>
      </c>
      <c r="I154" s="527" t="s">
        <v>1873</v>
      </c>
      <c r="J154" s="495" t="s">
        <v>2057</v>
      </c>
      <c r="K154" s="495">
        <v>1</v>
      </c>
      <c r="L154" s="495">
        <v>1</v>
      </c>
      <c r="M154" s="495" t="s">
        <v>2038</v>
      </c>
      <c r="N154" s="495" t="s">
        <v>2295</v>
      </c>
      <c r="O154" s="445" t="s">
        <v>1674</v>
      </c>
      <c r="P154" s="517" t="s">
        <v>1380</v>
      </c>
      <c r="Q154" s="517" t="s">
        <v>1380</v>
      </c>
      <c r="R154" s="517" t="s">
        <v>1207</v>
      </c>
      <c r="S154" s="517" t="s">
        <v>1380</v>
      </c>
      <c r="T154" s="517"/>
      <c r="U154" s="517"/>
      <c r="V154" s="517" t="s">
        <v>1380</v>
      </c>
    </row>
    <row r="155" spans="1:22" ht="27" customHeight="1" x14ac:dyDescent="0.25">
      <c r="A155" s="531">
        <v>166</v>
      </c>
      <c r="B155" s="495"/>
      <c r="C155" s="495"/>
      <c r="D155" s="495" t="s">
        <v>1673</v>
      </c>
      <c r="E155" s="496" t="s">
        <v>66</v>
      </c>
      <c r="F155" s="495" t="s">
        <v>2110</v>
      </c>
      <c r="G155" s="495" t="s">
        <v>1749</v>
      </c>
      <c r="H155" s="495" t="s">
        <v>2628</v>
      </c>
      <c r="I155" s="527" t="s">
        <v>1872</v>
      </c>
      <c r="J155" s="495" t="s">
        <v>2057</v>
      </c>
      <c r="K155" s="495">
        <v>1</v>
      </c>
      <c r="L155" s="495">
        <v>1</v>
      </c>
      <c r="M155" s="495" t="s">
        <v>2038</v>
      </c>
      <c r="N155" s="495" t="s">
        <v>2296</v>
      </c>
      <c r="O155" s="445" t="s">
        <v>1675</v>
      </c>
      <c r="P155" s="517" t="s">
        <v>1380</v>
      </c>
      <c r="Q155" s="517" t="s">
        <v>1380</v>
      </c>
      <c r="R155" s="517" t="s">
        <v>1207</v>
      </c>
      <c r="S155" s="517" t="s">
        <v>1380</v>
      </c>
      <c r="T155" s="517"/>
      <c r="U155" s="517"/>
      <c r="V155" s="517" t="s">
        <v>1380</v>
      </c>
    </row>
    <row r="156" spans="1:22" ht="27" customHeight="1" x14ac:dyDescent="0.25">
      <c r="A156" s="531">
        <v>167</v>
      </c>
      <c r="B156" s="495"/>
      <c r="C156" s="495"/>
      <c r="D156" s="495" t="s">
        <v>1606</v>
      </c>
      <c r="E156" s="496" t="s">
        <v>66</v>
      </c>
      <c r="F156" s="495" t="s">
        <v>1543</v>
      </c>
      <c r="G156" s="495" t="s">
        <v>1749</v>
      </c>
      <c r="H156" s="495" t="s">
        <v>2628</v>
      </c>
      <c r="I156" s="527" t="s">
        <v>1873</v>
      </c>
      <c r="J156" s="495" t="s">
        <v>2057</v>
      </c>
      <c r="K156" s="495">
        <v>1</v>
      </c>
      <c r="L156" s="495">
        <v>1</v>
      </c>
      <c r="M156" s="495" t="s">
        <v>2038</v>
      </c>
      <c r="N156" s="495" t="s">
        <v>2297</v>
      </c>
      <c r="O156" s="445" t="s">
        <v>1613</v>
      </c>
      <c r="P156" s="517" t="s">
        <v>1207</v>
      </c>
      <c r="Q156" s="517" t="s">
        <v>1207</v>
      </c>
      <c r="R156" s="517" t="s">
        <v>1207</v>
      </c>
      <c r="S156" s="517" t="s">
        <v>1207</v>
      </c>
      <c r="T156" s="517"/>
      <c r="U156" s="517"/>
      <c r="V156" s="517" t="s">
        <v>1207</v>
      </c>
    </row>
    <row r="157" spans="1:22" ht="27" customHeight="1" x14ac:dyDescent="0.25">
      <c r="A157" s="531">
        <v>168</v>
      </c>
      <c r="B157" s="495"/>
      <c r="C157" s="495"/>
      <c r="D157" s="495" t="s">
        <v>1607</v>
      </c>
      <c r="E157" s="496" t="s">
        <v>66</v>
      </c>
      <c r="F157" s="495" t="s">
        <v>1543</v>
      </c>
      <c r="G157" s="495" t="s">
        <v>1749</v>
      </c>
      <c r="H157" s="495" t="s">
        <v>2628</v>
      </c>
      <c r="I157" s="527" t="s">
        <v>1872</v>
      </c>
      <c r="J157" s="495" t="s">
        <v>2057</v>
      </c>
      <c r="K157" s="495">
        <v>1</v>
      </c>
      <c r="L157" s="495">
        <v>1</v>
      </c>
      <c r="M157" s="495" t="s">
        <v>2038</v>
      </c>
      <c r="N157" s="495" t="s">
        <v>2298</v>
      </c>
      <c r="O157" s="445" t="s">
        <v>1614</v>
      </c>
      <c r="P157" s="517" t="s">
        <v>1207</v>
      </c>
      <c r="Q157" s="517" t="s">
        <v>1207</v>
      </c>
      <c r="R157" s="517" t="s">
        <v>1207</v>
      </c>
      <c r="S157" s="517" t="s">
        <v>1207</v>
      </c>
      <c r="T157" s="517"/>
      <c r="U157" s="517"/>
      <c r="V157" s="517" t="s">
        <v>1207</v>
      </c>
    </row>
    <row r="158" spans="1:22" ht="27" customHeight="1" x14ac:dyDescent="0.25">
      <c r="A158" s="531">
        <v>169</v>
      </c>
      <c r="B158" s="495"/>
      <c r="C158" s="495"/>
      <c r="D158" s="495" t="s">
        <v>1574</v>
      </c>
      <c r="E158" s="496" t="s">
        <v>66</v>
      </c>
      <c r="F158" s="495" t="s">
        <v>1543</v>
      </c>
      <c r="G158" s="495" t="s">
        <v>1749</v>
      </c>
      <c r="H158" s="505" t="s">
        <v>2628</v>
      </c>
      <c r="I158" s="535" t="s">
        <v>2663</v>
      </c>
      <c r="J158" s="495" t="s">
        <v>2057</v>
      </c>
      <c r="K158" s="495">
        <v>1</v>
      </c>
      <c r="L158" s="495">
        <v>1</v>
      </c>
      <c r="M158" s="495" t="s">
        <v>2039</v>
      </c>
      <c r="N158" s="495" t="s">
        <v>2299</v>
      </c>
      <c r="O158" s="445" t="s">
        <v>1615</v>
      </c>
      <c r="P158" s="517" t="s">
        <v>1207</v>
      </c>
      <c r="Q158" s="517" t="s">
        <v>1207</v>
      </c>
      <c r="R158" s="517" t="s">
        <v>1207</v>
      </c>
      <c r="S158" s="517" t="s">
        <v>1207</v>
      </c>
      <c r="T158" s="517"/>
      <c r="U158" s="517"/>
      <c r="V158" s="517" t="s">
        <v>1207</v>
      </c>
    </row>
    <row r="159" spans="1:22" ht="27" customHeight="1" x14ac:dyDescent="0.25">
      <c r="A159" s="531">
        <v>170</v>
      </c>
      <c r="B159" s="495"/>
      <c r="C159" s="495"/>
      <c r="D159" s="495" t="s">
        <v>1575</v>
      </c>
      <c r="E159" s="496" t="s">
        <v>66</v>
      </c>
      <c r="F159" s="495" t="s">
        <v>1543</v>
      </c>
      <c r="G159" s="495" t="s">
        <v>1749</v>
      </c>
      <c r="H159" s="505" t="s">
        <v>2628</v>
      </c>
      <c r="I159" s="535" t="s">
        <v>2664</v>
      </c>
      <c r="J159" s="495" t="s">
        <v>2057</v>
      </c>
      <c r="K159" s="495">
        <v>1</v>
      </c>
      <c r="L159" s="495">
        <v>1</v>
      </c>
      <c r="M159" s="495" t="s">
        <v>2039</v>
      </c>
      <c r="N159" s="495" t="s">
        <v>2300</v>
      </c>
      <c r="O159" s="445" t="s">
        <v>1616</v>
      </c>
      <c r="P159" s="517" t="s">
        <v>1207</v>
      </c>
      <c r="Q159" s="517" t="s">
        <v>1207</v>
      </c>
      <c r="R159" s="517" t="s">
        <v>1207</v>
      </c>
      <c r="S159" s="517" t="s">
        <v>1207</v>
      </c>
      <c r="T159" s="517"/>
      <c r="U159" s="517"/>
      <c r="V159" s="517" t="s">
        <v>1207</v>
      </c>
    </row>
    <row r="160" spans="1:22" ht="27" customHeight="1" x14ac:dyDescent="0.25">
      <c r="A160" s="531">
        <v>171</v>
      </c>
      <c r="B160" s="495"/>
      <c r="C160" s="495"/>
      <c r="D160" s="495" t="s">
        <v>1576</v>
      </c>
      <c r="E160" s="496" t="s">
        <v>66</v>
      </c>
      <c r="F160" s="495" t="s">
        <v>1577</v>
      </c>
      <c r="G160" s="495" t="s">
        <v>1749</v>
      </c>
      <c r="H160" s="495" t="s">
        <v>2628</v>
      </c>
      <c r="I160" s="527" t="s">
        <v>1873</v>
      </c>
      <c r="J160" s="495" t="s">
        <v>2057</v>
      </c>
      <c r="K160" s="495">
        <v>1</v>
      </c>
      <c r="L160" s="495">
        <v>1</v>
      </c>
      <c r="M160" s="495" t="s">
        <v>2039</v>
      </c>
      <c r="N160" s="495" t="s">
        <v>2301</v>
      </c>
      <c r="O160" s="445" t="s">
        <v>1617</v>
      </c>
      <c r="P160" s="517" t="s">
        <v>1380</v>
      </c>
      <c r="Q160" s="517" t="s">
        <v>1207</v>
      </c>
      <c r="R160" s="517" t="s">
        <v>1207</v>
      </c>
      <c r="S160" s="517" t="s">
        <v>1207</v>
      </c>
      <c r="T160" s="517"/>
      <c r="U160" s="517"/>
      <c r="V160" s="517" t="s">
        <v>1207</v>
      </c>
    </row>
    <row r="161" spans="1:22" ht="27" customHeight="1" x14ac:dyDescent="0.25">
      <c r="A161" s="531">
        <v>172</v>
      </c>
      <c r="B161" s="495"/>
      <c r="C161" s="495"/>
      <c r="D161" s="495" t="s">
        <v>1578</v>
      </c>
      <c r="E161" s="496" t="s">
        <v>66</v>
      </c>
      <c r="F161" s="495" t="s">
        <v>1577</v>
      </c>
      <c r="G161" s="495" t="s">
        <v>1749</v>
      </c>
      <c r="H161" s="495" t="s">
        <v>2628</v>
      </c>
      <c r="I161" s="527" t="s">
        <v>1872</v>
      </c>
      <c r="J161" s="495" t="s">
        <v>2057</v>
      </c>
      <c r="K161" s="495">
        <v>1</v>
      </c>
      <c r="L161" s="495">
        <v>1</v>
      </c>
      <c r="M161" s="495" t="s">
        <v>2039</v>
      </c>
      <c r="N161" s="495" t="s">
        <v>2302</v>
      </c>
      <c r="O161" s="445" t="s">
        <v>1618</v>
      </c>
      <c r="P161" s="517" t="s">
        <v>1380</v>
      </c>
      <c r="Q161" s="517" t="s">
        <v>1207</v>
      </c>
      <c r="R161" s="517" t="s">
        <v>1207</v>
      </c>
      <c r="S161" s="517" t="s">
        <v>1207</v>
      </c>
      <c r="T161" s="517"/>
      <c r="U161" s="517"/>
      <c r="V161" s="517" t="s">
        <v>1207</v>
      </c>
    </row>
    <row r="162" spans="1:22" ht="27" customHeight="1" x14ac:dyDescent="0.25">
      <c r="A162" s="531">
        <v>173</v>
      </c>
      <c r="B162" s="495"/>
      <c r="C162" s="495"/>
      <c r="D162" s="495" t="s">
        <v>1581</v>
      </c>
      <c r="E162" s="496" t="s">
        <v>66</v>
      </c>
      <c r="F162" s="495" t="s">
        <v>2651</v>
      </c>
      <c r="G162" s="495" t="s">
        <v>1749</v>
      </c>
      <c r="H162" s="495" t="s">
        <v>2628</v>
      </c>
      <c r="I162" s="527" t="s">
        <v>1873</v>
      </c>
      <c r="J162" s="495" t="s">
        <v>2057</v>
      </c>
      <c r="K162" s="495">
        <v>1</v>
      </c>
      <c r="L162" s="495">
        <v>1</v>
      </c>
      <c r="M162" s="495" t="s">
        <v>2039</v>
      </c>
      <c r="N162" s="495" t="s">
        <v>2303</v>
      </c>
      <c r="O162" s="445" t="s">
        <v>1619</v>
      </c>
      <c r="P162" s="517" t="s">
        <v>1380</v>
      </c>
      <c r="Q162" s="517" t="s">
        <v>1380</v>
      </c>
      <c r="R162" s="517" t="s">
        <v>1184</v>
      </c>
      <c r="S162" s="517" t="s">
        <v>1184</v>
      </c>
      <c r="T162" s="517"/>
      <c r="U162" s="517"/>
      <c r="V162" s="517" t="s">
        <v>1184</v>
      </c>
    </row>
    <row r="163" spans="1:22" ht="27" customHeight="1" x14ac:dyDescent="0.25">
      <c r="A163" s="531">
        <v>174</v>
      </c>
      <c r="B163" s="495"/>
      <c r="C163" s="495"/>
      <c r="D163" s="495" t="s">
        <v>1582</v>
      </c>
      <c r="E163" s="496" t="s">
        <v>66</v>
      </c>
      <c r="F163" s="495" t="s">
        <v>2651</v>
      </c>
      <c r="G163" s="495" t="s">
        <v>1749</v>
      </c>
      <c r="H163" s="495" t="s">
        <v>2628</v>
      </c>
      <c r="I163" s="527" t="s">
        <v>1872</v>
      </c>
      <c r="J163" s="495" t="s">
        <v>2057</v>
      </c>
      <c r="K163" s="495">
        <v>1</v>
      </c>
      <c r="L163" s="495">
        <v>1</v>
      </c>
      <c r="M163" s="495" t="s">
        <v>2039</v>
      </c>
      <c r="N163" s="495" t="s">
        <v>2304</v>
      </c>
      <c r="O163" s="445" t="s">
        <v>1620</v>
      </c>
      <c r="P163" s="517" t="s">
        <v>1380</v>
      </c>
      <c r="Q163" s="517" t="s">
        <v>1380</v>
      </c>
      <c r="R163" s="517" t="s">
        <v>1184</v>
      </c>
      <c r="S163" s="517" t="s">
        <v>1184</v>
      </c>
      <c r="T163" s="517"/>
      <c r="U163" s="517"/>
      <c r="V163" s="517" t="s">
        <v>1184</v>
      </c>
    </row>
    <row r="164" spans="1:22" ht="27" customHeight="1" x14ac:dyDescent="0.25">
      <c r="A164" s="531">
        <v>175</v>
      </c>
      <c r="B164" s="495"/>
      <c r="C164" s="495"/>
      <c r="D164" s="495" t="s">
        <v>1583</v>
      </c>
      <c r="E164" s="496" t="s">
        <v>66</v>
      </c>
      <c r="F164" s="495" t="s">
        <v>2652</v>
      </c>
      <c r="G164" s="495" t="s">
        <v>1749</v>
      </c>
      <c r="H164" s="495" t="s">
        <v>2628</v>
      </c>
      <c r="I164" s="527" t="s">
        <v>1873</v>
      </c>
      <c r="J164" s="495" t="s">
        <v>2057</v>
      </c>
      <c r="K164" s="495">
        <v>1</v>
      </c>
      <c r="L164" s="495">
        <v>1</v>
      </c>
      <c r="M164" s="495" t="s">
        <v>2039</v>
      </c>
      <c r="N164" s="495" t="s">
        <v>2305</v>
      </c>
      <c r="O164" s="445" t="s">
        <v>1621</v>
      </c>
      <c r="P164" s="517" t="s">
        <v>1207</v>
      </c>
      <c r="Q164" s="517" t="s">
        <v>1380</v>
      </c>
      <c r="R164" s="517" t="s">
        <v>1380</v>
      </c>
      <c r="S164" s="517" t="s">
        <v>1207</v>
      </c>
      <c r="T164" s="517"/>
      <c r="U164" s="517"/>
      <c r="V164" s="517" t="s">
        <v>1207</v>
      </c>
    </row>
    <row r="165" spans="1:22" ht="27" customHeight="1" x14ac:dyDescent="0.25">
      <c r="A165" s="531">
        <v>176</v>
      </c>
      <c r="B165" s="495"/>
      <c r="C165" s="495"/>
      <c r="D165" s="495" t="s">
        <v>1585</v>
      </c>
      <c r="E165" s="496" t="s">
        <v>66</v>
      </c>
      <c r="F165" s="495" t="s">
        <v>2652</v>
      </c>
      <c r="G165" s="495" t="s">
        <v>1749</v>
      </c>
      <c r="H165" s="495" t="s">
        <v>2628</v>
      </c>
      <c r="I165" s="527" t="s">
        <v>1872</v>
      </c>
      <c r="J165" s="495" t="s">
        <v>2057</v>
      </c>
      <c r="K165" s="495">
        <v>1</v>
      </c>
      <c r="L165" s="495">
        <v>1</v>
      </c>
      <c r="M165" s="495" t="s">
        <v>2039</v>
      </c>
      <c r="N165" s="495" t="s">
        <v>2306</v>
      </c>
      <c r="O165" s="445" t="s">
        <v>1622</v>
      </c>
      <c r="P165" s="517" t="s">
        <v>1207</v>
      </c>
      <c r="Q165" s="517" t="s">
        <v>1380</v>
      </c>
      <c r="R165" s="517" t="s">
        <v>1380</v>
      </c>
      <c r="S165" s="517" t="s">
        <v>1207</v>
      </c>
      <c r="T165" s="517"/>
      <c r="U165" s="517"/>
      <c r="V165" s="517" t="s">
        <v>1207</v>
      </c>
    </row>
    <row r="166" spans="1:22" ht="27" customHeight="1" x14ac:dyDescent="0.25">
      <c r="A166" s="531">
        <v>177</v>
      </c>
      <c r="B166" s="495"/>
      <c r="C166" s="495"/>
      <c r="D166" s="495" t="s">
        <v>1586</v>
      </c>
      <c r="E166" s="496" t="s">
        <v>66</v>
      </c>
      <c r="F166" s="495" t="s">
        <v>1543</v>
      </c>
      <c r="G166" s="495" t="s">
        <v>1749</v>
      </c>
      <c r="H166" s="495" t="s">
        <v>2628</v>
      </c>
      <c r="I166" s="527" t="s">
        <v>1873</v>
      </c>
      <c r="J166" s="495" t="s">
        <v>2057</v>
      </c>
      <c r="K166" s="495">
        <v>1</v>
      </c>
      <c r="L166" s="495">
        <v>1</v>
      </c>
      <c r="M166" s="495" t="s">
        <v>2040</v>
      </c>
      <c r="N166" s="495" t="s">
        <v>2307</v>
      </c>
      <c r="O166" s="445" t="s">
        <v>1623</v>
      </c>
      <c r="P166" s="517" t="s">
        <v>1207</v>
      </c>
      <c r="Q166" s="517" t="s">
        <v>1207</v>
      </c>
      <c r="R166" s="517" t="s">
        <v>1207</v>
      </c>
      <c r="S166" s="517" t="s">
        <v>1207</v>
      </c>
      <c r="T166" s="517"/>
      <c r="U166" s="517"/>
      <c r="V166" s="517" t="s">
        <v>1207</v>
      </c>
    </row>
    <row r="167" spans="1:22" ht="27" customHeight="1" x14ac:dyDescent="0.25">
      <c r="A167" s="531">
        <v>178</v>
      </c>
      <c r="B167" s="495"/>
      <c r="C167" s="495"/>
      <c r="D167" s="495" t="s">
        <v>1587</v>
      </c>
      <c r="E167" s="496" t="s">
        <v>66</v>
      </c>
      <c r="F167" s="495" t="s">
        <v>1543</v>
      </c>
      <c r="G167" s="495" t="s">
        <v>1749</v>
      </c>
      <c r="H167" s="495" t="s">
        <v>2628</v>
      </c>
      <c r="I167" s="527" t="s">
        <v>1872</v>
      </c>
      <c r="J167" s="495" t="s">
        <v>2057</v>
      </c>
      <c r="K167" s="495">
        <v>1</v>
      </c>
      <c r="L167" s="495">
        <v>1</v>
      </c>
      <c r="M167" s="495" t="s">
        <v>2040</v>
      </c>
      <c r="N167" s="495" t="s">
        <v>2308</v>
      </c>
      <c r="O167" s="445" t="s">
        <v>1624</v>
      </c>
      <c r="P167" s="517" t="s">
        <v>1207</v>
      </c>
      <c r="Q167" s="517" t="s">
        <v>1207</v>
      </c>
      <c r="R167" s="517" t="s">
        <v>1207</v>
      </c>
      <c r="S167" s="517" t="s">
        <v>1207</v>
      </c>
      <c r="T167" s="517"/>
      <c r="U167" s="517"/>
      <c r="V167" s="517" t="s">
        <v>1207</v>
      </c>
    </row>
    <row r="168" spans="1:22" ht="27" customHeight="1" x14ac:dyDescent="0.25">
      <c r="A168" s="531">
        <v>179</v>
      </c>
      <c r="B168" s="495"/>
      <c r="C168" s="495"/>
      <c r="D168" s="495" t="s">
        <v>1588</v>
      </c>
      <c r="E168" s="496" t="s">
        <v>66</v>
      </c>
      <c r="F168" s="495" t="s">
        <v>2653</v>
      </c>
      <c r="G168" s="495" t="s">
        <v>1749</v>
      </c>
      <c r="H168" s="495" t="s">
        <v>2628</v>
      </c>
      <c r="I168" s="527" t="s">
        <v>1873</v>
      </c>
      <c r="J168" s="495" t="s">
        <v>2057</v>
      </c>
      <c r="K168" s="495">
        <v>1</v>
      </c>
      <c r="L168" s="495">
        <v>1</v>
      </c>
      <c r="M168" s="495" t="s">
        <v>2040</v>
      </c>
      <c r="N168" s="495" t="s">
        <v>2309</v>
      </c>
      <c r="O168" s="445" t="s">
        <v>1625</v>
      </c>
      <c r="P168" s="517" t="s">
        <v>1207</v>
      </c>
      <c r="Q168" s="517" t="s">
        <v>1380</v>
      </c>
      <c r="R168" s="517" t="s">
        <v>1380</v>
      </c>
      <c r="S168" s="517" t="s">
        <v>1380</v>
      </c>
      <c r="T168" s="517"/>
      <c r="U168" s="517"/>
      <c r="V168" s="517" t="s">
        <v>1380</v>
      </c>
    </row>
    <row r="169" spans="1:22" ht="27" customHeight="1" x14ac:dyDescent="0.25">
      <c r="A169" s="531">
        <v>180</v>
      </c>
      <c r="B169" s="495"/>
      <c r="C169" s="495"/>
      <c r="D169" s="495" t="s">
        <v>1590</v>
      </c>
      <c r="E169" s="496" t="s">
        <v>66</v>
      </c>
      <c r="F169" s="495" t="s">
        <v>2653</v>
      </c>
      <c r="G169" s="495" t="s">
        <v>1749</v>
      </c>
      <c r="H169" s="495" t="s">
        <v>2628</v>
      </c>
      <c r="I169" s="527" t="s">
        <v>1872</v>
      </c>
      <c r="J169" s="495" t="s">
        <v>2057</v>
      </c>
      <c r="K169" s="495">
        <v>1</v>
      </c>
      <c r="L169" s="495">
        <v>1</v>
      </c>
      <c r="M169" s="495" t="s">
        <v>2040</v>
      </c>
      <c r="N169" s="495" t="s">
        <v>2310</v>
      </c>
      <c r="O169" s="445" t="s">
        <v>1626</v>
      </c>
      <c r="P169" s="517" t="s">
        <v>1207</v>
      </c>
      <c r="Q169" s="517" t="s">
        <v>1380</v>
      </c>
      <c r="R169" s="517" t="s">
        <v>1380</v>
      </c>
      <c r="S169" s="517" t="s">
        <v>1380</v>
      </c>
      <c r="T169" s="517"/>
      <c r="U169" s="517"/>
      <c r="V169" s="517" t="s">
        <v>1380</v>
      </c>
    </row>
    <row r="170" spans="1:22" ht="27" customHeight="1" x14ac:dyDescent="0.25">
      <c r="A170" s="531">
        <v>181</v>
      </c>
      <c r="B170" s="495"/>
      <c r="C170" s="495"/>
      <c r="D170" s="495" t="s">
        <v>1595</v>
      </c>
      <c r="E170" s="496" t="s">
        <v>66</v>
      </c>
      <c r="F170" s="495" t="s">
        <v>1543</v>
      </c>
      <c r="G170" s="495" t="s">
        <v>1749</v>
      </c>
      <c r="H170" s="495" t="s">
        <v>2628</v>
      </c>
      <c r="I170" s="527" t="s">
        <v>1872</v>
      </c>
      <c r="J170" s="495" t="s">
        <v>2057</v>
      </c>
      <c r="K170" s="495">
        <v>1</v>
      </c>
      <c r="L170" s="495">
        <v>1</v>
      </c>
      <c r="M170" s="495" t="s">
        <v>2040</v>
      </c>
      <c r="N170" s="495" t="s">
        <v>2311</v>
      </c>
      <c r="O170" s="445" t="s">
        <v>1629</v>
      </c>
      <c r="P170" s="517" t="s">
        <v>1207</v>
      </c>
      <c r="Q170" s="517" t="s">
        <v>1207</v>
      </c>
      <c r="R170" s="517" t="s">
        <v>1207</v>
      </c>
      <c r="S170" s="517" t="s">
        <v>1207</v>
      </c>
      <c r="T170" s="517"/>
      <c r="U170" s="517"/>
      <c r="V170" s="517" t="s">
        <v>1207</v>
      </c>
    </row>
    <row r="171" spans="1:22" ht="27" customHeight="1" x14ac:dyDescent="0.25">
      <c r="A171" s="531">
        <v>182</v>
      </c>
      <c r="B171" s="495"/>
      <c r="C171" s="495"/>
      <c r="D171" s="495" t="s">
        <v>1596</v>
      </c>
      <c r="E171" s="496" t="s">
        <v>66</v>
      </c>
      <c r="F171" s="495" t="s">
        <v>1543</v>
      </c>
      <c r="G171" s="495" t="s">
        <v>1749</v>
      </c>
      <c r="H171" s="495" t="s">
        <v>2628</v>
      </c>
      <c r="I171" s="527" t="s">
        <v>1873</v>
      </c>
      <c r="J171" s="495" t="s">
        <v>2057</v>
      </c>
      <c r="K171" s="495">
        <v>1</v>
      </c>
      <c r="L171" s="495">
        <v>1</v>
      </c>
      <c r="M171" s="495" t="s">
        <v>2040</v>
      </c>
      <c r="N171" s="495" t="s">
        <v>2312</v>
      </c>
      <c r="O171" s="445" t="s">
        <v>1630</v>
      </c>
      <c r="P171" s="517" t="s">
        <v>1207</v>
      </c>
      <c r="Q171" s="517" t="s">
        <v>1207</v>
      </c>
      <c r="R171" s="517" t="s">
        <v>1207</v>
      </c>
      <c r="S171" s="517" t="s">
        <v>1207</v>
      </c>
      <c r="T171" s="517"/>
      <c r="U171" s="517"/>
      <c r="V171" s="517" t="s">
        <v>1207</v>
      </c>
    </row>
    <row r="172" spans="1:22" ht="27" customHeight="1" x14ac:dyDescent="0.25">
      <c r="A172" s="531">
        <v>183</v>
      </c>
      <c r="B172" s="495"/>
      <c r="C172" s="495"/>
      <c r="D172" s="495" t="s">
        <v>1597</v>
      </c>
      <c r="E172" s="496" t="s">
        <v>66</v>
      </c>
      <c r="F172" s="495" t="s">
        <v>1543</v>
      </c>
      <c r="G172" s="495" t="s">
        <v>1749</v>
      </c>
      <c r="H172" s="495" t="s">
        <v>2628</v>
      </c>
      <c r="I172" s="527" t="s">
        <v>1872</v>
      </c>
      <c r="J172" s="495" t="s">
        <v>2057</v>
      </c>
      <c r="K172" s="495">
        <v>1</v>
      </c>
      <c r="L172" s="495">
        <v>1</v>
      </c>
      <c r="M172" s="495" t="s">
        <v>2040</v>
      </c>
      <c r="N172" s="495" t="s">
        <v>2313</v>
      </c>
      <c r="O172" s="445" t="s">
        <v>1627</v>
      </c>
      <c r="P172" s="517" t="s">
        <v>1207</v>
      </c>
      <c r="Q172" s="517" t="s">
        <v>1207</v>
      </c>
      <c r="R172" s="517" t="s">
        <v>1207</v>
      </c>
      <c r="S172" s="517" t="s">
        <v>1207</v>
      </c>
      <c r="T172" s="517"/>
      <c r="U172" s="517"/>
      <c r="V172" s="517" t="s">
        <v>1207</v>
      </c>
    </row>
    <row r="173" spans="1:22" ht="27" customHeight="1" x14ac:dyDescent="0.25">
      <c r="A173" s="531">
        <v>184</v>
      </c>
      <c r="B173" s="495"/>
      <c r="C173" s="495"/>
      <c r="D173" s="495" t="s">
        <v>1598</v>
      </c>
      <c r="E173" s="496" t="s">
        <v>66</v>
      </c>
      <c r="F173" s="495" t="s">
        <v>1543</v>
      </c>
      <c r="G173" s="495" t="s">
        <v>1749</v>
      </c>
      <c r="H173" s="495" t="s">
        <v>2628</v>
      </c>
      <c r="I173" s="527" t="s">
        <v>1873</v>
      </c>
      <c r="J173" s="495" t="s">
        <v>2057</v>
      </c>
      <c r="K173" s="495">
        <v>1</v>
      </c>
      <c r="L173" s="495">
        <v>1</v>
      </c>
      <c r="M173" s="495" t="s">
        <v>2040</v>
      </c>
      <c r="N173" s="495" t="s">
        <v>2314</v>
      </c>
      <c r="O173" s="445" t="s">
        <v>1628</v>
      </c>
      <c r="P173" s="517" t="s">
        <v>1207</v>
      </c>
      <c r="Q173" s="517" t="s">
        <v>1207</v>
      </c>
      <c r="R173" s="517" t="s">
        <v>1207</v>
      </c>
      <c r="S173" s="517" t="s">
        <v>1207</v>
      </c>
      <c r="T173" s="517"/>
      <c r="U173" s="517"/>
      <c r="V173" s="517" t="s">
        <v>1207</v>
      </c>
    </row>
    <row r="174" spans="1:22" ht="27" customHeight="1" x14ac:dyDescent="0.25">
      <c r="A174" s="531">
        <v>185</v>
      </c>
      <c r="B174" s="495" t="s">
        <v>1706</v>
      </c>
      <c r="C174" s="495" t="s">
        <v>1599</v>
      </c>
      <c r="D174" s="495" t="s">
        <v>1572</v>
      </c>
      <c r="E174" s="496" t="s">
        <v>66</v>
      </c>
      <c r="F174" s="495" t="s">
        <v>2111</v>
      </c>
      <c r="G174" s="495" t="s">
        <v>1749</v>
      </c>
      <c r="H174" s="495" t="s">
        <v>2628</v>
      </c>
      <c r="I174" s="527" t="s">
        <v>1873</v>
      </c>
      <c r="J174" s="495" t="s">
        <v>2057</v>
      </c>
      <c r="K174" s="495">
        <v>1</v>
      </c>
      <c r="L174" s="495">
        <v>1</v>
      </c>
      <c r="M174" s="495" t="s">
        <v>2041</v>
      </c>
      <c r="N174" s="495" t="s">
        <v>2315</v>
      </c>
      <c r="O174" s="445" t="s">
        <v>1686</v>
      </c>
      <c r="P174" s="517" t="s">
        <v>1380</v>
      </c>
      <c r="Q174" s="517" t="s">
        <v>1380</v>
      </c>
      <c r="R174" s="517" t="s">
        <v>1380</v>
      </c>
      <c r="S174" s="517" t="s">
        <v>1380</v>
      </c>
      <c r="T174" s="517"/>
      <c r="U174" s="517"/>
      <c r="V174" s="517" t="s">
        <v>1380</v>
      </c>
    </row>
    <row r="175" spans="1:22" ht="27" customHeight="1" x14ac:dyDescent="0.25">
      <c r="A175" s="531">
        <v>186</v>
      </c>
      <c r="B175" s="495"/>
      <c r="C175" s="495"/>
      <c r="D175" s="495" t="s">
        <v>1573</v>
      </c>
      <c r="E175" s="496" t="s">
        <v>66</v>
      </c>
      <c r="F175" s="495" t="s">
        <v>2111</v>
      </c>
      <c r="G175" s="495" t="s">
        <v>1749</v>
      </c>
      <c r="H175" s="495" t="s">
        <v>2628</v>
      </c>
      <c r="I175" s="527" t="s">
        <v>1872</v>
      </c>
      <c r="J175" s="495" t="s">
        <v>2057</v>
      </c>
      <c r="K175" s="495">
        <v>1</v>
      </c>
      <c r="L175" s="495">
        <v>1</v>
      </c>
      <c r="M175" s="495" t="s">
        <v>2041</v>
      </c>
      <c r="N175" s="495" t="s">
        <v>2316</v>
      </c>
      <c r="O175" s="445" t="s">
        <v>1687</v>
      </c>
      <c r="P175" s="517" t="s">
        <v>1380</v>
      </c>
      <c r="Q175" s="517" t="s">
        <v>1380</v>
      </c>
      <c r="R175" s="517" t="s">
        <v>1380</v>
      </c>
      <c r="S175" s="517" t="s">
        <v>1380</v>
      </c>
      <c r="T175" s="517"/>
      <c r="U175" s="517"/>
      <c r="V175" s="517" t="s">
        <v>1380</v>
      </c>
    </row>
    <row r="176" spans="1:22" ht="27" customHeight="1" x14ac:dyDescent="0.25">
      <c r="A176" s="531">
        <v>187</v>
      </c>
      <c r="B176" s="495"/>
      <c r="C176" s="495"/>
      <c r="D176" s="495" t="s">
        <v>1685</v>
      </c>
      <c r="E176" s="496" t="s">
        <v>66</v>
      </c>
      <c r="F176" s="495" t="s">
        <v>2111</v>
      </c>
      <c r="G176" s="495" t="s">
        <v>1749</v>
      </c>
      <c r="H176" s="495" t="s">
        <v>2628</v>
      </c>
      <c r="I176" s="527" t="s">
        <v>1873</v>
      </c>
      <c r="J176" s="495" t="s">
        <v>2057</v>
      </c>
      <c r="K176" s="495">
        <v>1</v>
      </c>
      <c r="L176" s="495">
        <v>1</v>
      </c>
      <c r="M176" s="495" t="s">
        <v>2041</v>
      </c>
      <c r="N176" s="495" t="s">
        <v>2317</v>
      </c>
      <c r="O176" s="445" t="s">
        <v>1687</v>
      </c>
      <c r="P176" s="517" t="s">
        <v>1380</v>
      </c>
      <c r="Q176" s="517" t="s">
        <v>1380</v>
      </c>
      <c r="R176" s="517" t="s">
        <v>1380</v>
      </c>
      <c r="S176" s="517" t="s">
        <v>1380</v>
      </c>
      <c r="T176" s="517"/>
      <c r="U176" s="517"/>
      <c r="V176" s="517" t="s">
        <v>1380</v>
      </c>
    </row>
    <row r="177" spans="1:22" ht="27" customHeight="1" x14ac:dyDescent="0.25">
      <c r="A177" s="531">
        <v>188</v>
      </c>
      <c r="B177" s="495"/>
      <c r="C177" s="495"/>
      <c r="D177" s="495" t="s">
        <v>1265</v>
      </c>
      <c r="E177" s="496" t="s">
        <v>66</v>
      </c>
      <c r="F177" s="495" t="s">
        <v>2696</v>
      </c>
      <c r="G177" s="495" t="s">
        <v>1749</v>
      </c>
      <c r="H177" s="495" t="s">
        <v>2628</v>
      </c>
      <c r="I177" s="527" t="s">
        <v>1873</v>
      </c>
      <c r="J177" s="495" t="s">
        <v>2057</v>
      </c>
      <c r="K177" s="495">
        <v>1</v>
      </c>
      <c r="L177" s="495">
        <v>1</v>
      </c>
      <c r="M177" s="495" t="s">
        <v>2041</v>
      </c>
      <c r="N177" s="495" t="s">
        <v>2318</v>
      </c>
      <c r="O177" s="445" t="s">
        <v>460</v>
      </c>
      <c r="P177" s="517" t="s">
        <v>1380</v>
      </c>
      <c r="Q177" s="517" t="s">
        <v>1380</v>
      </c>
      <c r="R177" s="517" t="s">
        <v>1380</v>
      </c>
      <c r="S177" s="517" t="s">
        <v>1380</v>
      </c>
      <c r="T177" s="517"/>
      <c r="U177" s="517"/>
      <c r="V177" s="517" t="s">
        <v>1380</v>
      </c>
    </row>
    <row r="178" spans="1:22" ht="27" customHeight="1" x14ac:dyDescent="0.25">
      <c r="A178" s="531">
        <v>189</v>
      </c>
      <c r="B178" s="495"/>
      <c r="C178" s="495"/>
      <c r="D178" s="495" t="s">
        <v>1265</v>
      </c>
      <c r="E178" s="496" t="s">
        <v>66</v>
      </c>
      <c r="F178" s="495" t="s">
        <v>2696</v>
      </c>
      <c r="G178" s="495" t="s">
        <v>1749</v>
      </c>
      <c r="H178" s="495" t="s">
        <v>2628</v>
      </c>
      <c r="I178" s="527" t="s">
        <v>1873</v>
      </c>
      <c r="J178" s="495" t="s">
        <v>2057</v>
      </c>
      <c r="K178" s="495">
        <v>1</v>
      </c>
      <c r="L178" s="495">
        <v>1</v>
      </c>
      <c r="M178" s="495" t="s">
        <v>2041</v>
      </c>
      <c r="N178" s="495" t="s">
        <v>2319</v>
      </c>
      <c r="O178" s="445" t="s">
        <v>460</v>
      </c>
      <c r="P178" s="517" t="s">
        <v>1380</v>
      </c>
      <c r="Q178" s="517" t="s">
        <v>1380</v>
      </c>
      <c r="R178" s="517" t="s">
        <v>1380</v>
      </c>
      <c r="S178" s="517" t="s">
        <v>1380</v>
      </c>
      <c r="T178" s="517"/>
      <c r="U178" s="517"/>
      <c r="V178" s="517" t="s">
        <v>1380</v>
      </c>
    </row>
    <row r="179" spans="1:22" ht="27" customHeight="1" x14ac:dyDescent="0.25">
      <c r="A179" s="531">
        <v>190</v>
      </c>
      <c r="B179" s="495"/>
      <c r="C179" s="495"/>
      <c r="D179" s="495" t="s">
        <v>1265</v>
      </c>
      <c r="E179" s="496" t="s">
        <v>66</v>
      </c>
      <c r="F179" s="495" t="s">
        <v>2696</v>
      </c>
      <c r="G179" s="495" t="s">
        <v>1749</v>
      </c>
      <c r="H179" s="495" t="s">
        <v>2628</v>
      </c>
      <c r="I179" s="527" t="s">
        <v>1873</v>
      </c>
      <c r="J179" s="495" t="s">
        <v>2057</v>
      </c>
      <c r="K179" s="495">
        <v>1</v>
      </c>
      <c r="L179" s="495">
        <v>1</v>
      </c>
      <c r="M179" s="495" t="s">
        <v>2041</v>
      </c>
      <c r="N179" s="495" t="s">
        <v>2320</v>
      </c>
      <c r="O179" s="445" t="s">
        <v>460</v>
      </c>
      <c r="P179" s="517" t="s">
        <v>1380</v>
      </c>
      <c r="Q179" s="517" t="s">
        <v>1380</v>
      </c>
      <c r="R179" s="517" t="s">
        <v>1380</v>
      </c>
      <c r="S179" s="517" t="s">
        <v>1380</v>
      </c>
      <c r="T179" s="517"/>
      <c r="U179" s="517"/>
      <c r="V179" s="517" t="s">
        <v>1380</v>
      </c>
    </row>
    <row r="180" spans="1:22" ht="27" customHeight="1" x14ac:dyDescent="0.25">
      <c r="A180" s="531">
        <v>191</v>
      </c>
      <c r="B180" s="495"/>
      <c r="C180" s="495"/>
      <c r="D180" s="495" t="s">
        <v>1265</v>
      </c>
      <c r="E180" s="496" t="s">
        <v>66</v>
      </c>
      <c r="F180" s="495" t="s">
        <v>2696</v>
      </c>
      <c r="G180" s="495" t="s">
        <v>1749</v>
      </c>
      <c r="H180" s="495" t="s">
        <v>2628</v>
      </c>
      <c r="I180" s="527" t="s">
        <v>1873</v>
      </c>
      <c r="J180" s="495" t="s">
        <v>2057</v>
      </c>
      <c r="K180" s="495">
        <v>1</v>
      </c>
      <c r="L180" s="495">
        <v>1</v>
      </c>
      <c r="M180" s="495" t="s">
        <v>2041</v>
      </c>
      <c r="N180" s="495" t="s">
        <v>2321</v>
      </c>
      <c r="O180" s="445" t="s">
        <v>460</v>
      </c>
      <c r="P180" s="517" t="s">
        <v>1380</v>
      </c>
      <c r="Q180" s="517" t="s">
        <v>1380</v>
      </c>
      <c r="R180" s="517" t="s">
        <v>1380</v>
      </c>
      <c r="S180" s="517" t="s">
        <v>1380</v>
      </c>
      <c r="T180" s="517"/>
      <c r="U180" s="517"/>
      <c r="V180" s="517" t="s">
        <v>1380</v>
      </c>
    </row>
    <row r="181" spans="1:22" ht="27" customHeight="1" x14ac:dyDescent="0.25">
      <c r="A181" s="531">
        <v>192</v>
      </c>
      <c r="B181" s="495"/>
      <c r="C181" s="495"/>
      <c r="D181" s="495" t="s">
        <v>1265</v>
      </c>
      <c r="E181" s="496" t="s">
        <v>66</v>
      </c>
      <c r="F181" s="495" t="s">
        <v>2696</v>
      </c>
      <c r="G181" s="495" t="s">
        <v>1749</v>
      </c>
      <c r="H181" s="495" t="s">
        <v>2628</v>
      </c>
      <c r="I181" s="527" t="s">
        <v>1873</v>
      </c>
      <c r="J181" s="495" t="s">
        <v>2057</v>
      </c>
      <c r="K181" s="495">
        <v>1</v>
      </c>
      <c r="L181" s="495">
        <v>1</v>
      </c>
      <c r="M181" s="495" t="s">
        <v>2041</v>
      </c>
      <c r="N181" s="495" t="s">
        <v>2322</v>
      </c>
      <c r="O181" s="445" t="s">
        <v>460</v>
      </c>
      <c r="P181" s="517" t="s">
        <v>1380</v>
      </c>
      <c r="Q181" s="517" t="s">
        <v>1380</v>
      </c>
      <c r="R181" s="517" t="s">
        <v>1380</v>
      </c>
      <c r="S181" s="517" t="s">
        <v>1380</v>
      </c>
      <c r="T181" s="517"/>
      <c r="U181" s="517"/>
      <c r="V181" s="517" t="s">
        <v>1380</v>
      </c>
    </row>
    <row r="182" spans="1:22" ht="27" customHeight="1" x14ac:dyDescent="0.25">
      <c r="A182" s="531">
        <v>193</v>
      </c>
      <c r="B182" s="495"/>
      <c r="C182" s="495"/>
      <c r="D182" s="495" t="s">
        <v>1579</v>
      </c>
      <c r="E182" s="496" t="s">
        <v>87</v>
      </c>
      <c r="F182" s="495" t="s">
        <v>1543</v>
      </c>
      <c r="G182" s="495" t="s">
        <v>1749</v>
      </c>
      <c r="H182" s="495" t="s">
        <v>2628</v>
      </c>
      <c r="I182" s="527" t="s">
        <v>2364</v>
      </c>
      <c r="J182" s="495" t="s">
        <v>2057</v>
      </c>
      <c r="K182" s="495">
        <v>1</v>
      </c>
      <c r="L182" s="495">
        <v>1</v>
      </c>
      <c r="M182" s="495" t="s">
        <v>2042</v>
      </c>
      <c r="N182" s="495" t="s">
        <v>2323</v>
      </c>
      <c r="O182" s="445" t="s">
        <v>2379</v>
      </c>
      <c r="P182" s="517" t="s">
        <v>1207</v>
      </c>
      <c r="Q182" s="517" t="s">
        <v>1207</v>
      </c>
      <c r="R182" s="517" t="s">
        <v>1207</v>
      </c>
      <c r="S182" s="517" t="s">
        <v>1207</v>
      </c>
      <c r="T182" s="517"/>
      <c r="U182" s="517"/>
      <c r="V182" s="517" t="s">
        <v>1207</v>
      </c>
    </row>
    <row r="183" spans="1:22" ht="27" customHeight="1" x14ac:dyDescent="0.25">
      <c r="A183" s="531">
        <v>194</v>
      </c>
      <c r="B183" s="495"/>
      <c r="C183" s="495"/>
      <c r="D183" s="495" t="s">
        <v>1580</v>
      </c>
      <c r="E183" s="496" t="s">
        <v>87</v>
      </c>
      <c r="F183" s="495" t="s">
        <v>1543</v>
      </c>
      <c r="G183" s="495" t="s">
        <v>1749</v>
      </c>
      <c r="H183" s="495" t="s">
        <v>2628</v>
      </c>
      <c r="I183" s="527" t="s">
        <v>2365</v>
      </c>
      <c r="J183" s="495" t="s">
        <v>2057</v>
      </c>
      <c r="K183" s="495">
        <v>1</v>
      </c>
      <c r="L183" s="495">
        <v>1</v>
      </c>
      <c r="M183" s="495" t="s">
        <v>2042</v>
      </c>
      <c r="N183" s="495" t="s">
        <v>2324</v>
      </c>
      <c r="O183" s="445" t="s">
        <v>2380</v>
      </c>
      <c r="P183" s="517" t="s">
        <v>1207</v>
      </c>
      <c r="Q183" s="517" t="s">
        <v>1207</v>
      </c>
      <c r="R183" s="517" t="s">
        <v>1207</v>
      </c>
      <c r="S183" s="517" t="s">
        <v>1207</v>
      </c>
      <c r="T183" s="517"/>
      <c r="U183" s="517"/>
      <c r="V183" s="517" t="s">
        <v>1207</v>
      </c>
    </row>
    <row r="184" spans="1:22" ht="27" customHeight="1" x14ac:dyDescent="0.25">
      <c r="A184" s="531">
        <v>195</v>
      </c>
      <c r="B184" s="495"/>
      <c r="C184" s="495"/>
      <c r="D184" s="521" t="s">
        <v>2832</v>
      </c>
      <c r="E184" s="496" t="s">
        <v>87</v>
      </c>
      <c r="F184" s="495" t="s">
        <v>1543</v>
      </c>
      <c r="G184" s="521" t="s">
        <v>2830</v>
      </c>
      <c r="H184" s="495" t="s">
        <v>2628</v>
      </c>
      <c r="I184" s="527" t="s">
        <v>1873</v>
      </c>
      <c r="J184" s="495" t="s">
        <v>2057</v>
      </c>
      <c r="K184" s="495">
        <v>1</v>
      </c>
      <c r="L184" s="495">
        <v>1</v>
      </c>
      <c r="M184" s="495" t="s">
        <v>2042</v>
      </c>
      <c r="N184" s="495" t="s">
        <v>2325</v>
      </c>
      <c r="O184" s="445" t="s">
        <v>1631</v>
      </c>
      <c r="P184" s="517" t="s">
        <v>1207</v>
      </c>
      <c r="Q184" s="517" t="s">
        <v>1207</v>
      </c>
      <c r="R184" s="517" t="s">
        <v>1207</v>
      </c>
      <c r="S184" s="517" t="s">
        <v>1207</v>
      </c>
      <c r="T184" s="517"/>
      <c r="U184" s="517"/>
      <c r="V184" s="517" t="s">
        <v>1207</v>
      </c>
    </row>
    <row r="185" spans="1:22" ht="27" customHeight="1" x14ac:dyDescent="0.25">
      <c r="A185" s="531">
        <v>196</v>
      </c>
      <c r="B185" s="495"/>
      <c r="C185" s="495"/>
      <c r="D185" s="521" t="s">
        <v>2833</v>
      </c>
      <c r="E185" s="496" t="s">
        <v>87</v>
      </c>
      <c r="F185" s="495" t="s">
        <v>1543</v>
      </c>
      <c r="G185" s="521" t="s">
        <v>2830</v>
      </c>
      <c r="H185" s="495" t="s">
        <v>2628</v>
      </c>
      <c r="I185" s="527" t="s">
        <v>1872</v>
      </c>
      <c r="J185" s="495" t="s">
        <v>2057</v>
      </c>
      <c r="K185" s="495">
        <v>1</v>
      </c>
      <c r="L185" s="495">
        <v>1</v>
      </c>
      <c r="M185" s="495" t="s">
        <v>2042</v>
      </c>
      <c r="N185" s="495" t="s">
        <v>2326</v>
      </c>
      <c r="O185" s="445" t="s">
        <v>1632</v>
      </c>
      <c r="P185" s="517" t="s">
        <v>1207</v>
      </c>
      <c r="Q185" s="517" t="s">
        <v>1207</v>
      </c>
      <c r="R185" s="517" t="s">
        <v>1207</v>
      </c>
      <c r="S185" s="517" t="s">
        <v>1207</v>
      </c>
      <c r="T185" s="517"/>
      <c r="U185" s="517"/>
      <c r="V185" s="517" t="s">
        <v>1207</v>
      </c>
    </row>
    <row r="186" spans="1:22" ht="27" customHeight="1" x14ac:dyDescent="0.25">
      <c r="A186" s="531">
        <v>197</v>
      </c>
      <c r="B186" s="495"/>
      <c r="C186" s="495"/>
      <c r="D186" s="495" t="s">
        <v>1591</v>
      </c>
      <c r="E186" s="496" t="s">
        <v>140</v>
      </c>
      <c r="F186" s="495" t="s">
        <v>1543</v>
      </c>
      <c r="G186" s="495" t="s">
        <v>1749</v>
      </c>
      <c r="H186" s="495" t="s">
        <v>2628</v>
      </c>
      <c r="I186" s="527" t="s">
        <v>1873</v>
      </c>
      <c r="J186" s="495" t="s">
        <v>2057</v>
      </c>
      <c r="K186" s="495">
        <v>1</v>
      </c>
      <c r="L186" s="495">
        <v>1</v>
      </c>
      <c r="M186" s="495" t="s">
        <v>2042</v>
      </c>
      <c r="N186" s="495" t="s">
        <v>2327</v>
      </c>
      <c r="O186" s="445" t="s">
        <v>1633</v>
      </c>
      <c r="P186" s="517" t="s">
        <v>1207</v>
      </c>
      <c r="Q186" s="517" t="s">
        <v>1207</v>
      </c>
      <c r="R186" s="517" t="s">
        <v>1207</v>
      </c>
      <c r="S186" s="517" t="s">
        <v>1207</v>
      </c>
      <c r="T186" s="517"/>
      <c r="U186" s="517"/>
      <c r="V186" s="517" t="s">
        <v>1207</v>
      </c>
    </row>
    <row r="187" spans="1:22" ht="27" customHeight="1" x14ac:dyDescent="0.25">
      <c r="A187" s="531">
        <v>198</v>
      </c>
      <c r="B187" s="495"/>
      <c r="C187" s="495"/>
      <c r="D187" s="495" t="s">
        <v>1592</v>
      </c>
      <c r="E187" s="496" t="s">
        <v>140</v>
      </c>
      <c r="F187" s="495" t="s">
        <v>1543</v>
      </c>
      <c r="G187" s="495" t="s">
        <v>1749</v>
      </c>
      <c r="H187" s="495" t="s">
        <v>2628</v>
      </c>
      <c r="I187" s="527" t="s">
        <v>1872</v>
      </c>
      <c r="J187" s="495" t="s">
        <v>2057</v>
      </c>
      <c r="K187" s="495">
        <v>1</v>
      </c>
      <c r="L187" s="495">
        <v>1</v>
      </c>
      <c r="M187" s="495" t="s">
        <v>2042</v>
      </c>
      <c r="N187" s="495" t="s">
        <v>2328</v>
      </c>
      <c r="O187" s="445" t="s">
        <v>1634</v>
      </c>
      <c r="P187" s="517" t="s">
        <v>1207</v>
      </c>
      <c r="Q187" s="517" t="s">
        <v>1207</v>
      </c>
      <c r="R187" s="517" t="s">
        <v>1207</v>
      </c>
      <c r="S187" s="517" t="s">
        <v>1207</v>
      </c>
      <c r="T187" s="517"/>
      <c r="U187" s="517"/>
      <c r="V187" s="517" t="s">
        <v>1207</v>
      </c>
    </row>
    <row r="188" spans="1:22" ht="27" customHeight="1" x14ac:dyDescent="0.25">
      <c r="A188" s="531">
        <v>199</v>
      </c>
      <c r="B188" s="495"/>
      <c r="C188" s="495"/>
      <c r="D188" s="495" t="s">
        <v>1600</v>
      </c>
      <c r="E188" s="496" t="s">
        <v>87</v>
      </c>
      <c r="F188" s="495" t="s">
        <v>1543</v>
      </c>
      <c r="G188" s="495" t="s">
        <v>1749</v>
      </c>
      <c r="H188" s="495" t="s">
        <v>2628</v>
      </c>
      <c r="I188" s="527" t="s">
        <v>1872</v>
      </c>
      <c r="J188" s="495" t="s">
        <v>2057</v>
      </c>
      <c r="K188" s="495">
        <v>1</v>
      </c>
      <c r="L188" s="495">
        <v>1</v>
      </c>
      <c r="M188" s="495" t="s">
        <v>2042</v>
      </c>
      <c r="N188" s="495" t="s">
        <v>2329</v>
      </c>
      <c r="O188" s="445" t="s">
        <v>1635</v>
      </c>
      <c r="P188" s="517" t="s">
        <v>1207</v>
      </c>
      <c r="Q188" s="517" t="s">
        <v>1207</v>
      </c>
      <c r="R188" s="517" t="s">
        <v>1207</v>
      </c>
      <c r="S188" s="517" t="s">
        <v>1207</v>
      </c>
      <c r="T188" s="517"/>
      <c r="U188" s="517"/>
      <c r="V188" s="517" t="s">
        <v>1207</v>
      </c>
    </row>
    <row r="189" spans="1:22" ht="27" customHeight="1" x14ac:dyDescent="0.25">
      <c r="A189" s="531">
        <v>200</v>
      </c>
      <c r="B189" s="495"/>
      <c r="C189" s="495"/>
      <c r="D189" s="495" t="s">
        <v>1601</v>
      </c>
      <c r="E189" s="496" t="s">
        <v>87</v>
      </c>
      <c r="F189" s="495" t="s">
        <v>1543</v>
      </c>
      <c r="G189" s="495" t="s">
        <v>1749</v>
      </c>
      <c r="H189" s="495" t="s">
        <v>2628</v>
      </c>
      <c r="I189" s="527" t="s">
        <v>1873</v>
      </c>
      <c r="J189" s="495" t="s">
        <v>2057</v>
      </c>
      <c r="K189" s="495">
        <v>1</v>
      </c>
      <c r="L189" s="495">
        <v>1</v>
      </c>
      <c r="M189" s="495" t="s">
        <v>2042</v>
      </c>
      <c r="N189" s="495" t="s">
        <v>2330</v>
      </c>
      <c r="O189" s="445" t="s">
        <v>1636</v>
      </c>
      <c r="P189" s="517" t="s">
        <v>1207</v>
      </c>
      <c r="Q189" s="517" t="s">
        <v>1207</v>
      </c>
      <c r="R189" s="517" t="s">
        <v>1207</v>
      </c>
      <c r="S189" s="517" t="s">
        <v>1207</v>
      </c>
      <c r="T189" s="517"/>
      <c r="U189" s="517"/>
      <c r="V189" s="517" t="s">
        <v>1207</v>
      </c>
    </row>
    <row r="190" spans="1:22" ht="27" customHeight="1" x14ac:dyDescent="0.25">
      <c r="A190" s="531">
        <v>201</v>
      </c>
      <c r="B190" s="495"/>
      <c r="C190" s="495"/>
      <c r="D190" s="520" t="s">
        <v>1265</v>
      </c>
      <c r="E190" s="496" t="s">
        <v>87</v>
      </c>
      <c r="F190" s="525" t="s">
        <v>2696</v>
      </c>
      <c r="G190" s="495"/>
      <c r="H190" s="495" t="s">
        <v>2628</v>
      </c>
      <c r="I190" s="527" t="s">
        <v>2005</v>
      </c>
      <c r="J190" s="495" t="s">
        <v>2057</v>
      </c>
      <c r="K190" s="495">
        <v>1</v>
      </c>
      <c r="L190" s="495">
        <v>8</v>
      </c>
      <c r="M190" s="495" t="s">
        <v>2043</v>
      </c>
      <c r="N190" s="495" t="s">
        <v>2331</v>
      </c>
      <c r="O190" s="445" t="s">
        <v>2838</v>
      </c>
      <c r="P190" s="558" t="s">
        <v>1380</v>
      </c>
      <c r="Q190" s="517" t="s">
        <v>1380</v>
      </c>
      <c r="R190" s="517" t="s">
        <v>1380</v>
      </c>
      <c r="S190" s="517" t="s">
        <v>1380</v>
      </c>
      <c r="T190" s="517"/>
      <c r="U190" s="517"/>
      <c r="V190" s="517" t="s">
        <v>1380</v>
      </c>
    </row>
    <row r="191" spans="1:22" ht="27" customHeight="1" x14ac:dyDescent="0.25">
      <c r="A191" s="531">
        <v>202</v>
      </c>
      <c r="B191" s="495"/>
      <c r="C191" s="495"/>
      <c r="D191" s="520" t="s">
        <v>1265</v>
      </c>
      <c r="E191" s="496" t="s">
        <v>87</v>
      </c>
      <c r="F191" s="525" t="s">
        <v>2696</v>
      </c>
      <c r="G191" s="495"/>
      <c r="H191" s="495" t="s">
        <v>2628</v>
      </c>
      <c r="I191" s="527" t="s">
        <v>1864</v>
      </c>
      <c r="J191" s="495" t="s">
        <v>2057</v>
      </c>
      <c r="K191" s="495">
        <v>1</v>
      </c>
      <c r="L191" s="495">
        <v>8</v>
      </c>
      <c r="M191" s="495" t="s">
        <v>2413</v>
      </c>
      <c r="N191" s="495" t="s">
        <v>2332</v>
      </c>
      <c r="O191" s="445" t="s">
        <v>2838</v>
      </c>
      <c r="P191" s="558" t="s">
        <v>1380</v>
      </c>
      <c r="Q191" s="517" t="s">
        <v>1380</v>
      </c>
      <c r="R191" s="517" t="s">
        <v>1380</v>
      </c>
      <c r="S191" s="517" t="s">
        <v>1380</v>
      </c>
      <c r="T191" s="517"/>
      <c r="U191" s="517"/>
      <c r="V191" s="517" t="s">
        <v>1380</v>
      </c>
    </row>
    <row r="192" spans="1:22" ht="27" customHeight="1" x14ac:dyDescent="0.25">
      <c r="A192" s="531">
        <v>203</v>
      </c>
      <c r="B192" s="495" t="s">
        <v>1707</v>
      </c>
      <c r="C192" s="495" t="s">
        <v>1557</v>
      </c>
      <c r="D192" s="495" t="s">
        <v>1554</v>
      </c>
      <c r="E192" s="496" t="s">
        <v>66</v>
      </c>
      <c r="F192" s="495" t="s">
        <v>1543</v>
      </c>
      <c r="G192" s="495" t="s">
        <v>1749</v>
      </c>
      <c r="H192" s="495" t="s">
        <v>2630</v>
      </c>
      <c r="I192" s="527" t="s">
        <v>2006</v>
      </c>
      <c r="J192" s="495" t="s">
        <v>2057</v>
      </c>
      <c r="K192" s="495">
        <v>1</v>
      </c>
      <c r="L192" s="495">
        <v>16</v>
      </c>
      <c r="M192" s="495" t="s">
        <v>2044</v>
      </c>
      <c r="N192" s="495" t="s">
        <v>2333</v>
      </c>
      <c r="O192" s="495" t="s">
        <v>2761</v>
      </c>
      <c r="P192" s="517" t="s">
        <v>1207</v>
      </c>
      <c r="Q192" s="517" t="s">
        <v>1207</v>
      </c>
      <c r="R192" s="517" t="s">
        <v>1207</v>
      </c>
      <c r="S192" s="517" t="s">
        <v>1207</v>
      </c>
      <c r="T192" s="517"/>
      <c r="U192" s="517"/>
      <c r="V192" s="517" t="s">
        <v>1207</v>
      </c>
    </row>
    <row r="193" spans="1:22" ht="27" customHeight="1" x14ac:dyDescent="0.25">
      <c r="A193" s="531">
        <v>204</v>
      </c>
      <c r="B193" s="495"/>
      <c r="C193" s="495"/>
      <c r="D193" s="495" t="s">
        <v>1645</v>
      </c>
      <c r="E193" s="496" t="s">
        <v>66</v>
      </c>
      <c r="F193" s="495" t="s">
        <v>1543</v>
      </c>
      <c r="G193" s="495" t="s">
        <v>1749</v>
      </c>
      <c r="H193" s="495" t="s">
        <v>2630</v>
      </c>
      <c r="I193" s="527" t="s">
        <v>2007</v>
      </c>
      <c r="J193" s="495" t="s">
        <v>2057</v>
      </c>
      <c r="K193" s="495">
        <v>1</v>
      </c>
      <c r="L193" s="495">
        <v>8</v>
      </c>
      <c r="M193" s="495" t="s">
        <v>2045</v>
      </c>
      <c r="N193" s="495" t="s">
        <v>2334</v>
      </c>
      <c r="O193" s="495" t="s">
        <v>2762</v>
      </c>
      <c r="P193" s="517" t="s">
        <v>1207</v>
      </c>
      <c r="Q193" s="517" t="s">
        <v>1207</v>
      </c>
      <c r="R193" s="517" t="s">
        <v>1207</v>
      </c>
      <c r="S193" s="517" t="s">
        <v>1207</v>
      </c>
      <c r="T193" s="517"/>
      <c r="U193" s="517"/>
      <c r="V193" s="517" t="s">
        <v>1207</v>
      </c>
    </row>
    <row r="194" spans="1:22" ht="27" customHeight="1" x14ac:dyDescent="0.25">
      <c r="A194" s="531">
        <v>205</v>
      </c>
      <c r="B194" s="495"/>
      <c r="C194" s="495"/>
      <c r="D194" s="495" t="s">
        <v>1555</v>
      </c>
      <c r="E194" s="496" t="s">
        <v>66</v>
      </c>
      <c r="F194" s="495" t="s">
        <v>1543</v>
      </c>
      <c r="G194" s="495" t="s">
        <v>1749</v>
      </c>
      <c r="H194" s="495" t="s">
        <v>2630</v>
      </c>
      <c r="I194" s="527" t="s">
        <v>2008</v>
      </c>
      <c r="J194" s="495" t="s">
        <v>2057</v>
      </c>
      <c r="K194" s="495">
        <v>1</v>
      </c>
      <c r="L194" s="495">
        <v>4</v>
      </c>
      <c r="M194" s="495" t="s">
        <v>2046</v>
      </c>
      <c r="N194" s="495" t="s">
        <v>2335</v>
      </c>
      <c r="O194" s="445" t="s">
        <v>1610</v>
      </c>
      <c r="P194" s="517" t="s">
        <v>1207</v>
      </c>
      <c r="Q194" s="517" t="s">
        <v>1207</v>
      </c>
      <c r="R194" s="517" t="s">
        <v>1207</v>
      </c>
      <c r="S194" s="517" t="s">
        <v>1207</v>
      </c>
      <c r="T194" s="517"/>
      <c r="U194" s="517"/>
      <c r="V194" s="517" t="s">
        <v>1207</v>
      </c>
    </row>
    <row r="195" spans="1:22" ht="27" customHeight="1" x14ac:dyDescent="0.25">
      <c r="A195" s="531">
        <v>206</v>
      </c>
      <c r="B195" s="495"/>
      <c r="C195" s="495"/>
      <c r="D195" s="495" t="s">
        <v>1556</v>
      </c>
      <c r="E195" s="496" t="s">
        <v>66</v>
      </c>
      <c r="F195" s="495" t="s">
        <v>1543</v>
      </c>
      <c r="G195" s="495" t="s">
        <v>1749</v>
      </c>
      <c r="H195" s="495" t="s">
        <v>2630</v>
      </c>
      <c r="I195" s="527" t="s">
        <v>2009</v>
      </c>
      <c r="J195" s="495" t="s">
        <v>2057</v>
      </c>
      <c r="K195" s="495">
        <v>1</v>
      </c>
      <c r="L195" s="495">
        <v>4</v>
      </c>
      <c r="M195" s="495" t="s">
        <v>2046</v>
      </c>
      <c r="N195" s="495" t="s">
        <v>2336</v>
      </c>
      <c r="O195" s="445" t="s">
        <v>1611</v>
      </c>
      <c r="P195" s="517" t="s">
        <v>1207</v>
      </c>
      <c r="Q195" s="517" t="s">
        <v>1207</v>
      </c>
      <c r="R195" s="517" t="s">
        <v>1207</v>
      </c>
      <c r="S195" s="517" t="s">
        <v>1207</v>
      </c>
      <c r="T195" s="517"/>
      <c r="U195" s="517"/>
      <c r="V195" s="517" t="s">
        <v>1207</v>
      </c>
    </row>
    <row r="196" spans="1:22" ht="27" customHeight="1" x14ac:dyDescent="0.25">
      <c r="A196" s="531">
        <v>207</v>
      </c>
      <c r="B196" s="495" t="s">
        <v>1708</v>
      </c>
      <c r="C196" s="495" t="s">
        <v>38</v>
      </c>
      <c r="D196" s="495" t="s">
        <v>262</v>
      </c>
      <c r="E196" s="495" t="s">
        <v>66</v>
      </c>
      <c r="F196" s="495" t="s">
        <v>613</v>
      </c>
      <c r="G196" s="495"/>
      <c r="H196" s="495" t="s">
        <v>2627</v>
      </c>
      <c r="I196" s="527" t="s">
        <v>2006</v>
      </c>
      <c r="J196" s="495" t="s">
        <v>2057</v>
      </c>
      <c r="K196" s="495">
        <v>1</v>
      </c>
      <c r="L196" s="495">
        <v>16</v>
      </c>
      <c r="M196" s="495"/>
      <c r="N196" s="495" t="s">
        <v>2337</v>
      </c>
      <c r="O196" s="445" t="s">
        <v>472</v>
      </c>
      <c r="P196" s="405" t="s">
        <v>1184</v>
      </c>
      <c r="Q196" s="405" t="s">
        <v>1207</v>
      </c>
      <c r="R196" s="405" t="s">
        <v>1207</v>
      </c>
      <c r="S196" s="405" t="s">
        <v>1207</v>
      </c>
      <c r="T196" s="405"/>
      <c r="U196" s="405"/>
      <c r="V196" s="405" t="s">
        <v>1207</v>
      </c>
    </row>
    <row r="197" spans="1:22" ht="27" customHeight="1" x14ac:dyDescent="0.25">
      <c r="A197" s="531">
        <v>208</v>
      </c>
      <c r="B197" s="495"/>
      <c r="C197" s="495"/>
      <c r="D197" s="495" t="s">
        <v>263</v>
      </c>
      <c r="E197" s="495" t="s">
        <v>66</v>
      </c>
      <c r="F197" s="495" t="s">
        <v>613</v>
      </c>
      <c r="G197" s="495"/>
      <c r="H197" s="495" t="s">
        <v>2627</v>
      </c>
      <c r="I197" s="527" t="s">
        <v>2007</v>
      </c>
      <c r="J197" s="495" t="s">
        <v>2057</v>
      </c>
      <c r="K197" s="495">
        <v>1</v>
      </c>
      <c r="L197" s="495">
        <v>8</v>
      </c>
      <c r="M197" s="495"/>
      <c r="N197" s="495" t="s">
        <v>2338</v>
      </c>
      <c r="O197" s="445" t="s">
        <v>473</v>
      </c>
      <c r="P197" s="405" t="s">
        <v>1184</v>
      </c>
      <c r="Q197" s="405" t="s">
        <v>1207</v>
      </c>
      <c r="R197" s="405" t="s">
        <v>1207</v>
      </c>
      <c r="S197" s="405" t="s">
        <v>1207</v>
      </c>
      <c r="T197" s="405"/>
      <c r="U197" s="405"/>
      <c r="V197" s="405" t="s">
        <v>1207</v>
      </c>
    </row>
    <row r="198" spans="1:22" ht="27" customHeight="1" x14ac:dyDescent="0.25">
      <c r="A198" s="531">
        <v>209</v>
      </c>
      <c r="B198" s="495"/>
      <c r="C198" s="495"/>
      <c r="D198" s="495" t="s">
        <v>264</v>
      </c>
      <c r="E198" s="495" t="s">
        <v>66</v>
      </c>
      <c r="F198" s="495" t="s">
        <v>613</v>
      </c>
      <c r="G198" s="495"/>
      <c r="H198" s="495" t="s">
        <v>2627</v>
      </c>
      <c r="I198" s="527" t="s">
        <v>2008</v>
      </c>
      <c r="J198" s="495" t="s">
        <v>2057</v>
      </c>
      <c r="K198" s="495">
        <v>1</v>
      </c>
      <c r="L198" s="495">
        <v>4</v>
      </c>
      <c r="M198" s="495"/>
      <c r="N198" s="495" t="s">
        <v>2339</v>
      </c>
      <c r="O198" s="445" t="s">
        <v>2086</v>
      </c>
      <c r="P198" s="405" t="s">
        <v>1184</v>
      </c>
      <c r="Q198" s="405" t="s">
        <v>1207</v>
      </c>
      <c r="R198" s="405" t="s">
        <v>1207</v>
      </c>
      <c r="S198" s="405" t="s">
        <v>1207</v>
      </c>
      <c r="T198" s="405"/>
      <c r="U198" s="405"/>
      <c r="V198" s="405" t="s">
        <v>1207</v>
      </c>
    </row>
    <row r="199" spans="1:22" ht="27" customHeight="1" x14ac:dyDescent="0.25">
      <c r="A199" s="531">
        <v>210</v>
      </c>
      <c r="B199" s="495"/>
      <c r="C199" s="495"/>
      <c r="D199" s="495" t="s">
        <v>265</v>
      </c>
      <c r="E199" s="495" t="s">
        <v>66</v>
      </c>
      <c r="F199" s="495" t="s">
        <v>613</v>
      </c>
      <c r="G199" s="495"/>
      <c r="H199" s="495" t="s">
        <v>2627</v>
      </c>
      <c r="I199" s="527" t="s">
        <v>2009</v>
      </c>
      <c r="J199" s="495" t="s">
        <v>2057</v>
      </c>
      <c r="K199" s="495">
        <v>1</v>
      </c>
      <c r="L199" s="495">
        <v>4</v>
      </c>
      <c r="M199" s="495"/>
      <c r="N199" s="495" t="s">
        <v>2340</v>
      </c>
      <c r="O199" s="445" t="s">
        <v>473</v>
      </c>
      <c r="P199" s="405" t="s">
        <v>1184</v>
      </c>
      <c r="Q199" s="405" t="s">
        <v>1207</v>
      </c>
      <c r="R199" s="405" t="s">
        <v>1207</v>
      </c>
      <c r="S199" s="405" t="s">
        <v>1207</v>
      </c>
      <c r="T199" s="405"/>
      <c r="U199" s="405"/>
      <c r="V199" s="405" t="s">
        <v>1207</v>
      </c>
    </row>
    <row r="200" spans="1:22" ht="27" customHeight="1" x14ac:dyDescent="0.25">
      <c r="A200" s="536">
        <v>211</v>
      </c>
      <c r="B200" s="537" t="s">
        <v>1709</v>
      </c>
      <c r="C200" s="537" t="s">
        <v>9</v>
      </c>
      <c r="D200" s="537" t="s">
        <v>395</v>
      </c>
      <c r="E200" s="537" t="s">
        <v>87</v>
      </c>
      <c r="F200" s="537" t="s">
        <v>395</v>
      </c>
      <c r="G200" s="537"/>
      <c r="H200" s="537" t="s">
        <v>2631</v>
      </c>
      <c r="I200" s="538">
        <v>0</v>
      </c>
      <c r="J200" s="537" t="s">
        <v>2059</v>
      </c>
      <c r="K200" s="537">
        <v>3</v>
      </c>
      <c r="L200" s="537" t="s">
        <v>395</v>
      </c>
      <c r="M200" s="537" t="s">
        <v>1963</v>
      </c>
      <c r="N200" s="537" t="s">
        <v>1248</v>
      </c>
      <c r="O200" s="445" t="s">
        <v>2568</v>
      </c>
      <c r="P200" s="405">
        <v>384</v>
      </c>
      <c r="Q200" s="405">
        <v>384</v>
      </c>
      <c r="R200" s="405">
        <v>384</v>
      </c>
      <c r="S200" s="405">
        <v>384</v>
      </c>
      <c r="T200" s="405"/>
      <c r="U200" s="405"/>
      <c r="V200" s="405">
        <v>384</v>
      </c>
    </row>
    <row r="201" spans="1:22" ht="27" customHeight="1" x14ac:dyDescent="0.25">
      <c r="A201" s="536">
        <v>212</v>
      </c>
      <c r="B201" s="537" t="s">
        <v>1710</v>
      </c>
      <c r="C201" s="537"/>
      <c r="D201" s="537" t="s">
        <v>396</v>
      </c>
      <c r="E201" s="537" t="s">
        <v>87</v>
      </c>
      <c r="F201" s="537" t="s">
        <v>396</v>
      </c>
      <c r="G201" s="537"/>
      <c r="H201" s="537" t="s">
        <v>2632</v>
      </c>
      <c r="I201" s="538">
        <v>0</v>
      </c>
      <c r="J201" s="537" t="s">
        <v>2059</v>
      </c>
      <c r="K201" s="537">
        <v>3</v>
      </c>
      <c r="L201" s="537" t="s">
        <v>396</v>
      </c>
      <c r="M201" s="537" t="s">
        <v>1964</v>
      </c>
      <c r="N201" s="537"/>
      <c r="O201" s="445" t="s">
        <v>2565</v>
      </c>
      <c r="P201" s="405">
        <v>256</v>
      </c>
      <c r="Q201" s="405">
        <v>256</v>
      </c>
      <c r="R201" s="405">
        <v>256</v>
      </c>
      <c r="S201" s="405">
        <v>256</v>
      </c>
      <c r="T201" s="405"/>
      <c r="U201" s="405"/>
      <c r="V201" s="405">
        <v>256</v>
      </c>
    </row>
    <row r="202" spans="1:22" ht="27" customHeight="1" x14ac:dyDescent="0.25">
      <c r="A202" s="536">
        <v>213</v>
      </c>
      <c r="B202" s="537" t="s">
        <v>1711</v>
      </c>
      <c r="C202" s="537"/>
      <c r="D202" s="537" t="s">
        <v>397</v>
      </c>
      <c r="E202" s="537" t="s">
        <v>87</v>
      </c>
      <c r="F202" s="537" t="s">
        <v>397</v>
      </c>
      <c r="G202" s="537"/>
      <c r="H202" s="537" t="s">
        <v>2640</v>
      </c>
      <c r="I202" s="538">
        <v>0</v>
      </c>
      <c r="J202" s="537" t="s">
        <v>2059</v>
      </c>
      <c r="K202" s="537">
        <v>3</v>
      </c>
      <c r="L202" s="537" t="s">
        <v>397</v>
      </c>
      <c r="M202" s="537" t="s">
        <v>1965</v>
      </c>
      <c r="N202" s="537"/>
      <c r="O202" s="445" t="s">
        <v>514</v>
      </c>
      <c r="P202" s="405">
        <v>384</v>
      </c>
      <c r="Q202" s="405">
        <v>384</v>
      </c>
      <c r="R202" s="405">
        <v>384</v>
      </c>
      <c r="S202" s="405">
        <v>384</v>
      </c>
      <c r="T202" s="405"/>
      <c r="U202" s="405"/>
      <c r="V202" s="405">
        <v>384</v>
      </c>
    </row>
    <row r="203" spans="1:22" ht="27" customHeight="1" x14ac:dyDescent="0.25">
      <c r="A203" s="536">
        <v>214</v>
      </c>
      <c r="B203" s="537" t="s">
        <v>1712</v>
      </c>
      <c r="C203" s="537"/>
      <c r="D203" s="537" t="s">
        <v>398</v>
      </c>
      <c r="E203" s="537" t="s">
        <v>87</v>
      </c>
      <c r="F203" s="537" t="s">
        <v>398</v>
      </c>
      <c r="G203" s="537"/>
      <c r="H203" s="537" t="s">
        <v>2640</v>
      </c>
      <c r="I203" s="538">
        <v>0</v>
      </c>
      <c r="J203" s="537" t="s">
        <v>2059</v>
      </c>
      <c r="K203" s="537">
        <v>3</v>
      </c>
      <c r="L203" s="537" t="s">
        <v>398</v>
      </c>
      <c r="M203" s="537" t="s">
        <v>1966</v>
      </c>
      <c r="N203" s="537"/>
      <c r="O203" s="445" t="s">
        <v>2566</v>
      </c>
      <c r="P203" s="405">
        <v>256</v>
      </c>
      <c r="Q203" s="405">
        <v>256</v>
      </c>
      <c r="R203" s="405">
        <v>256</v>
      </c>
      <c r="S203" s="405">
        <v>256</v>
      </c>
      <c r="T203" s="405"/>
      <c r="U203" s="405"/>
      <c r="V203" s="405">
        <v>256</v>
      </c>
    </row>
    <row r="204" spans="1:22" ht="27" customHeight="1" x14ac:dyDescent="0.25">
      <c r="A204" s="536">
        <v>218</v>
      </c>
      <c r="B204" s="537" t="s">
        <v>2505</v>
      </c>
      <c r="C204" s="537"/>
      <c r="D204" s="537" t="s">
        <v>2368</v>
      </c>
      <c r="E204" s="537" t="s">
        <v>87</v>
      </c>
      <c r="F204" s="537" t="s">
        <v>2368</v>
      </c>
      <c r="G204" s="537" t="s">
        <v>1749</v>
      </c>
      <c r="H204" s="537" t="s">
        <v>2667</v>
      </c>
      <c r="I204" s="538" t="s">
        <v>1873</v>
      </c>
      <c r="J204" s="537" t="s">
        <v>2367</v>
      </c>
      <c r="K204" s="537">
        <v>3</v>
      </c>
      <c r="L204" s="537" t="s">
        <v>2368</v>
      </c>
      <c r="M204" s="521" t="s">
        <v>2841</v>
      </c>
      <c r="N204" s="537"/>
      <c r="O204" s="445" t="s">
        <v>2569</v>
      </c>
      <c r="P204" s="405">
        <v>0</v>
      </c>
      <c r="Q204" s="405">
        <v>384</v>
      </c>
      <c r="R204" s="405">
        <v>384</v>
      </c>
      <c r="S204" s="405">
        <v>384</v>
      </c>
      <c r="T204" s="405"/>
      <c r="U204" s="405"/>
      <c r="V204" s="405">
        <v>384</v>
      </c>
    </row>
    <row r="205" spans="1:22" ht="27" customHeight="1" x14ac:dyDescent="0.25">
      <c r="A205" s="536">
        <v>219</v>
      </c>
      <c r="B205" s="537" t="s">
        <v>2506</v>
      </c>
      <c r="C205" s="537"/>
      <c r="D205" s="537" t="s">
        <v>2369</v>
      </c>
      <c r="E205" s="537" t="s">
        <v>87</v>
      </c>
      <c r="F205" s="537" t="s">
        <v>2369</v>
      </c>
      <c r="G205" s="537" t="s">
        <v>1749</v>
      </c>
      <c r="H205" s="537" t="s">
        <v>2632</v>
      </c>
      <c r="I205" s="538" t="s">
        <v>1873</v>
      </c>
      <c r="J205" s="537" t="s">
        <v>2059</v>
      </c>
      <c r="K205" s="537">
        <v>3</v>
      </c>
      <c r="L205" s="537" t="s">
        <v>2369</v>
      </c>
      <c r="M205" s="537" t="s">
        <v>2373</v>
      </c>
      <c r="N205" s="537"/>
      <c r="O205" s="445" t="s">
        <v>2567</v>
      </c>
      <c r="P205" s="405">
        <v>0</v>
      </c>
      <c r="Q205" s="405">
        <v>256</v>
      </c>
      <c r="R205" s="405">
        <v>256</v>
      </c>
      <c r="S205" s="405">
        <v>256</v>
      </c>
      <c r="T205" s="405"/>
      <c r="U205" s="405"/>
      <c r="V205" s="405">
        <v>256</v>
      </c>
    </row>
    <row r="206" spans="1:22" ht="27" customHeight="1" x14ac:dyDescent="0.25">
      <c r="A206" s="536">
        <v>220</v>
      </c>
      <c r="B206" s="537" t="s">
        <v>2553</v>
      </c>
      <c r="C206" s="537"/>
      <c r="D206" s="537" t="s">
        <v>2554</v>
      </c>
      <c r="E206" s="537" t="s">
        <v>87</v>
      </c>
      <c r="F206" s="537" t="s">
        <v>2554</v>
      </c>
      <c r="G206" s="537" t="s">
        <v>1749</v>
      </c>
      <c r="H206" s="537" t="s">
        <v>2633</v>
      </c>
      <c r="I206" s="538" t="s">
        <v>1873</v>
      </c>
      <c r="J206" s="537" t="s">
        <v>2367</v>
      </c>
      <c r="K206" s="537">
        <v>3</v>
      </c>
      <c r="L206" s="537" t="s">
        <v>2554</v>
      </c>
      <c r="M206" s="537" t="s">
        <v>2407</v>
      </c>
      <c r="N206" s="537"/>
      <c r="O206" s="445" t="s">
        <v>2582</v>
      </c>
      <c r="P206" s="405">
        <v>0</v>
      </c>
      <c r="Q206" s="405">
        <v>0</v>
      </c>
      <c r="R206" s="405">
        <v>0</v>
      </c>
      <c r="S206" s="405">
        <v>384</v>
      </c>
      <c r="T206" s="405"/>
      <c r="U206" s="405"/>
      <c r="V206" s="405">
        <v>384</v>
      </c>
    </row>
    <row r="207" spans="1:22" ht="27" customHeight="1" x14ac:dyDescent="0.25">
      <c r="A207" s="536">
        <v>221</v>
      </c>
      <c r="B207" s="537" t="s">
        <v>2572</v>
      </c>
      <c r="C207" s="537"/>
      <c r="D207" s="537" t="s">
        <v>2559</v>
      </c>
      <c r="E207" s="537" t="s">
        <v>87</v>
      </c>
      <c r="F207" s="537" t="s">
        <v>2559</v>
      </c>
      <c r="G207" s="537" t="s">
        <v>1749</v>
      </c>
      <c r="H207" s="537" t="s">
        <v>2633</v>
      </c>
      <c r="I207" s="538" t="s">
        <v>1873</v>
      </c>
      <c r="J207" s="537" t="s">
        <v>2367</v>
      </c>
      <c r="K207" s="537">
        <v>3</v>
      </c>
      <c r="L207" s="537" t="s">
        <v>2559</v>
      </c>
      <c r="M207" s="537" t="s">
        <v>2407</v>
      </c>
      <c r="N207" s="537"/>
      <c r="O207" s="445" t="s">
        <v>2584</v>
      </c>
      <c r="P207" s="405">
        <v>0</v>
      </c>
      <c r="Q207" s="405">
        <v>0</v>
      </c>
      <c r="R207" s="405">
        <v>0</v>
      </c>
      <c r="S207" s="405">
        <v>384</v>
      </c>
      <c r="T207" s="405"/>
      <c r="U207" s="405"/>
      <c r="V207" s="405">
        <v>384</v>
      </c>
    </row>
    <row r="208" spans="1:22" ht="27" customHeight="1" x14ac:dyDescent="0.25">
      <c r="A208" s="536">
        <v>222</v>
      </c>
      <c r="B208" s="537" t="s">
        <v>2580</v>
      </c>
      <c r="C208" s="537"/>
      <c r="D208" s="537" t="s">
        <v>2576</v>
      </c>
      <c r="E208" s="537" t="s">
        <v>87</v>
      </c>
      <c r="F208" s="537" t="s">
        <v>2576</v>
      </c>
      <c r="G208" s="537" t="s">
        <v>1749</v>
      </c>
      <c r="H208" s="537" t="s">
        <v>2634</v>
      </c>
      <c r="I208" s="538" t="s">
        <v>1873</v>
      </c>
      <c r="J208" s="537" t="s">
        <v>2367</v>
      </c>
      <c r="K208" s="537">
        <v>3</v>
      </c>
      <c r="L208" s="537" t="s">
        <v>2560</v>
      </c>
      <c r="M208" s="537" t="s">
        <v>2373</v>
      </c>
      <c r="N208" s="537"/>
      <c r="O208" s="445" t="s">
        <v>2570</v>
      </c>
      <c r="P208" s="405">
        <v>0</v>
      </c>
      <c r="Q208" s="405">
        <v>0</v>
      </c>
      <c r="R208" s="405">
        <v>0</v>
      </c>
      <c r="S208" s="405">
        <v>128</v>
      </c>
      <c r="T208" s="405"/>
      <c r="U208" s="405"/>
      <c r="V208" s="405">
        <v>128</v>
      </c>
    </row>
    <row r="209" spans="1:22" ht="27" customHeight="1" x14ac:dyDescent="0.25">
      <c r="A209" s="536">
        <v>223</v>
      </c>
      <c r="B209" s="537" t="s">
        <v>2555</v>
      </c>
      <c r="C209" s="537"/>
      <c r="D209" s="537" t="s">
        <v>2556</v>
      </c>
      <c r="E209" s="537" t="s">
        <v>87</v>
      </c>
      <c r="F209" s="537" t="s">
        <v>2556</v>
      </c>
      <c r="G209" s="537" t="s">
        <v>1749</v>
      </c>
      <c r="H209" s="537" t="s">
        <v>2667</v>
      </c>
      <c r="I209" s="538" t="s">
        <v>1873</v>
      </c>
      <c r="J209" s="537" t="s">
        <v>2367</v>
      </c>
      <c r="K209" s="537">
        <v>3</v>
      </c>
      <c r="L209" s="537" t="s">
        <v>2556</v>
      </c>
      <c r="M209" s="537" t="s">
        <v>2407</v>
      </c>
      <c r="N209" s="537"/>
      <c r="O209" s="445" t="s">
        <v>2583</v>
      </c>
      <c r="P209" s="405">
        <v>0</v>
      </c>
      <c r="Q209" s="405">
        <v>0</v>
      </c>
      <c r="R209" s="405">
        <v>0</v>
      </c>
      <c r="S209" s="405">
        <v>384</v>
      </c>
      <c r="T209" s="405"/>
      <c r="U209" s="405"/>
      <c r="V209" s="405">
        <v>384</v>
      </c>
    </row>
    <row r="210" spans="1:22" ht="27" customHeight="1" x14ac:dyDescent="0.25">
      <c r="A210" s="536">
        <v>224</v>
      </c>
      <c r="B210" s="537" t="s">
        <v>2573</v>
      </c>
      <c r="C210" s="537"/>
      <c r="D210" s="537" t="s">
        <v>2561</v>
      </c>
      <c r="E210" s="537" t="s">
        <v>87</v>
      </c>
      <c r="F210" s="537" t="s">
        <v>2561</v>
      </c>
      <c r="G210" s="537" t="s">
        <v>1749</v>
      </c>
      <c r="H210" s="537" t="s">
        <v>2667</v>
      </c>
      <c r="I210" s="538" t="s">
        <v>1873</v>
      </c>
      <c r="J210" s="537" t="s">
        <v>2367</v>
      </c>
      <c r="K210" s="537">
        <v>3</v>
      </c>
      <c r="L210" s="537" t="s">
        <v>2561</v>
      </c>
      <c r="M210" s="537" t="s">
        <v>2407</v>
      </c>
      <c r="N210" s="537"/>
      <c r="O210" s="445" t="s">
        <v>2585</v>
      </c>
      <c r="P210" s="405">
        <v>0</v>
      </c>
      <c r="Q210" s="405">
        <v>0</v>
      </c>
      <c r="R210" s="405">
        <v>0</v>
      </c>
      <c r="S210" s="405">
        <v>384</v>
      </c>
      <c r="T210" s="405"/>
      <c r="U210" s="405"/>
      <c r="V210" s="405">
        <v>384</v>
      </c>
    </row>
    <row r="211" spans="1:22" ht="27" customHeight="1" x14ac:dyDescent="0.25">
      <c r="A211" s="536">
        <v>225</v>
      </c>
      <c r="B211" s="537" t="s">
        <v>2581</v>
      </c>
      <c r="C211" s="537"/>
      <c r="D211" s="537" t="s">
        <v>2577</v>
      </c>
      <c r="E211" s="537" t="s">
        <v>87</v>
      </c>
      <c r="F211" s="537" t="s">
        <v>2577</v>
      </c>
      <c r="G211" s="537" t="s">
        <v>1749</v>
      </c>
      <c r="H211" s="537" t="s">
        <v>2634</v>
      </c>
      <c r="I211" s="538" t="s">
        <v>1873</v>
      </c>
      <c r="J211" s="537" t="s">
        <v>2367</v>
      </c>
      <c r="K211" s="537">
        <v>3</v>
      </c>
      <c r="L211" s="537" t="s">
        <v>2562</v>
      </c>
      <c r="M211" s="537" t="s">
        <v>2373</v>
      </c>
      <c r="N211" s="537"/>
      <c r="O211" s="445" t="s">
        <v>2571</v>
      </c>
      <c r="P211" s="405">
        <v>0</v>
      </c>
      <c r="Q211" s="405">
        <v>0</v>
      </c>
      <c r="R211" s="405">
        <v>0</v>
      </c>
      <c r="S211" s="405">
        <v>128</v>
      </c>
      <c r="T211" s="405"/>
      <c r="U211" s="405"/>
      <c r="V211" s="405">
        <v>128</v>
      </c>
    </row>
    <row r="212" spans="1:22" ht="27" customHeight="1" x14ac:dyDescent="0.25">
      <c r="A212" s="536">
        <v>226</v>
      </c>
      <c r="B212" s="537" t="s">
        <v>1716</v>
      </c>
      <c r="C212" s="537"/>
      <c r="D212" s="537" t="s">
        <v>422</v>
      </c>
      <c r="E212" s="537" t="s">
        <v>1747</v>
      </c>
      <c r="F212" s="537" t="s">
        <v>422</v>
      </c>
      <c r="G212" s="537"/>
      <c r="H212" s="537" t="s">
        <v>2631</v>
      </c>
      <c r="I212" s="538">
        <v>0</v>
      </c>
      <c r="J212" s="537" t="s">
        <v>2059</v>
      </c>
      <c r="K212" s="537">
        <v>3</v>
      </c>
      <c r="L212" s="537" t="s">
        <v>422</v>
      </c>
      <c r="M212" s="537" t="s">
        <v>2374</v>
      </c>
      <c r="N212" s="537"/>
      <c r="O212" s="445" t="s">
        <v>518</v>
      </c>
      <c r="P212" s="405" t="s">
        <v>1184</v>
      </c>
      <c r="Q212" s="405">
        <v>0</v>
      </c>
      <c r="R212" s="405">
        <v>0</v>
      </c>
      <c r="S212" s="405">
        <v>0</v>
      </c>
      <c r="T212" s="405"/>
      <c r="U212" s="405"/>
      <c r="V212" s="405">
        <v>0</v>
      </c>
    </row>
    <row r="213" spans="1:22" ht="27" customHeight="1" x14ac:dyDescent="0.25">
      <c r="A213" s="539">
        <v>227</v>
      </c>
      <c r="B213" s="540" t="s">
        <v>1717</v>
      </c>
      <c r="C213" s="540" t="s">
        <v>1564</v>
      </c>
      <c r="D213" s="540" t="s">
        <v>16</v>
      </c>
      <c r="E213" s="540" t="s">
        <v>128</v>
      </c>
      <c r="F213" s="540" t="s">
        <v>16</v>
      </c>
      <c r="G213" s="540"/>
      <c r="H213" s="540" t="s">
        <v>2635</v>
      </c>
      <c r="I213" s="541">
        <v>0</v>
      </c>
      <c r="J213" s="540" t="s">
        <v>2058</v>
      </c>
      <c r="K213" s="540">
        <v>2</v>
      </c>
      <c r="L213" s="540" t="s">
        <v>16</v>
      </c>
      <c r="M213" s="540" t="s">
        <v>1971</v>
      </c>
      <c r="N213" s="540" t="s">
        <v>563</v>
      </c>
      <c r="O213" s="445" t="s">
        <v>835</v>
      </c>
      <c r="P213" s="405">
        <v>768</v>
      </c>
      <c r="Q213" s="405">
        <v>768</v>
      </c>
      <c r="R213" s="405">
        <v>768</v>
      </c>
      <c r="S213" s="405">
        <v>768</v>
      </c>
      <c r="T213" s="405"/>
      <c r="U213" s="405"/>
      <c r="V213" s="405">
        <v>768</v>
      </c>
    </row>
    <row r="214" spans="1:22" ht="27" customHeight="1" x14ac:dyDescent="0.25">
      <c r="A214" s="539">
        <v>228</v>
      </c>
      <c r="B214" s="540" t="s">
        <v>1718</v>
      </c>
      <c r="C214" s="540"/>
      <c r="D214" s="540" t="s">
        <v>399</v>
      </c>
      <c r="E214" s="540" t="s">
        <v>128</v>
      </c>
      <c r="F214" s="540" t="s">
        <v>399</v>
      </c>
      <c r="G214" s="540"/>
      <c r="H214" s="540" t="s">
        <v>2636</v>
      </c>
      <c r="I214" s="540">
        <v>0</v>
      </c>
      <c r="J214" s="540" t="s">
        <v>2058</v>
      </c>
      <c r="K214" s="540">
        <v>2</v>
      </c>
      <c r="L214" s="540" t="s">
        <v>399</v>
      </c>
      <c r="M214" s="540" t="s">
        <v>1972</v>
      </c>
      <c r="N214" s="540"/>
      <c r="O214" s="445" t="s">
        <v>520</v>
      </c>
      <c r="P214" s="405">
        <v>160</v>
      </c>
      <c r="Q214" s="405">
        <v>0</v>
      </c>
      <c r="R214" s="408" t="s">
        <v>2785</v>
      </c>
      <c r="S214" s="405">
        <v>160</v>
      </c>
      <c r="T214" s="405"/>
      <c r="U214" s="405"/>
      <c r="V214" s="405">
        <v>160</v>
      </c>
    </row>
    <row r="215" spans="1:22" ht="27" customHeight="1" x14ac:dyDescent="0.25">
      <c r="A215" s="539">
        <v>229</v>
      </c>
      <c r="B215" s="540" t="s">
        <v>1903</v>
      </c>
      <c r="C215" s="540"/>
      <c r="D215" s="540" t="s">
        <v>1881</v>
      </c>
      <c r="E215" s="540" t="s">
        <v>128</v>
      </c>
      <c r="F215" s="540" t="s">
        <v>1881</v>
      </c>
      <c r="G215" s="540"/>
      <c r="H215" s="540" t="s">
        <v>2637</v>
      </c>
      <c r="I215" s="540">
        <v>0</v>
      </c>
      <c r="J215" s="540" t="s">
        <v>2058</v>
      </c>
      <c r="K215" s="540">
        <v>2</v>
      </c>
      <c r="L215" s="540" t="s">
        <v>1881</v>
      </c>
      <c r="M215" s="540" t="s">
        <v>1973</v>
      </c>
      <c r="N215" s="540"/>
      <c r="O215" s="445" t="s">
        <v>1904</v>
      </c>
      <c r="P215" s="405">
        <v>0</v>
      </c>
      <c r="Q215" s="405">
        <v>4</v>
      </c>
      <c r="R215" s="405">
        <v>0</v>
      </c>
      <c r="S215" s="405">
        <v>0</v>
      </c>
      <c r="T215" s="405"/>
      <c r="U215" s="405"/>
      <c r="V215" s="405">
        <v>0</v>
      </c>
    </row>
    <row r="216" spans="1:22" ht="27" customHeight="1" x14ac:dyDescent="0.25">
      <c r="A216" s="539">
        <v>230</v>
      </c>
      <c r="B216" s="540" t="s">
        <v>1905</v>
      </c>
      <c r="C216" s="540"/>
      <c r="D216" s="540" t="s">
        <v>1883</v>
      </c>
      <c r="E216" s="540" t="s">
        <v>128</v>
      </c>
      <c r="F216" s="540" t="s">
        <v>1883</v>
      </c>
      <c r="G216" s="540"/>
      <c r="H216" s="540" t="s">
        <v>2637</v>
      </c>
      <c r="I216" s="540">
        <v>0</v>
      </c>
      <c r="J216" s="540" t="s">
        <v>2058</v>
      </c>
      <c r="K216" s="540">
        <v>2</v>
      </c>
      <c r="L216" s="540" t="s">
        <v>1883</v>
      </c>
      <c r="M216" s="540" t="s">
        <v>1974</v>
      </c>
      <c r="N216" s="540"/>
      <c r="O216" s="445" t="s">
        <v>1906</v>
      </c>
      <c r="P216" s="405">
        <v>0</v>
      </c>
      <c r="Q216" s="405">
        <v>56</v>
      </c>
      <c r="R216" s="405">
        <v>0</v>
      </c>
      <c r="S216" s="405">
        <v>0</v>
      </c>
      <c r="T216" s="405"/>
      <c r="U216" s="405"/>
      <c r="V216" s="405">
        <v>0</v>
      </c>
    </row>
    <row r="217" spans="1:22" ht="27" customHeight="1" x14ac:dyDescent="0.25">
      <c r="A217" s="539">
        <v>231</v>
      </c>
      <c r="B217" s="540" t="s">
        <v>1907</v>
      </c>
      <c r="C217" s="540"/>
      <c r="D217" s="540" t="s">
        <v>1885</v>
      </c>
      <c r="E217" s="540" t="s">
        <v>128</v>
      </c>
      <c r="F217" s="540" t="s">
        <v>1885</v>
      </c>
      <c r="G217" s="540"/>
      <c r="H217" s="540" t="s">
        <v>2637</v>
      </c>
      <c r="I217" s="540">
        <v>0</v>
      </c>
      <c r="J217" s="540" t="s">
        <v>2058</v>
      </c>
      <c r="K217" s="540">
        <v>2</v>
      </c>
      <c r="L217" s="540" t="s">
        <v>1885</v>
      </c>
      <c r="M217" s="540" t="s">
        <v>1975</v>
      </c>
      <c r="N217" s="540"/>
      <c r="O217" s="445" t="s">
        <v>1908</v>
      </c>
      <c r="P217" s="405">
        <v>0</v>
      </c>
      <c r="Q217" s="405">
        <v>4</v>
      </c>
      <c r="R217" s="405">
        <v>0</v>
      </c>
      <c r="S217" s="405">
        <v>0</v>
      </c>
      <c r="T217" s="405"/>
      <c r="U217" s="405"/>
      <c r="V217" s="405">
        <v>0</v>
      </c>
    </row>
    <row r="218" spans="1:22" ht="27" customHeight="1" x14ac:dyDescent="0.25">
      <c r="A218" s="539">
        <v>232</v>
      </c>
      <c r="B218" s="540" t="s">
        <v>1909</v>
      </c>
      <c r="C218" s="540"/>
      <c r="D218" s="540" t="s">
        <v>1887</v>
      </c>
      <c r="E218" s="540" t="s">
        <v>128</v>
      </c>
      <c r="F218" s="540" t="s">
        <v>1887</v>
      </c>
      <c r="G218" s="540"/>
      <c r="H218" s="540" t="s">
        <v>2637</v>
      </c>
      <c r="I218" s="540">
        <v>0</v>
      </c>
      <c r="J218" s="540" t="s">
        <v>2058</v>
      </c>
      <c r="K218" s="540">
        <v>2</v>
      </c>
      <c r="L218" s="540" t="s">
        <v>1887</v>
      </c>
      <c r="M218" s="540" t="s">
        <v>1976</v>
      </c>
      <c r="N218" s="540"/>
      <c r="O218" s="445" t="s">
        <v>1910</v>
      </c>
      <c r="P218" s="405">
        <v>0</v>
      </c>
      <c r="Q218" s="405">
        <v>4</v>
      </c>
      <c r="R218" s="405">
        <v>0</v>
      </c>
      <c r="S218" s="405">
        <v>0</v>
      </c>
      <c r="T218" s="405"/>
      <c r="U218" s="405"/>
      <c r="V218" s="405">
        <v>0</v>
      </c>
    </row>
    <row r="219" spans="1:22" ht="27" customHeight="1" x14ac:dyDescent="0.25">
      <c r="A219" s="539">
        <v>233</v>
      </c>
      <c r="B219" s="540" t="s">
        <v>1911</v>
      </c>
      <c r="C219" s="540"/>
      <c r="D219" s="540" t="s">
        <v>1889</v>
      </c>
      <c r="E219" s="540" t="s">
        <v>128</v>
      </c>
      <c r="F219" s="540" t="s">
        <v>1889</v>
      </c>
      <c r="G219" s="540"/>
      <c r="H219" s="540" t="s">
        <v>2637</v>
      </c>
      <c r="I219" s="540">
        <v>0</v>
      </c>
      <c r="J219" s="540" t="s">
        <v>2058</v>
      </c>
      <c r="K219" s="540">
        <v>2</v>
      </c>
      <c r="L219" s="540" t="s">
        <v>1889</v>
      </c>
      <c r="M219" s="540" t="s">
        <v>1977</v>
      </c>
      <c r="N219" s="540"/>
      <c r="O219" s="445" t="s">
        <v>1912</v>
      </c>
      <c r="P219" s="405">
        <v>0</v>
      </c>
      <c r="Q219" s="405">
        <v>4</v>
      </c>
      <c r="R219" s="405">
        <v>0</v>
      </c>
      <c r="S219" s="405">
        <v>0</v>
      </c>
      <c r="T219" s="405"/>
      <c r="U219" s="405"/>
      <c r="V219" s="405">
        <v>0</v>
      </c>
    </row>
    <row r="220" spans="1:22" ht="27" customHeight="1" x14ac:dyDescent="0.25">
      <c r="A220" s="539">
        <v>234</v>
      </c>
      <c r="B220" s="540" t="s">
        <v>1913</v>
      </c>
      <c r="C220" s="540"/>
      <c r="D220" s="540" t="s">
        <v>1891</v>
      </c>
      <c r="E220" s="540" t="s">
        <v>128</v>
      </c>
      <c r="F220" s="540" t="s">
        <v>1891</v>
      </c>
      <c r="G220" s="540"/>
      <c r="H220" s="540" t="s">
        <v>2637</v>
      </c>
      <c r="I220" s="540">
        <v>0</v>
      </c>
      <c r="J220" s="540" t="s">
        <v>2058</v>
      </c>
      <c r="K220" s="540">
        <v>2</v>
      </c>
      <c r="L220" s="540" t="s">
        <v>1891</v>
      </c>
      <c r="M220" s="540" t="s">
        <v>1978</v>
      </c>
      <c r="N220" s="540"/>
      <c r="O220" s="445" t="s">
        <v>1914</v>
      </c>
      <c r="P220" s="405">
        <v>0</v>
      </c>
      <c r="Q220" s="405">
        <v>4</v>
      </c>
      <c r="R220" s="405">
        <v>0</v>
      </c>
      <c r="S220" s="405">
        <v>0</v>
      </c>
      <c r="T220" s="405"/>
      <c r="U220" s="405"/>
      <c r="V220" s="405">
        <v>0</v>
      </c>
    </row>
    <row r="221" spans="1:22" ht="27" customHeight="1" x14ac:dyDescent="0.25">
      <c r="A221" s="539">
        <v>235</v>
      </c>
      <c r="B221" s="540" t="s">
        <v>1915</v>
      </c>
      <c r="C221" s="540"/>
      <c r="D221" s="540" t="s">
        <v>1893</v>
      </c>
      <c r="E221" s="540" t="s">
        <v>128</v>
      </c>
      <c r="F221" s="540" t="s">
        <v>1893</v>
      </c>
      <c r="G221" s="540"/>
      <c r="H221" s="540" t="s">
        <v>2637</v>
      </c>
      <c r="I221" s="540">
        <v>0</v>
      </c>
      <c r="J221" s="540" t="s">
        <v>2058</v>
      </c>
      <c r="K221" s="540">
        <v>2</v>
      </c>
      <c r="L221" s="540" t="s">
        <v>1893</v>
      </c>
      <c r="M221" s="540" t="s">
        <v>1979</v>
      </c>
      <c r="N221" s="540"/>
      <c r="O221" s="445" t="s">
        <v>1916</v>
      </c>
      <c r="P221" s="405">
        <v>0</v>
      </c>
      <c r="Q221" s="405">
        <v>8</v>
      </c>
      <c r="R221" s="405">
        <v>0</v>
      </c>
      <c r="S221" s="405">
        <v>0</v>
      </c>
      <c r="T221" s="405"/>
      <c r="U221" s="405"/>
      <c r="V221" s="405">
        <v>0</v>
      </c>
    </row>
    <row r="222" spans="1:22" ht="27" customHeight="1" x14ac:dyDescent="0.25">
      <c r="A222" s="539">
        <v>236</v>
      </c>
      <c r="B222" s="540" t="s">
        <v>1917</v>
      </c>
      <c r="C222" s="540"/>
      <c r="D222" s="540" t="s">
        <v>1895</v>
      </c>
      <c r="E222" s="540" t="s">
        <v>128</v>
      </c>
      <c r="F222" s="540" t="s">
        <v>1895</v>
      </c>
      <c r="G222" s="540"/>
      <c r="H222" s="540" t="s">
        <v>2637</v>
      </c>
      <c r="I222" s="540">
        <v>0</v>
      </c>
      <c r="J222" s="540" t="s">
        <v>2058</v>
      </c>
      <c r="K222" s="540">
        <v>2</v>
      </c>
      <c r="L222" s="540" t="s">
        <v>1895</v>
      </c>
      <c r="M222" s="540" t="s">
        <v>1980</v>
      </c>
      <c r="N222" s="540"/>
      <c r="O222" s="445" t="s">
        <v>1918</v>
      </c>
      <c r="P222" s="405">
        <v>0</v>
      </c>
      <c r="Q222" s="405">
        <v>2</v>
      </c>
      <c r="R222" s="405">
        <v>0</v>
      </c>
      <c r="S222" s="405">
        <v>0</v>
      </c>
      <c r="T222" s="405"/>
      <c r="U222" s="405"/>
      <c r="V222" s="405">
        <v>0</v>
      </c>
    </row>
    <row r="223" spans="1:22" ht="27" customHeight="1" x14ac:dyDescent="0.25">
      <c r="A223" s="539">
        <v>241</v>
      </c>
      <c r="B223" s="540" t="s">
        <v>1923</v>
      </c>
      <c r="C223" s="540"/>
      <c r="D223" s="540" t="s">
        <v>1901</v>
      </c>
      <c r="E223" s="540" t="s">
        <v>128</v>
      </c>
      <c r="F223" s="540" t="s">
        <v>1901</v>
      </c>
      <c r="G223" s="540"/>
      <c r="H223" s="540" t="s">
        <v>2637</v>
      </c>
      <c r="I223" s="540">
        <v>0</v>
      </c>
      <c r="J223" s="540" t="s">
        <v>2058</v>
      </c>
      <c r="K223" s="540">
        <v>2</v>
      </c>
      <c r="L223" s="540" t="s">
        <v>1901</v>
      </c>
      <c r="M223" s="521" t="s">
        <v>2821</v>
      </c>
      <c r="N223" s="540"/>
      <c r="O223" s="445" t="s">
        <v>1924</v>
      </c>
      <c r="P223" s="405">
        <v>0</v>
      </c>
      <c r="Q223" s="405">
        <v>72</v>
      </c>
      <c r="R223" s="405">
        <v>0</v>
      </c>
      <c r="S223" s="405">
        <v>0</v>
      </c>
      <c r="T223" s="405"/>
      <c r="U223" s="405"/>
      <c r="V223" s="405">
        <v>0</v>
      </c>
    </row>
    <row r="224" spans="1:22" ht="27" customHeight="1" x14ac:dyDescent="0.25">
      <c r="A224" s="539">
        <v>242</v>
      </c>
      <c r="B224" s="540" t="s">
        <v>2782</v>
      </c>
      <c r="C224" s="540"/>
      <c r="D224" s="540" t="s">
        <v>2777</v>
      </c>
      <c r="E224" s="540" t="s">
        <v>128</v>
      </c>
      <c r="F224" s="540" t="s">
        <v>2777</v>
      </c>
      <c r="G224" s="540"/>
      <c r="H224" s="540" t="s">
        <v>2637</v>
      </c>
      <c r="I224" s="540">
        <v>0</v>
      </c>
      <c r="J224" s="540" t="s">
        <v>2058</v>
      </c>
      <c r="K224" s="540">
        <v>2</v>
      </c>
      <c r="L224" s="540" t="s">
        <v>2777</v>
      </c>
      <c r="M224" s="540" t="s">
        <v>2783</v>
      </c>
      <c r="N224" s="540"/>
      <c r="O224" s="453" t="s">
        <v>2784</v>
      </c>
      <c r="P224" s="408">
        <v>0</v>
      </c>
      <c r="Q224" s="408">
        <v>0</v>
      </c>
      <c r="R224" s="408">
        <v>16</v>
      </c>
      <c r="S224" s="408">
        <v>0</v>
      </c>
      <c r="T224" s="408"/>
      <c r="U224" s="408"/>
      <c r="V224" s="408">
        <v>0</v>
      </c>
    </row>
    <row r="225" spans="1:22" ht="27" customHeight="1" x14ac:dyDescent="0.25">
      <c r="A225" s="539">
        <v>243</v>
      </c>
      <c r="B225" s="540" t="s">
        <v>1719</v>
      </c>
      <c r="C225" s="540"/>
      <c r="D225" s="540" t="s">
        <v>22</v>
      </c>
      <c r="E225" s="540" t="s">
        <v>128</v>
      </c>
      <c r="F225" s="540" t="s">
        <v>22</v>
      </c>
      <c r="G225" s="540"/>
      <c r="H225" s="540" t="s">
        <v>2635</v>
      </c>
      <c r="I225" s="541">
        <v>0</v>
      </c>
      <c r="J225" s="540" t="s">
        <v>2058</v>
      </c>
      <c r="K225" s="540">
        <v>2</v>
      </c>
      <c r="L225" s="540" t="s">
        <v>22</v>
      </c>
      <c r="M225" s="540" t="s">
        <v>2787</v>
      </c>
      <c r="N225" s="540"/>
      <c r="O225" s="445" t="s">
        <v>515</v>
      </c>
      <c r="P225" s="405">
        <v>32</v>
      </c>
      <c r="Q225" s="405">
        <v>32</v>
      </c>
      <c r="R225" s="405">
        <v>32</v>
      </c>
      <c r="S225" s="405">
        <v>32</v>
      </c>
      <c r="T225" s="405"/>
      <c r="U225" s="405"/>
      <c r="V225" s="405">
        <v>32</v>
      </c>
    </row>
    <row r="226" spans="1:22" ht="27" customHeight="1" x14ac:dyDescent="0.25">
      <c r="A226" s="539">
        <v>244</v>
      </c>
      <c r="B226" s="540" t="s">
        <v>1720</v>
      </c>
      <c r="C226" s="540"/>
      <c r="D226" s="540" t="s">
        <v>884</v>
      </c>
      <c r="E226" s="540" t="s">
        <v>128</v>
      </c>
      <c r="F226" s="540" t="s">
        <v>884</v>
      </c>
      <c r="G226" s="540"/>
      <c r="H226" s="540" t="s">
        <v>2635</v>
      </c>
      <c r="I226" s="541">
        <v>0</v>
      </c>
      <c r="J226" s="540" t="s">
        <v>2058</v>
      </c>
      <c r="K226" s="540">
        <v>2</v>
      </c>
      <c r="L226" s="540" t="s">
        <v>884</v>
      </c>
      <c r="M226" s="540" t="s">
        <v>1985</v>
      </c>
      <c r="N226" s="540"/>
      <c r="O226" s="445" t="s">
        <v>2386</v>
      </c>
      <c r="P226" s="405">
        <v>320</v>
      </c>
      <c r="Q226" s="405">
        <v>320</v>
      </c>
      <c r="R226" s="405">
        <v>320</v>
      </c>
      <c r="S226" s="405">
        <v>320</v>
      </c>
      <c r="T226" s="405"/>
      <c r="U226" s="405"/>
      <c r="V226" s="405">
        <v>320</v>
      </c>
    </row>
    <row r="227" spans="1:22" ht="27" customHeight="1" x14ac:dyDescent="0.25">
      <c r="A227" s="539">
        <v>249</v>
      </c>
      <c r="B227" s="540" t="s">
        <v>2507</v>
      </c>
      <c r="C227" s="540"/>
      <c r="D227" s="540" t="s">
        <v>2503</v>
      </c>
      <c r="E227" s="540" t="s">
        <v>128</v>
      </c>
      <c r="F227" s="540" t="s">
        <v>2503</v>
      </c>
      <c r="G227" s="540" t="s">
        <v>1749</v>
      </c>
      <c r="H227" s="540" t="s">
        <v>2635</v>
      </c>
      <c r="I227" s="541">
        <v>0</v>
      </c>
      <c r="J227" s="540" t="s">
        <v>2058</v>
      </c>
      <c r="K227" s="540">
        <v>2</v>
      </c>
      <c r="L227" s="540" t="s">
        <v>2371</v>
      </c>
      <c r="M227" s="521" t="s">
        <v>2822</v>
      </c>
      <c r="N227" s="540"/>
      <c r="O227" s="445" t="s">
        <v>2388</v>
      </c>
      <c r="P227" s="405">
        <v>0</v>
      </c>
      <c r="Q227" s="405">
        <v>768</v>
      </c>
      <c r="R227" s="405">
        <v>768</v>
      </c>
      <c r="S227" s="405">
        <v>768</v>
      </c>
      <c r="T227" s="405"/>
      <c r="U227" s="405"/>
      <c r="V227" s="405">
        <v>768</v>
      </c>
    </row>
    <row r="228" spans="1:22" ht="27" customHeight="1" x14ac:dyDescent="0.25">
      <c r="A228" s="539">
        <v>250</v>
      </c>
      <c r="B228" s="540" t="s">
        <v>2508</v>
      </c>
      <c r="C228" s="540"/>
      <c r="D228" s="540" t="s">
        <v>2504</v>
      </c>
      <c r="E228" s="540" t="s">
        <v>128</v>
      </c>
      <c r="F228" s="540" t="s">
        <v>2504</v>
      </c>
      <c r="G228" s="540" t="s">
        <v>1749</v>
      </c>
      <c r="H228" s="540" t="s">
        <v>2635</v>
      </c>
      <c r="I228" s="540">
        <v>0</v>
      </c>
      <c r="J228" s="540" t="s">
        <v>2058</v>
      </c>
      <c r="K228" s="540">
        <v>2</v>
      </c>
      <c r="L228" s="540" t="s">
        <v>2375</v>
      </c>
      <c r="M228" s="540" t="s">
        <v>2376</v>
      </c>
      <c r="N228" s="540"/>
      <c r="O228" s="445" t="s">
        <v>2389</v>
      </c>
      <c r="P228" s="405">
        <v>0</v>
      </c>
      <c r="Q228" s="405">
        <v>320</v>
      </c>
      <c r="R228" s="405">
        <v>320</v>
      </c>
      <c r="S228" s="405">
        <v>320</v>
      </c>
      <c r="T228" s="405"/>
      <c r="U228" s="405"/>
      <c r="V228" s="405">
        <v>320</v>
      </c>
    </row>
    <row r="229" spans="1:22" ht="27" customHeight="1" x14ac:dyDescent="0.25">
      <c r="A229" s="539">
        <v>251</v>
      </c>
      <c r="B229" s="540" t="s">
        <v>2104</v>
      </c>
      <c r="C229" s="540"/>
      <c r="D229" s="540" t="s">
        <v>2101</v>
      </c>
      <c r="E229" s="540" t="s">
        <v>87</v>
      </c>
      <c r="F229" s="540" t="s">
        <v>2101</v>
      </c>
      <c r="G229" s="540" t="s">
        <v>2087</v>
      </c>
      <c r="H229" s="540" t="s">
        <v>2638</v>
      </c>
      <c r="I229" s="541" t="s">
        <v>1873</v>
      </c>
      <c r="J229" s="540" t="s">
        <v>2058</v>
      </c>
      <c r="K229" s="540">
        <v>2</v>
      </c>
      <c r="L229" s="540" t="s">
        <v>2102</v>
      </c>
      <c r="M229" s="540" t="s">
        <v>1970</v>
      </c>
      <c r="N229" s="540"/>
      <c r="O229" s="445" t="s">
        <v>2103</v>
      </c>
      <c r="P229" s="405" t="s">
        <v>1254</v>
      </c>
      <c r="Q229" s="405">
        <v>0</v>
      </c>
      <c r="R229" s="405">
        <v>0</v>
      </c>
      <c r="S229" s="405">
        <v>512</v>
      </c>
      <c r="T229" s="405"/>
      <c r="U229" s="405"/>
      <c r="V229" s="405">
        <v>512</v>
      </c>
    </row>
    <row r="230" spans="1:22" ht="27" customHeight="1" x14ac:dyDescent="0.25">
      <c r="A230" s="539">
        <v>252</v>
      </c>
      <c r="B230" s="540" t="s">
        <v>1724</v>
      </c>
      <c r="C230" s="540"/>
      <c r="D230" s="540" t="s">
        <v>21</v>
      </c>
      <c r="E230" s="540" t="s">
        <v>66</v>
      </c>
      <c r="F230" s="540" t="s">
        <v>21</v>
      </c>
      <c r="G230" s="540"/>
      <c r="H230" s="540" t="s">
        <v>2635</v>
      </c>
      <c r="I230" s="541">
        <v>0</v>
      </c>
      <c r="J230" s="540" t="s">
        <v>2058</v>
      </c>
      <c r="K230" s="540">
        <v>2</v>
      </c>
      <c r="L230" s="540" t="s">
        <v>21</v>
      </c>
      <c r="M230" s="540" t="s">
        <v>2377</v>
      </c>
      <c r="N230" s="540" t="s">
        <v>576</v>
      </c>
      <c r="O230" s="445" t="s">
        <v>516</v>
      </c>
      <c r="P230" s="405" t="s">
        <v>1185</v>
      </c>
      <c r="Q230" s="405">
        <v>0</v>
      </c>
      <c r="R230" s="405">
        <v>8000</v>
      </c>
      <c r="S230" s="405">
        <v>0</v>
      </c>
      <c r="T230" s="405"/>
      <c r="U230" s="405"/>
      <c r="V230" s="405">
        <v>0</v>
      </c>
    </row>
    <row r="231" spans="1:22" ht="27" customHeight="1" x14ac:dyDescent="0.25">
      <c r="A231" s="559">
        <v>253</v>
      </c>
      <c r="B231" s="445" t="s">
        <v>1727</v>
      </c>
      <c r="C231" s="445" t="s">
        <v>42</v>
      </c>
      <c r="D231" s="445" t="s">
        <v>1236</v>
      </c>
      <c r="E231" s="445"/>
      <c r="F231" s="445" t="s">
        <v>614</v>
      </c>
      <c r="G231" s="445"/>
      <c r="H231" s="445" t="s">
        <v>2136</v>
      </c>
      <c r="I231" s="557">
        <v>0</v>
      </c>
      <c r="J231" s="445" t="s">
        <v>1187</v>
      </c>
      <c r="K231" s="445">
        <v>4</v>
      </c>
      <c r="L231" s="445">
        <v>1</v>
      </c>
      <c r="M231" s="445" t="s">
        <v>1990</v>
      </c>
      <c r="N231" s="445" t="s">
        <v>1227</v>
      </c>
      <c r="O231" s="445" t="s">
        <v>475</v>
      </c>
      <c r="P231" s="405" t="s">
        <v>1185</v>
      </c>
      <c r="Q231" s="405" t="s">
        <v>1207</v>
      </c>
      <c r="R231" s="405" t="s">
        <v>1207</v>
      </c>
      <c r="S231" s="405" t="s">
        <v>1207</v>
      </c>
      <c r="T231" s="405"/>
      <c r="U231" s="405"/>
      <c r="V231" s="405" t="s">
        <v>1207</v>
      </c>
    </row>
    <row r="232" spans="1:22" ht="27" customHeight="1" x14ac:dyDescent="0.25">
      <c r="A232" s="559">
        <v>254</v>
      </c>
      <c r="B232" s="445"/>
      <c r="C232" s="445"/>
      <c r="D232" s="445" t="s">
        <v>267</v>
      </c>
      <c r="E232" s="445"/>
      <c r="F232" s="445" t="s">
        <v>614</v>
      </c>
      <c r="G232" s="445"/>
      <c r="H232" s="445" t="s">
        <v>2136</v>
      </c>
      <c r="I232" s="557">
        <v>0</v>
      </c>
      <c r="J232" s="445" t="s">
        <v>1187</v>
      </c>
      <c r="K232" s="445">
        <v>4</v>
      </c>
      <c r="L232" s="445">
        <v>1</v>
      </c>
      <c r="M232" s="445" t="s">
        <v>1990</v>
      </c>
      <c r="N232" s="445" t="s">
        <v>1227</v>
      </c>
      <c r="O232" s="445" t="s">
        <v>476</v>
      </c>
      <c r="P232" s="405" t="s">
        <v>1185</v>
      </c>
      <c r="Q232" s="405" t="s">
        <v>1207</v>
      </c>
      <c r="R232" s="405" t="s">
        <v>1207</v>
      </c>
      <c r="S232" s="405" t="s">
        <v>1207</v>
      </c>
      <c r="T232" s="405"/>
      <c r="U232" s="405"/>
      <c r="V232" s="405" t="s">
        <v>1207</v>
      </c>
    </row>
    <row r="233" spans="1:22" ht="27" customHeight="1" x14ac:dyDescent="0.25">
      <c r="A233" s="559">
        <v>255</v>
      </c>
      <c r="B233" s="445"/>
      <c r="C233" s="445"/>
      <c r="D233" s="445" t="s">
        <v>269</v>
      </c>
      <c r="E233" s="445"/>
      <c r="F233" s="445" t="s">
        <v>614</v>
      </c>
      <c r="G233" s="445"/>
      <c r="H233" s="445" t="s">
        <v>2136</v>
      </c>
      <c r="I233" s="557">
        <v>0</v>
      </c>
      <c r="J233" s="445" t="s">
        <v>1187</v>
      </c>
      <c r="K233" s="445">
        <v>4</v>
      </c>
      <c r="L233" s="445">
        <v>1</v>
      </c>
      <c r="M233" s="445" t="s">
        <v>1990</v>
      </c>
      <c r="N233" s="445" t="s">
        <v>1227</v>
      </c>
      <c r="O233" s="445" t="s">
        <v>477</v>
      </c>
      <c r="P233" s="405" t="s">
        <v>1185</v>
      </c>
      <c r="Q233" s="405" t="s">
        <v>1207</v>
      </c>
      <c r="R233" s="405" t="s">
        <v>1207</v>
      </c>
      <c r="S233" s="405" t="s">
        <v>1207</v>
      </c>
      <c r="T233" s="405"/>
      <c r="U233" s="405"/>
      <c r="V233" s="405" t="s">
        <v>1207</v>
      </c>
    </row>
    <row r="234" spans="1:22" ht="27" customHeight="1" x14ac:dyDescent="0.25">
      <c r="A234" s="559">
        <v>256</v>
      </c>
      <c r="B234" s="445"/>
      <c r="C234" s="445"/>
      <c r="D234" s="522" t="s">
        <v>2810</v>
      </c>
      <c r="E234" s="445"/>
      <c r="F234" s="445" t="s">
        <v>2696</v>
      </c>
      <c r="G234" s="445"/>
      <c r="H234" s="445" t="s">
        <v>2136</v>
      </c>
      <c r="I234" s="557">
        <v>0</v>
      </c>
      <c r="J234" s="445" t="s">
        <v>1187</v>
      </c>
      <c r="K234" s="445">
        <v>4</v>
      </c>
      <c r="L234" s="445">
        <v>1</v>
      </c>
      <c r="M234" s="445" t="s">
        <v>1990</v>
      </c>
      <c r="N234" s="445" t="s">
        <v>1227</v>
      </c>
      <c r="O234" s="445" t="s">
        <v>460</v>
      </c>
      <c r="P234" s="405" t="s">
        <v>1185</v>
      </c>
      <c r="Q234" s="405" t="s">
        <v>1185</v>
      </c>
      <c r="R234" s="405" t="s">
        <v>1185</v>
      </c>
      <c r="S234" s="405" t="s">
        <v>1185</v>
      </c>
      <c r="T234" s="405"/>
      <c r="U234" s="405"/>
      <c r="V234" s="405" t="s">
        <v>1185</v>
      </c>
    </row>
    <row r="235" spans="1:22" ht="27" customHeight="1" x14ac:dyDescent="0.25">
      <c r="A235" s="559">
        <v>257</v>
      </c>
      <c r="B235" s="445"/>
      <c r="C235" s="445"/>
      <c r="D235" s="445" t="s">
        <v>2054</v>
      </c>
      <c r="E235" s="445" t="s">
        <v>128</v>
      </c>
      <c r="F235" s="445" t="s">
        <v>614</v>
      </c>
      <c r="G235" s="445" t="s">
        <v>2087</v>
      </c>
      <c r="H235" s="445" t="s">
        <v>2136</v>
      </c>
      <c r="I235" s="557" t="s">
        <v>1872</v>
      </c>
      <c r="J235" s="445" t="s">
        <v>1187</v>
      </c>
      <c r="K235" s="445">
        <v>4</v>
      </c>
      <c r="L235" s="445">
        <v>1</v>
      </c>
      <c r="M235" s="445" t="s">
        <v>1990</v>
      </c>
      <c r="N235" s="445" t="s">
        <v>1227</v>
      </c>
      <c r="O235" s="445" t="s">
        <v>2140</v>
      </c>
      <c r="P235" s="405" t="s">
        <v>1207</v>
      </c>
      <c r="Q235" s="405" t="s">
        <v>1207</v>
      </c>
      <c r="R235" s="405" t="s">
        <v>1207</v>
      </c>
      <c r="S235" s="405" t="s">
        <v>1207</v>
      </c>
      <c r="T235" s="405"/>
      <c r="U235" s="405"/>
      <c r="V235" s="405" t="s">
        <v>1207</v>
      </c>
    </row>
    <row r="236" spans="1:22" ht="27" customHeight="1" x14ac:dyDescent="0.25">
      <c r="A236" s="559">
        <v>258</v>
      </c>
      <c r="B236" s="445"/>
      <c r="C236" s="445"/>
      <c r="D236" s="445" t="s">
        <v>1234</v>
      </c>
      <c r="E236" s="445"/>
      <c r="F236" s="453" t="s">
        <v>614</v>
      </c>
      <c r="G236" s="445"/>
      <c r="H236" s="445" t="s">
        <v>2136</v>
      </c>
      <c r="I236" s="557">
        <v>0</v>
      </c>
      <c r="J236" s="445" t="s">
        <v>1187</v>
      </c>
      <c r="K236" s="445">
        <v>4</v>
      </c>
      <c r="L236" s="445">
        <v>1</v>
      </c>
      <c r="M236" s="445" t="s">
        <v>1990</v>
      </c>
      <c r="N236" s="445" t="s">
        <v>1227</v>
      </c>
      <c r="O236" s="445" t="s">
        <v>478</v>
      </c>
      <c r="P236" s="405" t="s">
        <v>1185</v>
      </c>
      <c r="Q236" s="405" t="s">
        <v>1207</v>
      </c>
      <c r="R236" s="405" t="s">
        <v>1380</v>
      </c>
      <c r="S236" s="405" t="s">
        <v>1380</v>
      </c>
      <c r="T236" s="405"/>
      <c r="U236" s="405"/>
      <c r="V236" s="405" t="s">
        <v>1380</v>
      </c>
    </row>
    <row r="237" spans="1:22" ht="27" customHeight="1" x14ac:dyDescent="0.25">
      <c r="A237" s="559">
        <v>259</v>
      </c>
      <c r="B237" s="445"/>
      <c r="C237" s="445"/>
      <c r="D237" s="445" t="s">
        <v>1232</v>
      </c>
      <c r="E237" s="445"/>
      <c r="F237" s="453" t="s">
        <v>614</v>
      </c>
      <c r="G237" s="445"/>
      <c r="H237" s="445" t="s">
        <v>2136</v>
      </c>
      <c r="I237" s="557">
        <v>0</v>
      </c>
      <c r="J237" s="445" t="s">
        <v>1187</v>
      </c>
      <c r="K237" s="445">
        <v>4</v>
      </c>
      <c r="L237" s="445">
        <v>1</v>
      </c>
      <c r="M237" s="445" t="s">
        <v>1990</v>
      </c>
      <c r="N237" s="445" t="s">
        <v>1227</v>
      </c>
      <c r="O237" s="445" t="s">
        <v>479</v>
      </c>
      <c r="P237" s="405" t="s">
        <v>1185</v>
      </c>
      <c r="Q237" s="405" t="s">
        <v>1207</v>
      </c>
      <c r="R237" s="405" t="s">
        <v>1380</v>
      </c>
      <c r="S237" s="405" t="s">
        <v>1380</v>
      </c>
      <c r="T237" s="405"/>
      <c r="U237" s="405"/>
      <c r="V237" s="405" t="s">
        <v>1380</v>
      </c>
    </row>
    <row r="238" spans="1:22" ht="27" customHeight="1" x14ac:dyDescent="0.25">
      <c r="A238" s="559">
        <v>260</v>
      </c>
      <c r="B238" s="445"/>
      <c r="C238" s="445"/>
      <c r="D238" s="445" t="s">
        <v>1230</v>
      </c>
      <c r="E238" s="445"/>
      <c r="F238" s="453" t="s">
        <v>614</v>
      </c>
      <c r="G238" s="445"/>
      <c r="H238" s="445" t="s">
        <v>2136</v>
      </c>
      <c r="I238" s="557">
        <v>0</v>
      </c>
      <c r="J238" s="445" t="s">
        <v>1187</v>
      </c>
      <c r="K238" s="445">
        <v>4</v>
      </c>
      <c r="L238" s="445">
        <v>1</v>
      </c>
      <c r="M238" s="445" t="s">
        <v>1990</v>
      </c>
      <c r="N238" s="445" t="s">
        <v>1227</v>
      </c>
      <c r="O238" s="445" t="s">
        <v>480</v>
      </c>
      <c r="P238" s="405" t="s">
        <v>1185</v>
      </c>
      <c r="Q238" s="405" t="s">
        <v>1207</v>
      </c>
      <c r="R238" s="405" t="s">
        <v>1380</v>
      </c>
      <c r="S238" s="405" t="s">
        <v>1380</v>
      </c>
      <c r="T238" s="405"/>
      <c r="U238" s="405"/>
      <c r="V238" s="405" t="s">
        <v>1380</v>
      </c>
    </row>
    <row r="239" spans="1:22" ht="27" customHeight="1" x14ac:dyDescent="0.25">
      <c r="A239" s="559">
        <v>261</v>
      </c>
      <c r="B239" s="445"/>
      <c r="C239" s="445"/>
      <c r="D239" s="445" t="s">
        <v>1228</v>
      </c>
      <c r="E239" s="445"/>
      <c r="F239" s="453" t="s">
        <v>614</v>
      </c>
      <c r="G239" s="445"/>
      <c r="H239" s="445" t="s">
        <v>2136</v>
      </c>
      <c r="I239" s="557">
        <v>0</v>
      </c>
      <c r="J239" s="445" t="s">
        <v>1187</v>
      </c>
      <c r="K239" s="445">
        <v>4</v>
      </c>
      <c r="L239" s="445">
        <v>1</v>
      </c>
      <c r="M239" s="445" t="s">
        <v>1990</v>
      </c>
      <c r="N239" s="445" t="s">
        <v>1227</v>
      </c>
      <c r="O239" s="445" t="s">
        <v>481</v>
      </c>
      <c r="P239" s="405" t="s">
        <v>1185</v>
      </c>
      <c r="Q239" s="405" t="s">
        <v>1207</v>
      </c>
      <c r="R239" s="405" t="s">
        <v>1380</v>
      </c>
      <c r="S239" s="405" t="s">
        <v>1380</v>
      </c>
      <c r="T239" s="405"/>
      <c r="U239" s="405"/>
      <c r="V239" s="405" t="s">
        <v>1380</v>
      </c>
    </row>
    <row r="240" spans="1:22" ht="27" customHeight="1" x14ac:dyDescent="0.25">
      <c r="A240" s="559">
        <v>262</v>
      </c>
      <c r="B240" s="445"/>
      <c r="C240" s="445"/>
      <c r="D240" s="445" t="s">
        <v>1560</v>
      </c>
      <c r="E240" s="445"/>
      <c r="F240" s="445" t="s">
        <v>1561</v>
      </c>
      <c r="G240" s="445"/>
      <c r="H240" s="445" t="s">
        <v>2136</v>
      </c>
      <c r="I240" s="557">
        <v>0</v>
      </c>
      <c r="J240" s="445" t="s">
        <v>1187</v>
      </c>
      <c r="K240" s="445">
        <v>4</v>
      </c>
      <c r="L240" s="445">
        <v>1</v>
      </c>
      <c r="M240" s="445" t="s">
        <v>1991</v>
      </c>
      <c r="N240" s="445" t="s">
        <v>1221</v>
      </c>
      <c r="O240" s="445" t="s">
        <v>1639</v>
      </c>
      <c r="P240" s="405" t="s">
        <v>1185</v>
      </c>
      <c r="Q240" s="405" t="s">
        <v>1207</v>
      </c>
      <c r="R240" s="405" t="s">
        <v>1207</v>
      </c>
      <c r="S240" s="405" t="s">
        <v>1207</v>
      </c>
      <c r="T240" s="405"/>
      <c r="U240" s="405"/>
      <c r="V240" s="405" t="s">
        <v>1207</v>
      </c>
    </row>
    <row r="241" spans="1:22" ht="27" customHeight="1" x14ac:dyDescent="0.25">
      <c r="A241" s="559">
        <v>263</v>
      </c>
      <c r="B241" s="445"/>
      <c r="C241" s="445"/>
      <c r="D241" s="445" t="s">
        <v>281</v>
      </c>
      <c r="E241" s="445"/>
      <c r="F241" s="445" t="s">
        <v>614</v>
      </c>
      <c r="G241" s="445"/>
      <c r="H241" s="445" t="s">
        <v>2136</v>
      </c>
      <c r="I241" s="557">
        <v>0</v>
      </c>
      <c r="J241" s="445" t="s">
        <v>1187</v>
      </c>
      <c r="K241" s="445">
        <v>4</v>
      </c>
      <c r="L241" s="445">
        <v>1</v>
      </c>
      <c r="M241" s="445" t="s">
        <v>1991</v>
      </c>
      <c r="N241" s="445" t="s">
        <v>1221</v>
      </c>
      <c r="O241" s="445" t="s">
        <v>482</v>
      </c>
      <c r="P241" s="405" t="s">
        <v>1185</v>
      </c>
      <c r="Q241" s="405" t="s">
        <v>1207</v>
      </c>
      <c r="R241" s="405" t="s">
        <v>1207</v>
      </c>
      <c r="S241" s="405" t="s">
        <v>1207</v>
      </c>
      <c r="T241" s="405"/>
      <c r="U241" s="405"/>
      <c r="V241" s="405" t="s">
        <v>1207</v>
      </c>
    </row>
    <row r="242" spans="1:22" ht="27" customHeight="1" x14ac:dyDescent="0.25">
      <c r="A242" s="559">
        <v>264</v>
      </c>
      <c r="B242" s="445"/>
      <c r="C242" s="445"/>
      <c r="D242" s="445" t="s">
        <v>283</v>
      </c>
      <c r="E242" s="445"/>
      <c r="F242" s="445" t="s">
        <v>614</v>
      </c>
      <c r="G242" s="445"/>
      <c r="H242" s="445" t="s">
        <v>2136</v>
      </c>
      <c r="I242" s="557">
        <v>0</v>
      </c>
      <c r="J242" s="445" t="s">
        <v>1187</v>
      </c>
      <c r="K242" s="445">
        <v>4</v>
      </c>
      <c r="L242" s="445">
        <v>1</v>
      </c>
      <c r="M242" s="445" t="s">
        <v>1991</v>
      </c>
      <c r="N242" s="445" t="s">
        <v>1221</v>
      </c>
      <c r="O242" s="445" t="s">
        <v>483</v>
      </c>
      <c r="P242" s="405" t="s">
        <v>1185</v>
      </c>
      <c r="Q242" s="405" t="s">
        <v>1207</v>
      </c>
      <c r="R242" s="405" t="s">
        <v>1207</v>
      </c>
      <c r="S242" s="405" t="s">
        <v>1207</v>
      </c>
      <c r="T242" s="405"/>
      <c r="U242" s="405"/>
      <c r="V242" s="405" t="s">
        <v>1207</v>
      </c>
    </row>
    <row r="243" spans="1:22" ht="27" customHeight="1" x14ac:dyDescent="0.25">
      <c r="A243" s="559">
        <v>265</v>
      </c>
      <c r="B243" s="445"/>
      <c r="C243" s="445"/>
      <c r="D243" s="445" t="s">
        <v>285</v>
      </c>
      <c r="E243" s="445"/>
      <c r="F243" s="445" t="s">
        <v>614</v>
      </c>
      <c r="G243" s="445"/>
      <c r="H243" s="445" t="s">
        <v>2136</v>
      </c>
      <c r="I243" s="557">
        <v>0</v>
      </c>
      <c r="J243" s="445" t="s">
        <v>1187</v>
      </c>
      <c r="K243" s="445">
        <v>4</v>
      </c>
      <c r="L243" s="445">
        <v>1</v>
      </c>
      <c r="M243" s="445" t="s">
        <v>1991</v>
      </c>
      <c r="N243" s="445" t="s">
        <v>1221</v>
      </c>
      <c r="O243" s="445" t="s">
        <v>484</v>
      </c>
      <c r="P243" s="405" t="s">
        <v>1185</v>
      </c>
      <c r="Q243" s="405" t="s">
        <v>1207</v>
      </c>
      <c r="R243" s="405" t="s">
        <v>1207</v>
      </c>
      <c r="S243" s="405" t="s">
        <v>1207</v>
      </c>
      <c r="T243" s="405"/>
      <c r="U243" s="405"/>
      <c r="V243" s="405" t="s">
        <v>1207</v>
      </c>
    </row>
    <row r="244" spans="1:22" ht="27" customHeight="1" x14ac:dyDescent="0.25">
      <c r="A244" s="559">
        <v>266</v>
      </c>
      <c r="B244" s="445"/>
      <c r="C244" s="445"/>
      <c r="D244" s="445" t="s">
        <v>2810</v>
      </c>
      <c r="E244" s="445"/>
      <c r="F244" s="445" t="s">
        <v>2696</v>
      </c>
      <c r="G244" s="445"/>
      <c r="H244" s="445" t="s">
        <v>2136</v>
      </c>
      <c r="I244" s="557">
        <v>0</v>
      </c>
      <c r="J244" s="445" t="s">
        <v>1187</v>
      </c>
      <c r="K244" s="445">
        <v>4</v>
      </c>
      <c r="L244" s="445">
        <v>1</v>
      </c>
      <c r="M244" s="445" t="s">
        <v>1991</v>
      </c>
      <c r="N244" s="445" t="s">
        <v>1221</v>
      </c>
      <c r="O244" s="445" t="s">
        <v>460</v>
      </c>
      <c r="P244" s="405" t="s">
        <v>1185</v>
      </c>
      <c r="Q244" s="405" t="s">
        <v>1380</v>
      </c>
      <c r="R244" s="405" t="s">
        <v>1380</v>
      </c>
      <c r="S244" s="405" t="s">
        <v>1380</v>
      </c>
      <c r="T244" s="405"/>
      <c r="U244" s="405"/>
      <c r="V244" s="405" t="s">
        <v>1380</v>
      </c>
    </row>
    <row r="245" spans="1:22" ht="27" customHeight="1" x14ac:dyDescent="0.25">
      <c r="A245" s="559">
        <v>267</v>
      </c>
      <c r="B245" s="445"/>
      <c r="C245" s="445"/>
      <c r="D245" s="445" t="s">
        <v>2810</v>
      </c>
      <c r="E245" s="445"/>
      <c r="F245" s="445" t="s">
        <v>2696</v>
      </c>
      <c r="G245" s="445"/>
      <c r="H245" s="445" t="s">
        <v>2136</v>
      </c>
      <c r="I245" s="557">
        <v>0</v>
      </c>
      <c r="J245" s="445" t="s">
        <v>1187</v>
      </c>
      <c r="K245" s="445">
        <v>4</v>
      </c>
      <c r="L245" s="445">
        <v>1</v>
      </c>
      <c r="M245" s="445" t="s">
        <v>1991</v>
      </c>
      <c r="N245" s="445" t="s">
        <v>1221</v>
      </c>
      <c r="O245" s="445" t="s">
        <v>460</v>
      </c>
      <c r="P245" s="405" t="s">
        <v>1185</v>
      </c>
      <c r="Q245" s="405" t="s">
        <v>1380</v>
      </c>
      <c r="R245" s="405" t="s">
        <v>1380</v>
      </c>
      <c r="S245" s="405" t="s">
        <v>1380</v>
      </c>
      <c r="T245" s="405"/>
      <c r="U245" s="405"/>
      <c r="V245" s="405" t="s">
        <v>1380</v>
      </c>
    </row>
    <row r="246" spans="1:22" ht="27" customHeight="1" x14ac:dyDescent="0.25">
      <c r="A246" s="559">
        <v>268</v>
      </c>
      <c r="B246" s="445"/>
      <c r="C246" s="445"/>
      <c r="D246" s="445" t="s">
        <v>1663</v>
      </c>
      <c r="E246" s="445"/>
      <c r="F246" s="445" t="s">
        <v>2107</v>
      </c>
      <c r="G246" s="445"/>
      <c r="H246" s="445" t="s">
        <v>2136</v>
      </c>
      <c r="I246" s="557">
        <v>0</v>
      </c>
      <c r="J246" s="445" t="s">
        <v>1187</v>
      </c>
      <c r="K246" s="445">
        <v>4</v>
      </c>
      <c r="L246" s="445">
        <v>1</v>
      </c>
      <c r="M246" s="445" t="s">
        <v>1991</v>
      </c>
      <c r="N246" s="445" t="s">
        <v>1221</v>
      </c>
      <c r="O246" s="445" t="s">
        <v>1665</v>
      </c>
      <c r="P246" s="405" t="s">
        <v>1185</v>
      </c>
      <c r="Q246" s="405" t="s">
        <v>1207</v>
      </c>
      <c r="R246" s="405" t="s">
        <v>1207</v>
      </c>
      <c r="S246" s="405" t="s">
        <v>1207</v>
      </c>
      <c r="T246" s="405"/>
      <c r="U246" s="405"/>
      <c r="V246" s="405" t="s">
        <v>1207</v>
      </c>
    </row>
    <row r="247" spans="1:22" ht="27" customHeight="1" x14ac:dyDescent="0.25">
      <c r="A247" s="559">
        <v>269</v>
      </c>
      <c r="B247" s="445"/>
      <c r="C247" s="445"/>
      <c r="D247" s="445" t="s">
        <v>1664</v>
      </c>
      <c r="E247" s="445"/>
      <c r="F247" s="445" t="s">
        <v>2107</v>
      </c>
      <c r="G247" s="445"/>
      <c r="H247" s="445" t="s">
        <v>2136</v>
      </c>
      <c r="I247" s="557" t="s">
        <v>1872</v>
      </c>
      <c r="J247" s="445" t="s">
        <v>1187</v>
      </c>
      <c r="K247" s="445">
        <v>4</v>
      </c>
      <c r="L247" s="445">
        <v>1</v>
      </c>
      <c r="M247" s="445" t="s">
        <v>1991</v>
      </c>
      <c r="N247" s="445" t="s">
        <v>1221</v>
      </c>
      <c r="O247" s="445" t="s">
        <v>1666</v>
      </c>
      <c r="P247" s="405" t="s">
        <v>1185</v>
      </c>
      <c r="Q247" s="405" t="s">
        <v>1207</v>
      </c>
      <c r="R247" s="405" t="s">
        <v>1207</v>
      </c>
      <c r="S247" s="405" t="s">
        <v>1207</v>
      </c>
      <c r="T247" s="405"/>
      <c r="U247" s="405"/>
      <c r="V247" s="405" t="s">
        <v>1207</v>
      </c>
    </row>
    <row r="248" spans="1:22" ht="27" customHeight="1" x14ac:dyDescent="0.25">
      <c r="A248" s="559">
        <v>270</v>
      </c>
      <c r="B248" s="445"/>
      <c r="C248" s="445"/>
      <c r="D248" s="445" t="s">
        <v>287</v>
      </c>
      <c r="E248" s="445"/>
      <c r="F248" s="445" t="s">
        <v>614</v>
      </c>
      <c r="G248" s="445"/>
      <c r="H248" s="445" t="s">
        <v>2136</v>
      </c>
      <c r="I248" s="557">
        <v>0</v>
      </c>
      <c r="J248" s="445" t="s">
        <v>1187</v>
      </c>
      <c r="K248" s="445">
        <v>4</v>
      </c>
      <c r="L248" s="445">
        <v>1</v>
      </c>
      <c r="M248" s="445" t="s">
        <v>1992</v>
      </c>
      <c r="N248" s="445" t="s">
        <v>1215</v>
      </c>
      <c r="O248" s="445" t="s">
        <v>485</v>
      </c>
      <c r="P248" s="405" t="s">
        <v>1185</v>
      </c>
      <c r="Q248" s="405" t="s">
        <v>1207</v>
      </c>
      <c r="R248" s="405" t="s">
        <v>1207</v>
      </c>
      <c r="S248" s="405" t="s">
        <v>1207</v>
      </c>
      <c r="T248" s="405"/>
      <c r="U248" s="405"/>
      <c r="V248" s="405" t="s">
        <v>1207</v>
      </c>
    </row>
    <row r="249" spans="1:22" ht="27" customHeight="1" x14ac:dyDescent="0.25">
      <c r="A249" s="559">
        <v>271</v>
      </c>
      <c r="B249" s="445"/>
      <c r="C249" s="445"/>
      <c r="D249" s="445" t="s">
        <v>289</v>
      </c>
      <c r="E249" s="445"/>
      <c r="F249" s="445" t="s">
        <v>614</v>
      </c>
      <c r="G249" s="445"/>
      <c r="H249" s="445" t="s">
        <v>2136</v>
      </c>
      <c r="I249" s="557">
        <v>0</v>
      </c>
      <c r="J249" s="445" t="s">
        <v>1187</v>
      </c>
      <c r="K249" s="445">
        <v>4</v>
      </c>
      <c r="L249" s="445">
        <v>1</v>
      </c>
      <c r="M249" s="445" t="s">
        <v>1992</v>
      </c>
      <c r="N249" s="445" t="s">
        <v>1215</v>
      </c>
      <c r="O249" s="445" t="s">
        <v>486</v>
      </c>
      <c r="P249" s="405" t="s">
        <v>1185</v>
      </c>
      <c r="Q249" s="405" t="s">
        <v>1207</v>
      </c>
      <c r="R249" s="405" t="s">
        <v>1207</v>
      </c>
      <c r="S249" s="405" t="s">
        <v>1207</v>
      </c>
      <c r="T249" s="405"/>
      <c r="U249" s="405"/>
      <c r="V249" s="405" t="s">
        <v>1207</v>
      </c>
    </row>
    <row r="250" spans="1:22" ht="27" customHeight="1" x14ac:dyDescent="0.25">
      <c r="A250" s="559">
        <v>272</v>
      </c>
      <c r="B250" s="445"/>
      <c r="C250" s="445"/>
      <c r="D250" s="445" t="s">
        <v>2810</v>
      </c>
      <c r="E250" s="445"/>
      <c r="F250" s="445" t="s">
        <v>2696</v>
      </c>
      <c r="G250" s="445"/>
      <c r="H250" s="445" t="s">
        <v>2136</v>
      </c>
      <c r="I250" s="557">
        <v>0</v>
      </c>
      <c r="J250" s="445" t="s">
        <v>1187</v>
      </c>
      <c r="K250" s="445">
        <v>4</v>
      </c>
      <c r="L250" s="445">
        <v>1</v>
      </c>
      <c r="M250" s="445" t="s">
        <v>1992</v>
      </c>
      <c r="N250" s="445" t="s">
        <v>1215</v>
      </c>
      <c r="O250" s="445" t="s">
        <v>460</v>
      </c>
      <c r="P250" s="405" t="s">
        <v>1185</v>
      </c>
      <c r="Q250" s="405" t="s">
        <v>1380</v>
      </c>
      <c r="R250" s="405" t="s">
        <v>1380</v>
      </c>
      <c r="S250" s="405" t="s">
        <v>1380</v>
      </c>
      <c r="T250" s="405"/>
      <c r="U250" s="405"/>
      <c r="V250" s="405" t="s">
        <v>1380</v>
      </c>
    </row>
    <row r="251" spans="1:22" ht="27" customHeight="1" x14ac:dyDescent="0.25">
      <c r="A251" s="559">
        <v>273</v>
      </c>
      <c r="B251" s="445"/>
      <c r="C251" s="445"/>
      <c r="D251" s="445" t="s">
        <v>2810</v>
      </c>
      <c r="E251" s="445"/>
      <c r="F251" s="445" t="s">
        <v>2696</v>
      </c>
      <c r="G251" s="445"/>
      <c r="H251" s="445" t="s">
        <v>2136</v>
      </c>
      <c r="I251" s="557">
        <v>0</v>
      </c>
      <c r="J251" s="445" t="s">
        <v>1187</v>
      </c>
      <c r="K251" s="445">
        <v>4</v>
      </c>
      <c r="L251" s="445">
        <v>1</v>
      </c>
      <c r="M251" s="445" t="s">
        <v>1992</v>
      </c>
      <c r="N251" s="445" t="s">
        <v>1215</v>
      </c>
      <c r="O251" s="445" t="s">
        <v>460</v>
      </c>
      <c r="P251" s="405" t="s">
        <v>1185</v>
      </c>
      <c r="Q251" s="405" t="s">
        <v>1380</v>
      </c>
      <c r="R251" s="405" t="s">
        <v>1380</v>
      </c>
      <c r="S251" s="405" t="s">
        <v>1380</v>
      </c>
      <c r="T251" s="405"/>
      <c r="U251" s="405"/>
      <c r="V251" s="405" t="s">
        <v>1380</v>
      </c>
    </row>
    <row r="252" spans="1:22" ht="27" customHeight="1" x14ac:dyDescent="0.25">
      <c r="A252" s="559">
        <v>274</v>
      </c>
      <c r="B252" s="445"/>
      <c r="C252" s="445"/>
      <c r="D252" s="445" t="s">
        <v>291</v>
      </c>
      <c r="E252" s="445"/>
      <c r="F252" s="445" t="s">
        <v>614</v>
      </c>
      <c r="G252" s="445"/>
      <c r="H252" s="445" t="s">
        <v>2136</v>
      </c>
      <c r="I252" s="557">
        <v>0</v>
      </c>
      <c r="J252" s="445" t="s">
        <v>1187</v>
      </c>
      <c r="K252" s="445">
        <v>4</v>
      </c>
      <c r="L252" s="445">
        <v>1</v>
      </c>
      <c r="M252" s="445" t="s">
        <v>1992</v>
      </c>
      <c r="N252" s="445" t="s">
        <v>1215</v>
      </c>
      <c r="O252" s="445" t="s">
        <v>487</v>
      </c>
      <c r="P252" s="405" t="s">
        <v>1185</v>
      </c>
      <c r="Q252" s="405" t="s">
        <v>1207</v>
      </c>
      <c r="R252" s="405" t="s">
        <v>1207</v>
      </c>
      <c r="S252" s="405" t="s">
        <v>1207</v>
      </c>
      <c r="T252" s="405"/>
      <c r="U252" s="405"/>
      <c r="V252" s="405" t="s">
        <v>1207</v>
      </c>
    </row>
    <row r="253" spans="1:22" ht="27" customHeight="1" x14ac:dyDescent="0.25">
      <c r="A253" s="559">
        <v>275</v>
      </c>
      <c r="B253" s="445"/>
      <c r="C253" s="445"/>
      <c r="D253" s="445" t="s">
        <v>293</v>
      </c>
      <c r="E253" s="445"/>
      <c r="F253" s="445" t="s">
        <v>614</v>
      </c>
      <c r="G253" s="445"/>
      <c r="H253" s="445" t="s">
        <v>2136</v>
      </c>
      <c r="I253" s="557">
        <v>0</v>
      </c>
      <c r="J253" s="445" t="s">
        <v>1187</v>
      </c>
      <c r="K253" s="445">
        <v>4</v>
      </c>
      <c r="L253" s="445">
        <v>1</v>
      </c>
      <c r="M253" s="445" t="s">
        <v>1992</v>
      </c>
      <c r="N253" s="445" t="s">
        <v>1215</v>
      </c>
      <c r="O253" s="445" t="s">
        <v>488</v>
      </c>
      <c r="P253" s="405" t="s">
        <v>1185</v>
      </c>
      <c r="Q253" s="405" t="s">
        <v>1207</v>
      </c>
      <c r="R253" s="405" t="s">
        <v>1207</v>
      </c>
      <c r="S253" s="405" t="s">
        <v>1207</v>
      </c>
      <c r="T253" s="405"/>
      <c r="U253" s="405"/>
      <c r="V253" s="405" t="s">
        <v>1207</v>
      </c>
    </row>
    <row r="254" spans="1:22" ht="27" customHeight="1" x14ac:dyDescent="0.25">
      <c r="A254" s="559">
        <v>276</v>
      </c>
      <c r="B254" s="445"/>
      <c r="C254" s="445"/>
      <c r="D254" s="445" t="s">
        <v>2810</v>
      </c>
      <c r="E254" s="445"/>
      <c r="F254" s="445" t="s">
        <v>2696</v>
      </c>
      <c r="G254" s="445"/>
      <c r="H254" s="445" t="s">
        <v>2136</v>
      </c>
      <c r="I254" s="557">
        <v>0</v>
      </c>
      <c r="J254" s="445" t="s">
        <v>1187</v>
      </c>
      <c r="K254" s="445">
        <v>4</v>
      </c>
      <c r="L254" s="445">
        <v>1</v>
      </c>
      <c r="M254" s="445" t="s">
        <v>1992</v>
      </c>
      <c r="N254" s="445" t="s">
        <v>1215</v>
      </c>
      <c r="O254" s="445" t="s">
        <v>460</v>
      </c>
      <c r="P254" s="405" t="s">
        <v>1185</v>
      </c>
      <c r="Q254" s="405" t="s">
        <v>1380</v>
      </c>
      <c r="R254" s="405" t="s">
        <v>1380</v>
      </c>
      <c r="S254" s="405" t="s">
        <v>1380</v>
      </c>
      <c r="T254" s="405"/>
      <c r="U254" s="405"/>
      <c r="V254" s="405" t="s">
        <v>1380</v>
      </c>
    </row>
    <row r="255" spans="1:22" ht="27" customHeight="1" x14ac:dyDescent="0.25">
      <c r="A255" s="559">
        <v>277</v>
      </c>
      <c r="B255" s="445"/>
      <c r="C255" s="445"/>
      <c r="D255" s="445" t="s">
        <v>2810</v>
      </c>
      <c r="E255" s="445"/>
      <c r="F255" s="445" t="s">
        <v>2696</v>
      </c>
      <c r="G255" s="445"/>
      <c r="H255" s="445" t="s">
        <v>2136</v>
      </c>
      <c r="I255" s="557">
        <v>0</v>
      </c>
      <c r="J255" s="445" t="s">
        <v>1187</v>
      </c>
      <c r="K255" s="445">
        <v>4</v>
      </c>
      <c r="L255" s="445">
        <v>1</v>
      </c>
      <c r="M255" s="445" t="s">
        <v>1992</v>
      </c>
      <c r="N255" s="445" t="s">
        <v>1215</v>
      </c>
      <c r="O255" s="445" t="s">
        <v>460</v>
      </c>
      <c r="P255" s="405" t="s">
        <v>1185</v>
      </c>
      <c r="Q255" s="405" t="s">
        <v>1380</v>
      </c>
      <c r="R255" s="405" t="s">
        <v>1380</v>
      </c>
      <c r="S255" s="405" t="s">
        <v>1380</v>
      </c>
      <c r="T255" s="405"/>
      <c r="U255" s="405"/>
      <c r="V255" s="405" t="s">
        <v>1380</v>
      </c>
    </row>
    <row r="256" spans="1:22" ht="27" customHeight="1" x14ac:dyDescent="0.25">
      <c r="A256" s="559">
        <v>278</v>
      </c>
      <c r="B256" s="445"/>
      <c r="C256" s="445"/>
      <c r="D256" s="522" t="s">
        <v>2810</v>
      </c>
      <c r="E256" s="445"/>
      <c r="F256" s="445" t="s">
        <v>2696</v>
      </c>
      <c r="G256" s="445"/>
      <c r="H256" s="445" t="s">
        <v>2136</v>
      </c>
      <c r="I256" s="557">
        <v>0</v>
      </c>
      <c r="J256" s="445" t="s">
        <v>1187</v>
      </c>
      <c r="K256" s="445">
        <v>4</v>
      </c>
      <c r="L256" s="445">
        <v>1</v>
      </c>
      <c r="M256" s="445" t="s">
        <v>1993</v>
      </c>
      <c r="N256" s="445" t="s">
        <v>1206</v>
      </c>
      <c r="O256" s="445" t="s">
        <v>460</v>
      </c>
      <c r="P256" s="405" t="s">
        <v>1185</v>
      </c>
      <c r="Q256" s="405" t="s">
        <v>1380</v>
      </c>
      <c r="R256" s="405" t="s">
        <v>1380</v>
      </c>
      <c r="S256" s="405" t="s">
        <v>1380</v>
      </c>
      <c r="T256" s="405"/>
      <c r="U256" s="405"/>
      <c r="V256" s="405" t="s">
        <v>1380</v>
      </c>
    </row>
    <row r="257" spans="1:22" ht="27" customHeight="1" x14ac:dyDescent="0.25">
      <c r="A257" s="559">
        <v>279</v>
      </c>
      <c r="B257" s="445"/>
      <c r="C257" s="445"/>
      <c r="D257" s="522" t="s">
        <v>2810</v>
      </c>
      <c r="E257" s="445"/>
      <c r="F257" s="445" t="s">
        <v>2696</v>
      </c>
      <c r="G257" s="445"/>
      <c r="H257" s="445" t="s">
        <v>2136</v>
      </c>
      <c r="I257" s="557">
        <v>0</v>
      </c>
      <c r="J257" s="445" t="s">
        <v>1187</v>
      </c>
      <c r="K257" s="445">
        <v>4</v>
      </c>
      <c r="L257" s="445">
        <v>1</v>
      </c>
      <c r="M257" s="445" t="s">
        <v>1993</v>
      </c>
      <c r="N257" s="445" t="s">
        <v>1206</v>
      </c>
      <c r="O257" s="445" t="s">
        <v>460</v>
      </c>
      <c r="P257" s="405" t="s">
        <v>1185</v>
      </c>
      <c r="Q257" s="405" t="s">
        <v>1380</v>
      </c>
      <c r="R257" s="405" t="s">
        <v>1380</v>
      </c>
      <c r="S257" s="405" t="s">
        <v>1380</v>
      </c>
      <c r="T257" s="405"/>
      <c r="U257" s="405"/>
      <c r="V257" s="405" t="s">
        <v>1380</v>
      </c>
    </row>
    <row r="258" spans="1:22" ht="27" customHeight="1" x14ac:dyDescent="0.25">
      <c r="A258" s="559">
        <v>280</v>
      </c>
      <c r="B258" s="445"/>
      <c r="C258" s="445"/>
      <c r="D258" s="522" t="s">
        <v>2810</v>
      </c>
      <c r="E258" s="445"/>
      <c r="F258" s="445" t="s">
        <v>2696</v>
      </c>
      <c r="G258" s="445"/>
      <c r="H258" s="445" t="s">
        <v>2136</v>
      </c>
      <c r="I258" s="557">
        <v>0</v>
      </c>
      <c r="J258" s="445" t="s">
        <v>1187</v>
      </c>
      <c r="K258" s="445">
        <v>4</v>
      </c>
      <c r="L258" s="445">
        <v>1</v>
      </c>
      <c r="M258" s="445" t="s">
        <v>1993</v>
      </c>
      <c r="N258" s="445" t="s">
        <v>1206</v>
      </c>
      <c r="O258" s="445" t="s">
        <v>460</v>
      </c>
      <c r="P258" s="405" t="s">
        <v>1185</v>
      </c>
      <c r="Q258" s="405" t="s">
        <v>1380</v>
      </c>
      <c r="R258" s="405" t="s">
        <v>1380</v>
      </c>
      <c r="S258" s="405" t="s">
        <v>1380</v>
      </c>
      <c r="T258" s="405"/>
      <c r="U258" s="405"/>
      <c r="V258" s="405" t="s">
        <v>1380</v>
      </c>
    </row>
    <row r="259" spans="1:22" ht="27" customHeight="1" x14ac:dyDescent="0.25">
      <c r="A259" s="559">
        <v>281</v>
      </c>
      <c r="B259" s="445"/>
      <c r="C259" s="445"/>
      <c r="D259" s="445" t="s">
        <v>2063</v>
      </c>
      <c r="E259" s="445" t="s">
        <v>128</v>
      </c>
      <c r="F259" s="445" t="s">
        <v>614</v>
      </c>
      <c r="G259" s="445" t="s">
        <v>2087</v>
      </c>
      <c r="H259" s="445" t="s">
        <v>2136</v>
      </c>
      <c r="I259" s="557" t="s">
        <v>1872</v>
      </c>
      <c r="J259" s="445" t="s">
        <v>1187</v>
      </c>
      <c r="K259" s="445">
        <v>4</v>
      </c>
      <c r="L259" s="445">
        <v>1</v>
      </c>
      <c r="M259" s="445" t="s">
        <v>1993</v>
      </c>
      <c r="N259" s="445" t="s">
        <v>1206</v>
      </c>
      <c r="O259" s="445" t="s">
        <v>2075</v>
      </c>
      <c r="P259" s="405" t="s">
        <v>1207</v>
      </c>
      <c r="Q259" s="405" t="s">
        <v>1207</v>
      </c>
      <c r="R259" s="405" t="s">
        <v>1207</v>
      </c>
      <c r="S259" s="405" t="s">
        <v>1207</v>
      </c>
      <c r="T259" s="405"/>
      <c r="U259" s="405"/>
      <c r="V259" s="405" t="s">
        <v>1207</v>
      </c>
    </row>
    <row r="260" spans="1:22" ht="27" customHeight="1" x14ac:dyDescent="0.25">
      <c r="A260" s="559">
        <v>282</v>
      </c>
      <c r="B260" s="445"/>
      <c r="C260" s="445"/>
      <c r="D260" s="445" t="s">
        <v>2064</v>
      </c>
      <c r="E260" s="445" t="s">
        <v>128</v>
      </c>
      <c r="F260" s="445" t="s">
        <v>614</v>
      </c>
      <c r="G260" s="445" t="s">
        <v>2087</v>
      </c>
      <c r="H260" s="445" t="s">
        <v>2136</v>
      </c>
      <c r="I260" s="557" t="s">
        <v>1872</v>
      </c>
      <c r="J260" s="445" t="s">
        <v>1187</v>
      </c>
      <c r="K260" s="445">
        <v>4</v>
      </c>
      <c r="L260" s="445">
        <v>1</v>
      </c>
      <c r="M260" s="445" t="s">
        <v>1993</v>
      </c>
      <c r="N260" s="445" t="s">
        <v>1206</v>
      </c>
      <c r="O260" s="445" t="s">
        <v>2076</v>
      </c>
      <c r="P260" s="405" t="s">
        <v>1207</v>
      </c>
      <c r="Q260" s="405" t="s">
        <v>1207</v>
      </c>
      <c r="R260" s="405" t="s">
        <v>1207</v>
      </c>
      <c r="S260" s="405" t="s">
        <v>1207</v>
      </c>
      <c r="T260" s="405"/>
      <c r="U260" s="405"/>
      <c r="V260" s="405" t="s">
        <v>1207</v>
      </c>
    </row>
    <row r="261" spans="1:22" ht="27" customHeight="1" x14ac:dyDescent="0.25">
      <c r="A261" s="559">
        <v>283</v>
      </c>
      <c r="B261" s="445"/>
      <c r="C261" s="445"/>
      <c r="D261" s="445" t="s">
        <v>2065</v>
      </c>
      <c r="E261" s="445" t="s">
        <v>128</v>
      </c>
      <c r="F261" s="445" t="s">
        <v>614</v>
      </c>
      <c r="G261" s="445" t="s">
        <v>2087</v>
      </c>
      <c r="H261" s="445" t="s">
        <v>2136</v>
      </c>
      <c r="I261" s="557" t="s">
        <v>1872</v>
      </c>
      <c r="J261" s="445" t="s">
        <v>1187</v>
      </c>
      <c r="K261" s="445">
        <v>4</v>
      </c>
      <c r="L261" s="445">
        <v>1</v>
      </c>
      <c r="M261" s="445" t="s">
        <v>1993</v>
      </c>
      <c r="N261" s="445" t="s">
        <v>1206</v>
      </c>
      <c r="O261" s="445" t="s">
        <v>2077</v>
      </c>
      <c r="P261" s="405" t="s">
        <v>1207</v>
      </c>
      <c r="Q261" s="405" t="s">
        <v>1207</v>
      </c>
      <c r="R261" s="405" t="s">
        <v>1207</v>
      </c>
      <c r="S261" s="405" t="s">
        <v>1207</v>
      </c>
      <c r="T261" s="405"/>
      <c r="U261" s="405"/>
      <c r="V261" s="405" t="s">
        <v>1207</v>
      </c>
    </row>
    <row r="262" spans="1:22" ht="27" customHeight="1" x14ac:dyDescent="0.25">
      <c r="A262" s="559">
        <v>284</v>
      </c>
      <c r="B262" s="445"/>
      <c r="C262" s="445"/>
      <c r="D262" s="445" t="s">
        <v>2810</v>
      </c>
      <c r="E262" s="445"/>
      <c r="F262" s="445" t="s">
        <v>2696</v>
      </c>
      <c r="G262" s="445"/>
      <c r="H262" s="445" t="s">
        <v>2136</v>
      </c>
      <c r="I262" s="557">
        <v>0</v>
      </c>
      <c r="J262" s="445" t="s">
        <v>1187</v>
      </c>
      <c r="K262" s="445">
        <v>4</v>
      </c>
      <c r="L262" s="445">
        <v>1</v>
      </c>
      <c r="M262" s="445" t="s">
        <v>1993</v>
      </c>
      <c r="N262" s="445" t="s">
        <v>1206</v>
      </c>
      <c r="O262" s="445" t="s">
        <v>460</v>
      </c>
      <c r="P262" s="405" t="s">
        <v>1185</v>
      </c>
      <c r="Q262" s="405" t="s">
        <v>1380</v>
      </c>
      <c r="R262" s="405" t="s">
        <v>1380</v>
      </c>
      <c r="S262" s="405" t="s">
        <v>1380</v>
      </c>
      <c r="T262" s="405"/>
      <c r="U262" s="405"/>
      <c r="V262" s="405" t="s">
        <v>1380</v>
      </c>
    </row>
    <row r="263" spans="1:22" ht="27" customHeight="1" x14ac:dyDescent="0.25">
      <c r="A263" s="559">
        <v>285</v>
      </c>
      <c r="B263" s="445"/>
      <c r="C263" s="445"/>
      <c r="D263" s="445" t="s">
        <v>2810</v>
      </c>
      <c r="E263" s="445"/>
      <c r="F263" s="445" t="s">
        <v>2696</v>
      </c>
      <c r="G263" s="445"/>
      <c r="H263" s="445" t="s">
        <v>2136</v>
      </c>
      <c r="I263" s="557">
        <v>0</v>
      </c>
      <c r="J263" s="445" t="s">
        <v>1187</v>
      </c>
      <c r="K263" s="445">
        <v>4</v>
      </c>
      <c r="L263" s="445">
        <v>1</v>
      </c>
      <c r="M263" s="445" t="s">
        <v>1993</v>
      </c>
      <c r="N263" s="445" t="s">
        <v>1206</v>
      </c>
      <c r="O263" s="445" t="s">
        <v>460</v>
      </c>
      <c r="P263" s="405" t="s">
        <v>1185</v>
      </c>
      <c r="Q263" s="405" t="s">
        <v>1380</v>
      </c>
      <c r="R263" s="405" t="s">
        <v>1380</v>
      </c>
      <c r="S263" s="405" t="s">
        <v>1380</v>
      </c>
      <c r="T263" s="405"/>
      <c r="U263" s="405"/>
      <c r="V263" s="405" t="s">
        <v>1380</v>
      </c>
    </row>
    <row r="264" spans="1:22" ht="27" customHeight="1" x14ac:dyDescent="0.25">
      <c r="A264" s="559">
        <v>286</v>
      </c>
      <c r="B264" s="445"/>
      <c r="C264" s="445"/>
      <c r="D264" s="445" t="s">
        <v>295</v>
      </c>
      <c r="E264" s="445"/>
      <c r="F264" s="445" t="s">
        <v>614</v>
      </c>
      <c r="G264" s="445"/>
      <c r="H264" s="445" t="s">
        <v>2136</v>
      </c>
      <c r="I264" s="557">
        <v>0</v>
      </c>
      <c r="J264" s="445" t="s">
        <v>1187</v>
      </c>
      <c r="K264" s="445">
        <v>4</v>
      </c>
      <c r="L264" s="445">
        <v>1</v>
      </c>
      <c r="M264" s="445" t="s">
        <v>1993</v>
      </c>
      <c r="N264" s="445" t="s">
        <v>1206</v>
      </c>
      <c r="O264" s="445" t="s">
        <v>489</v>
      </c>
      <c r="P264" s="405" t="s">
        <v>1185</v>
      </c>
      <c r="Q264" s="405" t="s">
        <v>1207</v>
      </c>
      <c r="R264" s="405" t="s">
        <v>1207</v>
      </c>
      <c r="S264" s="405" t="s">
        <v>1207</v>
      </c>
      <c r="T264" s="405"/>
      <c r="U264" s="405"/>
      <c r="V264" s="405" t="s">
        <v>1207</v>
      </c>
    </row>
    <row r="265" spans="1:22" ht="27" customHeight="1" x14ac:dyDescent="0.25">
      <c r="A265" s="559">
        <v>287</v>
      </c>
      <c r="B265" s="445"/>
      <c r="C265" s="445"/>
      <c r="D265" s="522" t="s">
        <v>2810</v>
      </c>
      <c r="E265" s="445"/>
      <c r="F265" s="525" t="s">
        <v>2696</v>
      </c>
      <c r="G265" s="445"/>
      <c r="H265" s="445" t="s">
        <v>2136</v>
      </c>
      <c r="I265" s="557">
        <v>0</v>
      </c>
      <c r="J265" s="445" t="s">
        <v>1187</v>
      </c>
      <c r="K265" s="445">
        <v>4</v>
      </c>
      <c r="L265" s="445">
        <v>1</v>
      </c>
      <c r="M265" s="445" t="s">
        <v>1993</v>
      </c>
      <c r="N265" s="445" t="s">
        <v>1206</v>
      </c>
      <c r="O265" s="445" t="s">
        <v>2840</v>
      </c>
      <c r="P265" s="405" t="s">
        <v>1185</v>
      </c>
      <c r="Q265" s="405" t="s">
        <v>1380</v>
      </c>
      <c r="R265" s="405" t="s">
        <v>1380</v>
      </c>
      <c r="S265" s="405" t="s">
        <v>1380</v>
      </c>
      <c r="T265" s="405"/>
      <c r="U265" s="405"/>
      <c r="V265" s="405" t="s">
        <v>1380</v>
      </c>
    </row>
    <row r="266" spans="1:22" ht="27" customHeight="1" x14ac:dyDescent="0.25">
      <c r="A266" s="559">
        <v>288</v>
      </c>
      <c r="B266" s="445"/>
      <c r="C266" s="445"/>
      <c r="D266" s="522" t="s">
        <v>2810</v>
      </c>
      <c r="E266" s="445"/>
      <c r="F266" s="525" t="s">
        <v>2696</v>
      </c>
      <c r="G266" s="445"/>
      <c r="H266" s="445" t="s">
        <v>2136</v>
      </c>
      <c r="I266" s="557">
        <v>0</v>
      </c>
      <c r="J266" s="445" t="s">
        <v>1187</v>
      </c>
      <c r="K266" s="445">
        <v>4</v>
      </c>
      <c r="L266" s="445">
        <v>1</v>
      </c>
      <c r="M266" s="445" t="s">
        <v>1993</v>
      </c>
      <c r="N266" s="445" t="s">
        <v>1206</v>
      </c>
      <c r="O266" s="445" t="s">
        <v>460</v>
      </c>
      <c r="P266" s="405" t="s">
        <v>1185</v>
      </c>
      <c r="Q266" s="405" t="s">
        <v>1380</v>
      </c>
      <c r="R266" s="405" t="s">
        <v>1380</v>
      </c>
      <c r="S266" s="405" t="s">
        <v>1254</v>
      </c>
      <c r="T266" s="405" t="s">
        <v>1254</v>
      </c>
      <c r="U266" s="405" t="s">
        <v>1254</v>
      </c>
      <c r="V266" s="405" t="s">
        <v>1254</v>
      </c>
    </row>
    <row r="267" spans="1:22" ht="27" customHeight="1" x14ac:dyDescent="0.25">
      <c r="A267" s="559">
        <v>289</v>
      </c>
      <c r="B267" s="445" t="s">
        <v>1726</v>
      </c>
      <c r="C267" s="445" t="s">
        <v>46</v>
      </c>
      <c r="D267" s="445" t="s">
        <v>301</v>
      </c>
      <c r="E267" s="445"/>
      <c r="F267" s="453" t="s">
        <v>615</v>
      </c>
      <c r="G267" s="445"/>
      <c r="H267" s="445" t="s">
        <v>2136</v>
      </c>
      <c r="I267" s="557">
        <v>0</v>
      </c>
      <c r="J267" s="445" t="s">
        <v>1187</v>
      </c>
      <c r="K267" s="445">
        <v>4</v>
      </c>
      <c r="L267" s="445">
        <v>1</v>
      </c>
      <c r="M267" s="445" t="s">
        <v>1994</v>
      </c>
      <c r="N267" s="445" t="s">
        <v>1203</v>
      </c>
      <c r="O267" s="445" t="s">
        <v>492</v>
      </c>
      <c r="P267" s="405" t="s">
        <v>1185</v>
      </c>
      <c r="Q267" s="405" t="s">
        <v>1207</v>
      </c>
      <c r="R267" s="405" t="s">
        <v>1380</v>
      </c>
      <c r="S267" s="405" t="s">
        <v>1207</v>
      </c>
      <c r="T267" s="405"/>
      <c r="U267" s="405"/>
      <c r="V267" s="405" t="s">
        <v>1207</v>
      </c>
    </row>
    <row r="268" spans="1:22" ht="27" customHeight="1" x14ac:dyDescent="0.25">
      <c r="A268" s="559">
        <v>290</v>
      </c>
      <c r="B268" s="445"/>
      <c r="C268" s="445"/>
      <c r="D268" s="445" t="s">
        <v>303</v>
      </c>
      <c r="E268" s="445"/>
      <c r="F268" s="453" t="s">
        <v>615</v>
      </c>
      <c r="G268" s="445"/>
      <c r="H268" s="445" t="s">
        <v>2136</v>
      </c>
      <c r="I268" s="557">
        <v>0</v>
      </c>
      <c r="J268" s="445" t="s">
        <v>1187</v>
      </c>
      <c r="K268" s="445">
        <v>4</v>
      </c>
      <c r="L268" s="445">
        <v>1</v>
      </c>
      <c r="M268" s="445" t="s">
        <v>1994</v>
      </c>
      <c r="N268" s="445" t="s">
        <v>1203</v>
      </c>
      <c r="O268" s="445" t="s">
        <v>493</v>
      </c>
      <c r="P268" s="405" t="s">
        <v>1185</v>
      </c>
      <c r="Q268" s="405" t="s">
        <v>1207</v>
      </c>
      <c r="R268" s="405" t="s">
        <v>1380</v>
      </c>
      <c r="S268" s="405" t="s">
        <v>1207</v>
      </c>
      <c r="T268" s="405"/>
      <c r="U268" s="405"/>
      <c r="V268" s="405" t="s">
        <v>1207</v>
      </c>
    </row>
    <row r="269" spans="1:22" ht="27" customHeight="1" x14ac:dyDescent="0.25">
      <c r="A269" s="559">
        <v>291</v>
      </c>
      <c r="B269" s="445"/>
      <c r="C269" s="445"/>
      <c r="D269" s="445" t="s">
        <v>305</v>
      </c>
      <c r="E269" s="445"/>
      <c r="F269" s="453" t="s">
        <v>615</v>
      </c>
      <c r="G269" s="445"/>
      <c r="H269" s="445" t="s">
        <v>2136</v>
      </c>
      <c r="I269" s="557">
        <v>0</v>
      </c>
      <c r="J269" s="445" t="s">
        <v>1187</v>
      </c>
      <c r="K269" s="445">
        <v>4</v>
      </c>
      <c r="L269" s="445">
        <v>1</v>
      </c>
      <c r="M269" s="445" t="s">
        <v>1994</v>
      </c>
      <c r="N269" s="445" t="s">
        <v>1203</v>
      </c>
      <c r="O269" s="445" t="s">
        <v>494</v>
      </c>
      <c r="P269" s="405" t="s">
        <v>1185</v>
      </c>
      <c r="Q269" s="405" t="s">
        <v>1207</v>
      </c>
      <c r="R269" s="405" t="s">
        <v>1380</v>
      </c>
      <c r="S269" s="405" t="s">
        <v>1207</v>
      </c>
      <c r="T269" s="405"/>
      <c r="U269" s="405"/>
      <c r="V269" s="405" t="s">
        <v>1207</v>
      </c>
    </row>
    <row r="270" spans="1:22" ht="27" customHeight="1" x14ac:dyDescent="0.25">
      <c r="A270" s="559">
        <v>292</v>
      </c>
      <c r="B270" s="445"/>
      <c r="C270" s="445"/>
      <c r="D270" s="445" t="s">
        <v>307</v>
      </c>
      <c r="E270" s="445"/>
      <c r="F270" s="453" t="s">
        <v>615</v>
      </c>
      <c r="G270" s="445"/>
      <c r="H270" s="445" t="s">
        <v>2136</v>
      </c>
      <c r="I270" s="557">
        <v>0</v>
      </c>
      <c r="J270" s="445" t="s">
        <v>1187</v>
      </c>
      <c r="K270" s="445">
        <v>4</v>
      </c>
      <c r="L270" s="445">
        <v>1</v>
      </c>
      <c r="M270" s="445" t="s">
        <v>1994</v>
      </c>
      <c r="N270" s="445" t="s">
        <v>1203</v>
      </c>
      <c r="O270" s="445" t="s">
        <v>495</v>
      </c>
      <c r="P270" s="405" t="s">
        <v>1185</v>
      </c>
      <c r="Q270" s="405" t="s">
        <v>1207</v>
      </c>
      <c r="R270" s="405" t="s">
        <v>1380</v>
      </c>
      <c r="S270" s="405" t="s">
        <v>1207</v>
      </c>
      <c r="T270" s="405"/>
      <c r="U270" s="405"/>
      <c r="V270" s="405" t="s">
        <v>1207</v>
      </c>
    </row>
    <row r="271" spans="1:22" ht="27" customHeight="1" x14ac:dyDescent="0.25">
      <c r="A271" s="559">
        <v>293</v>
      </c>
      <c r="B271" s="445"/>
      <c r="C271" s="445"/>
      <c r="D271" s="445" t="s">
        <v>309</v>
      </c>
      <c r="E271" s="445"/>
      <c r="F271" s="445" t="s">
        <v>1204</v>
      </c>
      <c r="G271" s="445"/>
      <c r="H271" s="445" t="s">
        <v>2136</v>
      </c>
      <c r="I271" s="557">
        <v>0</v>
      </c>
      <c r="J271" s="445" t="s">
        <v>1187</v>
      </c>
      <c r="K271" s="445">
        <v>4</v>
      </c>
      <c r="L271" s="445">
        <v>1</v>
      </c>
      <c r="M271" s="445" t="s">
        <v>1994</v>
      </c>
      <c r="N271" s="445" t="s">
        <v>1203</v>
      </c>
      <c r="O271" s="445" t="s">
        <v>496</v>
      </c>
      <c r="P271" s="405" t="s">
        <v>1185</v>
      </c>
      <c r="Q271" s="405" t="s">
        <v>1207</v>
      </c>
      <c r="R271" s="405" t="s">
        <v>1380</v>
      </c>
      <c r="S271" s="405" t="s">
        <v>1207</v>
      </c>
      <c r="T271" s="405"/>
      <c r="U271" s="405"/>
      <c r="V271" s="405" t="s">
        <v>1207</v>
      </c>
    </row>
    <row r="272" spans="1:22" ht="27" customHeight="1" x14ac:dyDescent="0.25">
      <c r="A272" s="559">
        <v>294</v>
      </c>
      <c r="B272" s="445"/>
      <c r="C272" s="445"/>
      <c r="D272" s="445" t="s">
        <v>311</v>
      </c>
      <c r="E272" s="445"/>
      <c r="F272" s="453" t="s">
        <v>615</v>
      </c>
      <c r="G272" s="445"/>
      <c r="H272" s="445" t="s">
        <v>2136</v>
      </c>
      <c r="I272" s="557">
        <v>0</v>
      </c>
      <c r="J272" s="445" t="s">
        <v>1187</v>
      </c>
      <c r="K272" s="445">
        <v>4</v>
      </c>
      <c r="L272" s="445">
        <v>1</v>
      </c>
      <c r="M272" s="445" t="s">
        <v>1994</v>
      </c>
      <c r="N272" s="445" t="s">
        <v>1203</v>
      </c>
      <c r="O272" s="445" t="s">
        <v>497</v>
      </c>
      <c r="P272" s="405" t="s">
        <v>1185</v>
      </c>
      <c r="Q272" s="405" t="s">
        <v>1207</v>
      </c>
      <c r="R272" s="405" t="s">
        <v>1380</v>
      </c>
      <c r="S272" s="405" t="s">
        <v>1207</v>
      </c>
      <c r="T272" s="405"/>
      <c r="U272" s="405"/>
      <c r="V272" s="405" t="s">
        <v>1207</v>
      </c>
    </row>
    <row r="273" spans="1:22" ht="27" customHeight="1" x14ac:dyDescent="0.25">
      <c r="A273" s="559">
        <v>295</v>
      </c>
      <c r="B273" s="445"/>
      <c r="C273" s="445"/>
      <c r="D273" s="522" t="s">
        <v>2810</v>
      </c>
      <c r="E273" s="445"/>
      <c r="F273" s="525" t="s">
        <v>2696</v>
      </c>
      <c r="G273" s="445"/>
      <c r="H273" s="445" t="s">
        <v>2136</v>
      </c>
      <c r="I273" s="557">
        <v>0</v>
      </c>
      <c r="J273" s="445" t="s">
        <v>1187</v>
      </c>
      <c r="K273" s="445">
        <v>4</v>
      </c>
      <c r="L273" s="445">
        <v>1</v>
      </c>
      <c r="M273" s="445" t="s">
        <v>1994</v>
      </c>
      <c r="N273" s="445" t="s">
        <v>1203</v>
      </c>
      <c r="O273" s="445" t="s">
        <v>460</v>
      </c>
      <c r="P273" s="405" t="s">
        <v>1185</v>
      </c>
      <c r="Q273" s="405" t="s">
        <v>1207</v>
      </c>
      <c r="R273" s="405" t="s">
        <v>1380</v>
      </c>
      <c r="S273" s="405" t="s">
        <v>1254</v>
      </c>
      <c r="T273" s="405" t="s">
        <v>1254</v>
      </c>
      <c r="U273" s="405" t="s">
        <v>1254</v>
      </c>
      <c r="V273" s="405" t="s">
        <v>1254</v>
      </c>
    </row>
    <row r="274" spans="1:22" ht="27" customHeight="1" x14ac:dyDescent="0.25">
      <c r="A274" s="559">
        <v>296</v>
      </c>
      <c r="B274" s="445"/>
      <c r="C274" s="445"/>
      <c r="D274" s="445" t="s">
        <v>315</v>
      </c>
      <c r="E274" s="445"/>
      <c r="F274" s="453" t="s">
        <v>615</v>
      </c>
      <c r="G274" s="445"/>
      <c r="H274" s="445" t="s">
        <v>2136</v>
      </c>
      <c r="I274" s="557">
        <v>0</v>
      </c>
      <c r="J274" s="445" t="s">
        <v>1187</v>
      </c>
      <c r="K274" s="445">
        <v>4</v>
      </c>
      <c r="L274" s="445">
        <v>1</v>
      </c>
      <c r="M274" s="445" t="s">
        <v>1994</v>
      </c>
      <c r="N274" s="445" t="s">
        <v>1203</v>
      </c>
      <c r="O274" s="445" t="s">
        <v>499</v>
      </c>
      <c r="P274" s="405" t="s">
        <v>1185</v>
      </c>
      <c r="Q274" s="405" t="s">
        <v>1207</v>
      </c>
      <c r="R274" s="405" t="s">
        <v>1380</v>
      </c>
      <c r="S274" s="405" t="s">
        <v>1207</v>
      </c>
      <c r="T274" s="405"/>
      <c r="U274" s="405"/>
      <c r="V274" s="405" t="s">
        <v>1207</v>
      </c>
    </row>
    <row r="275" spans="1:22" ht="27" customHeight="1" x14ac:dyDescent="0.25">
      <c r="A275" s="559">
        <v>297</v>
      </c>
      <c r="B275" s="445"/>
      <c r="C275" s="445"/>
      <c r="D275" s="522" t="s">
        <v>2810</v>
      </c>
      <c r="E275" s="445"/>
      <c r="F275" s="525" t="s">
        <v>2696</v>
      </c>
      <c r="G275" s="445"/>
      <c r="H275" s="445" t="s">
        <v>2136</v>
      </c>
      <c r="I275" s="557">
        <v>0</v>
      </c>
      <c r="J275" s="445" t="s">
        <v>1187</v>
      </c>
      <c r="K275" s="445">
        <v>4</v>
      </c>
      <c r="L275" s="445">
        <v>1</v>
      </c>
      <c r="M275" s="445" t="s">
        <v>1995</v>
      </c>
      <c r="N275" s="445" t="s">
        <v>1197</v>
      </c>
      <c r="O275" s="445" t="s">
        <v>460</v>
      </c>
      <c r="P275" s="405" t="s">
        <v>1185</v>
      </c>
      <c r="Q275" s="405" t="s">
        <v>1207</v>
      </c>
      <c r="R275" s="405" t="s">
        <v>1380</v>
      </c>
      <c r="S275" s="405" t="s">
        <v>1254</v>
      </c>
      <c r="T275" s="405" t="s">
        <v>1254</v>
      </c>
      <c r="U275" s="405" t="s">
        <v>1254</v>
      </c>
      <c r="V275" s="405" t="s">
        <v>1254</v>
      </c>
    </row>
    <row r="276" spans="1:22" ht="27" customHeight="1" x14ac:dyDescent="0.25">
      <c r="A276" s="559">
        <v>298</v>
      </c>
      <c r="B276" s="445"/>
      <c r="C276" s="445"/>
      <c r="D276" s="445" t="s">
        <v>319</v>
      </c>
      <c r="E276" s="445"/>
      <c r="F276" s="453" t="s">
        <v>615</v>
      </c>
      <c r="G276" s="445"/>
      <c r="H276" s="445" t="s">
        <v>2136</v>
      </c>
      <c r="I276" s="557">
        <v>0</v>
      </c>
      <c r="J276" s="445" t="s">
        <v>1187</v>
      </c>
      <c r="K276" s="445">
        <v>4</v>
      </c>
      <c r="L276" s="445">
        <v>1</v>
      </c>
      <c r="M276" s="445" t="s">
        <v>1995</v>
      </c>
      <c r="N276" s="445" t="s">
        <v>1197</v>
      </c>
      <c r="O276" s="445" t="s">
        <v>501</v>
      </c>
      <c r="P276" s="405" t="s">
        <v>1185</v>
      </c>
      <c r="Q276" s="405" t="s">
        <v>1207</v>
      </c>
      <c r="R276" s="405" t="s">
        <v>1380</v>
      </c>
      <c r="S276" s="405" t="s">
        <v>1207</v>
      </c>
      <c r="T276" s="405"/>
      <c r="U276" s="405"/>
      <c r="V276" s="405" t="s">
        <v>1207</v>
      </c>
    </row>
    <row r="277" spans="1:22" ht="27" customHeight="1" x14ac:dyDescent="0.25">
      <c r="A277" s="559">
        <v>299</v>
      </c>
      <c r="B277" s="445"/>
      <c r="C277" s="445"/>
      <c r="D277" s="445" t="s">
        <v>2810</v>
      </c>
      <c r="E277" s="445"/>
      <c r="F277" s="445" t="s">
        <v>2696</v>
      </c>
      <c r="G277" s="445"/>
      <c r="H277" s="445" t="s">
        <v>2136</v>
      </c>
      <c r="I277" s="557">
        <v>0</v>
      </c>
      <c r="J277" s="445" t="s">
        <v>1187</v>
      </c>
      <c r="K277" s="445">
        <v>4</v>
      </c>
      <c r="L277" s="445">
        <v>1</v>
      </c>
      <c r="M277" s="445" t="s">
        <v>1995</v>
      </c>
      <c r="N277" s="445" t="s">
        <v>1197</v>
      </c>
      <c r="O277" s="445" t="s">
        <v>460</v>
      </c>
      <c r="P277" s="405" t="s">
        <v>1185</v>
      </c>
      <c r="Q277" s="405" t="s">
        <v>1380</v>
      </c>
      <c r="R277" s="405" t="s">
        <v>1380</v>
      </c>
      <c r="S277" s="405" t="s">
        <v>1380</v>
      </c>
      <c r="T277" s="405"/>
      <c r="U277" s="405"/>
      <c r="V277" s="405" t="s">
        <v>1380</v>
      </c>
    </row>
    <row r="278" spans="1:22" ht="27" customHeight="1" x14ac:dyDescent="0.25">
      <c r="A278" s="559">
        <v>300</v>
      </c>
      <c r="B278" s="445"/>
      <c r="C278" s="445"/>
      <c r="D278" s="445" t="s">
        <v>2810</v>
      </c>
      <c r="E278" s="445"/>
      <c r="F278" s="445" t="s">
        <v>2696</v>
      </c>
      <c r="G278" s="445"/>
      <c r="H278" s="445" t="s">
        <v>2136</v>
      </c>
      <c r="I278" s="557">
        <v>0</v>
      </c>
      <c r="J278" s="445" t="s">
        <v>1187</v>
      </c>
      <c r="K278" s="445">
        <v>4</v>
      </c>
      <c r="L278" s="445">
        <v>1</v>
      </c>
      <c r="M278" s="445" t="s">
        <v>1995</v>
      </c>
      <c r="N278" s="445" t="s">
        <v>1197</v>
      </c>
      <c r="O278" s="445" t="s">
        <v>460</v>
      </c>
      <c r="P278" s="405" t="s">
        <v>1185</v>
      </c>
      <c r="Q278" s="405" t="s">
        <v>1380</v>
      </c>
      <c r="R278" s="405" t="s">
        <v>1380</v>
      </c>
      <c r="S278" s="405" t="s">
        <v>1380</v>
      </c>
      <c r="T278" s="405"/>
      <c r="U278" s="405"/>
      <c r="V278" s="405" t="s">
        <v>1380</v>
      </c>
    </row>
    <row r="279" spans="1:22" ht="27" customHeight="1" x14ac:dyDescent="0.25">
      <c r="A279" s="559">
        <v>301</v>
      </c>
      <c r="B279" s="445"/>
      <c r="C279" s="445"/>
      <c r="D279" s="445" t="s">
        <v>2810</v>
      </c>
      <c r="E279" s="445"/>
      <c r="F279" s="445" t="s">
        <v>2696</v>
      </c>
      <c r="G279" s="445"/>
      <c r="H279" s="445" t="s">
        <v>2136</v>
      </c>
      <c r="I279" s="557">
        <v>0</v>
      </c>
      <c r="J279" s="445" t="s">
        <v>1187</v>
      </c>
      <c r="K279" s="445">
        <v>4</v>
      </c>
      <c r="L279" s="445">
        <v>1</v>
      </c>
      <c r="M279" s="445" t="s">
        <v>1995</v>
      </c>
      <c r="N279" s="445" t="s">
        <v>1197</v>
      </c>
      <c r="O279" s="445" t="s">
        <v>460</v>
      </c>
      <c r="P279" s="405" t="s">
        <v>1185</v>
      </c>
      <c r="Q279" s="405" t="s">
        <v>1380</v>
      </c>
      <c r="R279" s="405" t="s">
        <v>1380</v>
      </c>
      <c r="S279" s="405" t="s">
        <v>1380</v>
      </c>
      <c r="T279" s="405"/>
      <c r="U279" s="405"/>
      <c r="V279" s="405" t="s">
        <v>1380</v>
      </c>
    </row>
    <row r="280" spans="1:22" ht="27" customHeight="1" x14ac:dyDescent="0.25">
      <c r="A280" s="559">
        <v>302</v>
      </c>
      <c r="B280" s="445"/>
      <c r="C280" s="445"/>
      <c r="D280" s="445" t="s">
        <v>2810</v>
      </c>
      <c r="E280" s="445"/>
      <c r="F280" s="445" t="s">
        <v>2696</v>
      </c>
      <c r="G280" s="445"/>
      <c r="H280" s="445" t="s">
        <v>2136</v>
      </c>
      <c r="I280" s="557">
        <v>0</v>
      </c>
      <c r="J280" s="445" t="s">
        <v>1187</v>
      </c>
      <c r="K280" s="445">
        <v>4</v>
      </c>
      <c r="L280" s="445">
        <v>1</v>
      </c>
      <c r="M280" s="445" t="s">
        <v>1995</v>
      </c>
      <c r="N280" s="445" t="s">
        <v>1197</v>
      </c>
      <c r="O280" s="445" t="s">
        <v>460</v>
      </c>
      <c r="P280" s="405" t="s">
        <v>1185</v>
      </c>
      <c r="Q280" s="405" t="s">
        <v>1380</v>
      </c>
      <c r="R280" s="405" t="s">
        <v>1380</v>
      </c>
      <c r="S280" s="405" t="s">
        <v>1380</v>
      </c>
      <c r="T280" s="405"/>
      <c r="U280" s="405"/>
      <c r="V280" s="405" t="s">
        <v>1380</v>
      </c>
    </row>
    <row r="281" spans="1:22" ht="27" customHeight="1" x14ac:dyDescent="0.25">
      <c r="A281" s="559">
        <v>303</v>
      </c>
      <c r="B281" s="445"/>
      <c r="C281" s="445"/>
      <c r="D281" s="445" t="s">
        <v>2810</v>
      </c>
      <c r="E281" s="445"/>
      <c r="F281" s="445" t="s">
        <v>2696</v>
      </c>
      <c r="G281" s="445"/>
      <c r="H281" s="445" t="s">
        <v>2136</v>
      </c>
      <c r="I281" s="557">
        <v>0</v>
      </c>
      <c r="J281" s="445" t="s">
        <v>1187</v>
      </c>
      <c r="K281" s="445">
        <v>4</v>
      </c>
      <c r="L281" s="445">
        <v>1</v>
      </c>
      <c r="M281" s="445" t="s">
        <v>1995</v>
      </c>
      <c r="N281" s="445" t="s">
        <v>1197</v>
      </c>
      <c r="O281" s="445" t="s">
        <v>460</v>
      </c>
      <c r="P281" s="405" t="s">
        <v>1185</v>
      </c>
      <c r="Q281" s="405" t="s">
        <v>1380</v>
      </c>
      <c r="R281" s="405" t="s">
        <v>1380</v>
      </c>
      <c r="S281" s="405" t="s">
        <v>1380</v>
      </c>
      <c r="T281" s="405"/>
      <c r="U281" s="405"/>
      <c r="V281" s="405" t="s">
        <v>1380</v>
      </c>
    </row>
    <row r="282" spans="1:22" ht="27" customHeight="1" x14ac:dyDescent="0.25">
      <c r="A282" s="559">
        <v>304</v>
      </c>
      <c r="B282" s="445"/>
      <c r="C282" s="445"/>
      <c r="D282" s="445" t="s">
        <v>2810</v>
      </c>
      <c r="E282" s="445"/>
      <c r="F282" s="445" t="s">
        <v>2696</v>
      </c>
      <c r="G282" s="445"/>
      <c r="H282" s="445" t="s">
        <v>2136</v>
      </c>
      <c r="I282" s="557">
        <v>0</v>
      </c>
      <c r="J282" s="445" t="s">
        <v>1187</v>
      </c>
      <c r="K282" s="445">
        <v>4</v>
      </c>
      <c r="L282" s="445">
        <v>1</v>
      </c>
      <c r="M282" s="445" t="s">
        <v>1995</v>
      </c>
      <c r="N282" s="445" t="s">
        <v>1197</v>
      </c>
      <c r="O282" s="445" t="s">
        <v>460</v>
      </c>
      <c r="P282" s="405" t="s">
        <v>1185</v>
      </c>
      <c r="Q282" s="405" t="s">
        <v>1380</v>
      </c>
      <c r="R282" s="405" t="s">
        <v>1380</v>
      </c>
      <c r="S282" s="405" t="s">
        <v>1380</v>
      </c>
      <c r="T282" s="405"/>
      <c r="U282" s="405"/>
      <c r="V282" s="405" t="s">
        <v>1380</v>
      </c>
    </row>
    <row r="283" spans="1:22" ht="27" customHeight="1" x14ac:dyDescent="0.25">
      <c r="A283" s="559">
        <v>305</v>
      </c>
      <c r="B283" s="445"/>
      <c r="C283" s="445"/>
      <c r="D283" s="445" t="s">
        <v>327</v>
      </c>
      <c r="E283" s="445"/>
      <c r="F283" s="445" t="s">
        <v>631</v>
      </c>
      <c r="G283" s="445"/>
      <c r="H283" s="445" t="s">
        <v>2136</v>
      </c>
      <c r="I283" s="557">
        <v>0</v>
      </c>
      <c r="J283" s="445" t="s">
        <v>1187</v>
      </c>
      <c r="K283" s="445">
        <v>4</v>
      </c>
      <c r="L283" s="445">
        <v>1</v>
      </c>
      <c r="M283" s="445" t="s">
        <v>1996</v>
      </c>
      <c r="N283" s="445" t="s">
        <v>1190</v>
      </c>
      <c r="O283" s="445" t="s">
        <v>502</v>
      </c>
      <c r="P283" s="405" t="s">
        <v>1185</v>
      </c>
      <c r="Q283" s="405" t="s">
        <v>1207</v>
      </c>
      <c r="R283" s="405" t="s">
        <v>1380</v>
      </c>
      <c r="S283" s="405" t="s">
        <v>1207</v>
      </c>
      <c r="T283" s="405"/>
      <c r="U283" s="405"/>
      <c r="V283" s="405" t="s">
        <v>1207</v>
      </c>
    </row>
    <row r="284" spans="1:22" ht="27" customHeight="1" x14ac:dyDescent="0.25">
      <c r="A284" s="559">
        <v>306</v>
      </c>
      <c r="B284" s="445"/>
      <c r="C284" s="445"/>
      <c r="D284" s="445" t="s">
        <v>2810</v>
      </c>
      <c r="E284" s="445"/>
      <c r="F284" s="445" t="s">
        <v>2696</v>
      </c>
      <c r="G284" s="445"/>
      <c r="H284" s="445" t="s">
        <v>2136</v>
      </c>
      <c r="I284" s="557">
        <v>0</v>
      </c>
      <c r="J284" s="445" t="s">
        <v>1187</v>
      </c>
      <c r="K284" s="445">
        <v>4</v>
      </c>
      <c r="L284" s="445">
        <v>1</v>
      </c>
      <c r="M284" s="445" t="s">
        <v>1996</v>
      </c>
      <c r="N284" s="445" t="s">
        <v>1190</v>
      </c>
      <c r="O284" s="445" t="s">
        <v>460</v>
      </c>
      <c r="P284" s="405" t="s">
        <v>1185</v>
      </c>
      <c r="Q284" s="405" t="s">
        <v>1380</v>
      </c>
      <c r="R284" s="405" t="s">
        <v>1380</v>
      </c>
      <c r="S284" s="405" t="s">
        <v>1380</v>
      </c>
      <c r="T284" s="405"/>
      <c r="U284" s="405"/>
      <c r="V284" s="405" t="s">
        <v>1380</v>
      </c>
    </row>
    <row r="285" spans="1:22" ht="27" customHeight="1" x14ac:dyDescent="0.25">
      <c r="A285" s="559">
        <v>307</v>
      </c>
      <c r="B285" s="445"/>
      <c r="C285" s="445"/>
      <c r="D285" s="445" t="s">
        <v>2810</v>
      </c>
      <c r="E285" s="445"/>
      <c r="F285" s="445" t="s">
        <v>2696</v>
      </c>
      <c r="G285" s="445"/>
      <c r="H285" s="445" t="s">
        <v>2136</v>
      </c>
      <c r="I285" s="557">
        <v>0</v>
      </c>
      <c r="J285" s="445" t="s">
        <v>1187</v>
      </c>
      <c r="K285" s="445">
        <v>4</v>
      </c>
      <c r="L285" s="445">
        <v>1</v>
      </c>
      <c r="M285" s="445" t="s">
        <v>1996</v>
      </c>
      <c r="N285" s="445" t="s">
        <v>1190</v>
      </c>
      <c r="O285" s="445" t="s">
        <v>460</v>
      </c>
      <c r="P285" s="405" t="s">
        <v>1185</v>
      </c>
      <c r="Q285" s="405" t="s">
        <v>1380</v>
      </c>
      <c r="R285" s="405" t="s">
        <v>1380</v>
      </c>
      <c r="S285" s="405" t="s">
        <v>1380</v>
      </c>
      <c r="T285" s="405"/>
      <c r="U285" s="405"/>
      <c r="V285" s="405" t="s">
        <v>1380</v>
      </c>
    </row>
    <row r="286" spans="1:22" ht="27" customHeight="1" x14ac:dyDescent="0.25">
      <c r="A286" s="559">
        <v>308</v>
      </c>
      <c r="B286" s="445"/>
      <c r="C286" s="445"/>
      <c r="D286" s="445" t="s">
        <v>331</v>
      </c>
      <c r="E286" s="445"/>
      <c r="F286" s="445" t="s">
        <v>631</v>
      </c>
      <c r="G286" s="445"/>
      <c r="H286" s="445" t="s">
        <v>2136</v>
      </c>
      <c r="I286" s="557">
        <v>0</v>
      </c>
      <c r="J286" s="445" t="s">
        <v>1187</v>
      </c>
      <c r="K286" s="445">
        <v>4</v>
      </c>
      <c r="L286" s="445">
        <v>1</v>
      </c>
      <c r="M286" s="445" t="s">
        <v>1996</v>
      </c>
      <c r="N286" s="445" t="s">
        <v>1190</v>
      </c>
      <c r="O286" s="445" t="s">
        <v>503</v>
      </c>
      <c r="P286" s="405" t="s">
        <v>1185</v>
      </c>
      <c r="Q286" s="405" t="s">
        <v>1207</v>
      </c>
      <c r="R286" s="405" t="s">
        <v>1380</v>
      </c>
      <c r="S286" s="405" t="s">
        <v>1207</v>
      </c>
      <c r="T286" s="405"/>
      <c r="U286" s="405"/>
      <c r="V286" s="405" t="s">
        <v>1207</v>
      </c>
    </row>
    <row r="287" spans="1:22" ht="27" customHeight="1" x14ac:dyDescent="0.25">
      <c r="A287" s="559">
        <v>309</v>
      </c>
      <c r="B287" s="445"/>
      <c r="C287" s="445"/>
      <c r="D287" s="445" t="s">
        <v>2810</v>
      </c>
      <c r="E287" s="445"/>
      <c r="F287" s="445" t="s">
        <v>2696</v>
      </c>
      <c r="G287" s="445"/>
      <c r="H287" s="445" t="s">
        <v>2136</v>
      </c>
      <c r="I287" s="557">
        <v>0</v>
      </c>
      <c r="J287" s="445" t="s">
        <v>1187</v>
      </c>
      <c r="K287" s="445">
        <v>4</v>
      </c>
      <c r="L287" s="445">
        <v>1</v>
      </c>
      <c r="M287" s="445" t="s">
        <v>1996</v>
      </c>
      <c r="N287" s="445" t="s">
        <v>1190</v>
      </c>
      <c r="O287" s="445" t="s">
        <v>460</v>
      </c>
      <c r="P287" s="405" t="s">
        <v>1185</v>
      </c>
      <c r="Q287" s="405" t="s">
        <v>1380</v>
      </c>
      <c r="R287" s="405" t="s">
        <v>1380</v>
      </c>
      <c r="S287" s="405" t="s">
        <v>1380</v>
      </c>
      <c r="T287" s="405"/>
      <c r="U287" s="405"/>
      <c r="V287" s="405" t="s">
        <v>1380</v>
      </c>
    </row>
    <row r="288" spans="1:22" ht="27" customHeight="1" x14ac:dyDescent="0.25">
      <c r="A288" s="559">
        <v>310</v>
      </c>
      <c r="B288" s="445"/>
      <c r="C288" s="445"/>
      <c r="D288" s="445" t="s">
        <v>2810</v>
      </c>
      <c r="E288" s="445"/>
      <c r="F288" s="445" t="s">
        <v>2696</v>
      </c>
      <c r="G288" s="445"/>
      <c r="H288" s="445" t="s">
        <v>2136</v>
      </c>
      <c r="I288" s="557">
        <v>0</v>
      </c>
      <c r="J288" s="445" t="s">
        <v>1187</v>
      </c>
      <c r="K288" s="445">
        <v>4</v>
      </c>
      <c r="L288" s="445">
        <v>1</v>
      </c>
      <c r="M288" s="445" t="s">
        <v>1996</v>
      </c>
      <c r="N288" s="445" t="s">
        <v>1190</v>
      </c>
      <c r="O288" s="445" t="s">
        <v>460</v>
      </c>
      <c r="P288" s="405" t="s">
        <v>1185</v>
      </c>
      <c r="Q288" s="405" t="s">
        <v>1380</v>
      </c>
      <c r="R288" s="405" t="s">
        <v>1380</v>
      </c>
      <c r="S288" s="405" t="s">
        <v>1380</v>
      </c>
      <c r="T288" s="405"/>
      <c r="U288" s="405"/>
      <c r="V288" s="405" t="s">
        <v>1380</v>
      </c>
    </row>
    <row r="289" spans="1:29" ht="27" customHeight="1" x14ac:dyDescent="0.25">
      <c r="A289" s="559">
        <v>311</v>
      </c>
      <c r="B289" s="445"/>
      <c r="C289" s="445"/>
      <c r="D289" s="445" t="s">
        <v>2810</v>
      </c>
      <c r="E289" s="445"/>
      <c r="F289" s="445" t="s">
        <v>2696</v>
      </c>
      <c r="G289" s="445"/>
      <c r="H289" s="445" t="s">
        <v>2136</v>
      </c>
      <c r="I289" s="557">
        <v>0</v>
      </c>
      <c r="J289" s="445" t="s">
        <v>1187</v>
      </c>
      <c r="K289" s="445">
        <v>4</v>
      </c>
      <c r="L289" s="445">
        <v>1</v>
      </c>
      <c r="M289" s="445" t="s">
        <v>1996</v>
      </c>
      <c r="N289" s="445" t="s">
        <v>1190</v>
      </c>
      <c r="O289" s="445" t="s">
        <v>460</v>
      </c>
      <c r="P289" s="405" t="s">
        <v>1185</v>
      </c>
      <c r="Q289" s="405" t="s">
        <v>1380</v>
      </c>
      <c r="R289" s="405" t="s">
        <v>1380</v>
      </c>
      <c r="S289" s="405" t="s">
        <v>1380</v>
      </c>
      <c r="T289" s="405"/>
      <c r="U289" s="405"/>
      <c r="V289" s="405" t="s">
        <v>1380</v>
      </c>
    </row>
    <row r="290" spans="1:29" ht="27" customHeight="1" x14ac:dyDescent="0.25">
      <c r="A290" s="559">
        <v>312</v>
      </c>
      <c r="B290" s="445"/>
      <c r="C290" s="445"/>
      <c r="D290" s="445" t="s">
        <v>1153</v>
      </c>
      <c r="E290" s="445"/>
      <c r="F290" s="445" t="s">
        <v>1558</v>
      </c>
      <c r="G290" s="445"/>
      <c r="H290" s="445" t="s">
        <v>2136</v>
      </c>
      <c r="I290" s="557">
        <v>0</v>
      </c>
      <c r="J290" s="445" t="s">
        <v>1187</v>
      </c>
      <c r="K290" s="445">
        <v>4</v>
      </c>
      <c r="L290" s="445">
        <v>1</v>
      </c>
      <c r="M290" s="445" t="s">
        <v>1996</v>
      </c>
      <c r="N290" s="445" t="s">
        <v>1190</v>
      </c>
      <c r="O290" s="445" t="s">
        <v>1155</v>
      </c>
      <c r="P290" s="405" t="s">
        <v>1185</v>
      </c>
      <c r="Q290" s="405" t="s">
        <v>1380</v>
      </c>
      <c r="R290" s="405" t="s">
        <v>1380</v>
      </c>
      <c r="S290" s="405" t="s">
        <v>1380</v>
      </c>
      <c r="T290" s="405"/>
      <c r="U290" s="405"/>
      <c r="V290" s="405" t="s">
        <v>1380</v>
      </c>
    </row>
    <row r="291" spans="1:29" ht="27" customHeight="1" x14ac:dyDescent="0.25">
      <c r="A291" s="559">
        <v>313</v>
      </c>
      <c r="B291" s="445"/>
      <c r="C291" s="445"/>
      <c r="D291" s="445" t="s">
        <v>337</v>
      </c>
      <c r="E291" s="445"/>
      <c r="F291" s="445" t="s">
        <v>615</v>
      </c>
      <c r="G291" s="445"/>
      <c r="H291" s="445" t="s">
        <v>2136</v>
      </c>
      <c r="I291" s="557">
        <v>0</v>
      </c>
      <c r="J291" s="445" t="s">
        <v>1187</v>
      </c>
      <c r="K291" s="445">
        <v>4</v>
      </c>
      <c r="L291" s="445">
        <v>1</v>
      </c>
      <c r="M291" s="445" t="s">
        <v>1997</v>
      </c>
      <c r="N291" s="445" t="s">
        <v>1186</v>
      </c>
      <c r="O291" s="445" t="s">
        <v>504</v>
      </c>
      <c r="P291" s="405" t="s">
        <v>1207</v>
      </c>
      <c r="Q291" s="405" t="s">
        <v>1207</v>
      </c>
      <c r="R291" s="405" t="s">
        <v>1207</v>
      </c>
      <c r="S291" s="405" t="s">
        <v>1207</v>
      </c>
      <c r="T291" s="405"/>
      <c r="U291" s="405"/>
      <c r="V291" s="405" t="s">
        <v>1207</v>
      </c>
    </row>
    <row r="292" spans="1:29" ht="27" customHeight="1" x14ac:dyDescent="0.25">
      <c r="A292" s="559">
        <v>314</v>
      </c>
      <c r="B292" s="445"/>
      <c r="C292" s="445"/>
      <c r="D292" s="445" t="s">
        <v>339</v>
      </c>
      <c r="E292" s="445"/>
      <c r="F292" s="445" t="s">
        <v>615</v>
      </c>
      <c r="G292" s="445"/>
      <c r="H292" s="445" t="s">
        <v>2136</v>
      </c>
      <c r="I292" s="557">
        <v>0</v>
      </c>
      <c r="J292" s="445" t="s">
        <v>1187</v>
      </c>
      <c r="K292" s="445">
        <v>4</v>
      </c>
      <c r="L292" s="445">
        <v>1</v>
      </c>
      <c r="M292" s="445" t="s">
        <v>1997</v>
      </c>
      <c r="N292" s="445" t="s">
        <v>1186</v>
      </c>
      <c r="O292" s="445" t="s">
        <v>505</v>
      </c>
      <c r="P292" s="405" t="s">
        <v>1185</v>
      </c>
      <c r="Q292" s="405" t="s">
        <v>1207</v>
      </c>
      <c r="R292" s="405" t="s">
        <v>1207</v>
      </c>
      <c r="S292" s="405" t="s">
        <v>1207</v>
      </c>
      <c r="T292" s="405"/>
      <c r="U292" s="405"/>
      <c r="V292" s="405" t="s">
        <v>1207</v>
      </c>
    </row>
    <row r="293" spans="1:29" ht="27" customHeight="1" x14ac:dyDescent="0.25">
      <c r="A293" s="559">
        <v>315</v>
      </c>
      <c r="B293" s="445"/>
      <c r="C293" s="445"/>
      <c r="D293" s="445" t="s">
        <v>341</v>
      </c>
      <c r="E293" s="445"/>
      <c r="F293" s="445" t="s">
        <v>615</v>
      </c>
      <c r="G293" s="445"/>
      <c r="H293" s="445" t="s">
        <v>2136</v>
      </c>
      <c r="I293" s="557">
        <v>0</v>
      </c>
      <c r="J293" s="445" t="s">
        <v>1187</v>
      </c>
      <c r="K293" s="445">
        <v>4</v>
      </c>
      <c r="L293" s="445">
        <v>1</v>
      </c>
      <c r="M293" s="445" t="s">
        <v>1997</v>
      </c>
      <c r="N293" s="445" t="s">
        <v>1186</v>
      </c>
      <c r="O293" s="445" t="s">
        <v>506</v>
      </c>
      <c r="P293" s="405" t="s">
        <v>1185</v>
      </c>
      <c r="Q293" s="405" t="s">
        <v>1207</v>
      </c>
      <c r="R293" s="405" t="s">
        <v>1207</v>
      </c>
      <c r="S293" s="405" t="s">
        <v>1207</v>
      </c>
      <c r="T293" s="405"/>
      <c r="U293" s="405"/>
      <c r="V293" s="405" t="s">
        <v>1207</v>
      </c>
    </row>
    <row r="294" spans="1:29" ht="27" customHeight="1" x14ac:dyDescent="0.25">
      <c r="A294" s="559">
        <v>316</v>
      </c>
      <c r="B294" s="445"/>
      <c r="C294" s="445"/>
      <c r="D294" s="445" t="s">
        <v>343</v>
      </c>
      <c r="E294" s="445"/>
      <c r="F294" s="445" t="s">
        <v>615</v>
      </c>
      <c r="G294" s="445"/>
      <c r="H294" s="445" t="s">
        <v>2136</v>
      </c>
      <c r="I294" s="557">
        <v>0</v>
      </c>
      <c r="J294" s="445" t="s">
        <v>1187</v>
      </c>
      <c r="K294" s="445">
        <v>4</v>
      </c>
      <c r="L294" s="445">
        <v>1</v>
      </c>
      <c r="M294" s="445" t="s">
        <v>1997</v>
      </c>
      <c r="N294" s="445" t="s">
        <v>1186</v>
      </c>
      <c r="O294" s="445" t="s">
        <v>507</v>
      </c>
      <c r="P294" s="405" t="s">
        <v>1185</v>
      </c>
      <c r="Q294" s="405" t="s">
        <v>1207</v>
      </c>
      <c r="R294" s="405" t="s">
        <v>1207</v>
      </c>
      <c r="S294" s="405" t="s">
        <v>1207</v>
      </c>
      <c r="T294" s="405"/>
      <c r="U294" s="405"/>
      <c r="V294" s="405" t="s">
        <v>1207</v>
      </c>
    </row>
    <row r="295" spans="1:29" ht="27" customHeight="1" x14ac:dyDescent="0.25">
      <c r="A295" s="559">
        <v>317</v>
      </c>
      <c r="B295" s="445"/>
      <c r="C295" s="445"/>
      <c r="D295" s="445" t="s">
        <v>345</v>
      </c>
      <c r="E295" s="445"/>
      <c r="F295" s="445" t="s">
        <v>615</v>
      </c>
      <c r="G295" s="445"/>
      <c r="H295" s="445" t="s">
        <v>2136</v>
      </c>
      <c r="I295" s="557">
        <v>0</v>
      </c>
      <c r="J295" s="445" t="s">
        <v>1187</v>
      </c>
      <c r="K295" s="445">
        <v>4</v>
      </c>
      <c r="L295" s="445">
        <v>1</v>
      </c>
      <c r="M295" s="445" t="s">
        <v>1997</v>
      </c>
      <c r="N295" s="445" t="s">
        <v>1186</v>
      </c>
      <c r="O295" s="445" t="s">
        <v>508</v>
      </c>
      <c r="P295" s="405" t="s">
        <v>1185</v>
      </c>
      <c r="Q295" s="405" t="s">
        <v>1207</v>
      </c>
      <c r="R295" s="405" t="s">
        <v>1207</v>
      </c>
      <c r="S295" s="405" t="s">
        <v>1207</v>
      </c>
      <c r="T295" s="405"/>
      <c r="U295" s="405"/>
      <c r="V295" s="405" t="s">
        <v>1207</v>
      </c>
    </row>
    <row r="296" spans="1:29" ht="27" customHeight="1" x14ac:dyDescent="0.25">
      <c r="A296" s="559">
        <v>318</v>
      </c>
      <c r="B296" s="445"/>
      <c r="C296" s="445"/>
      <c r="D296" s="445" t="s">
        <v>347</v>
      </c>
      <c r="E296" s="445"/>
      <c r="F296" s="445" t="s">
        <v>615</v>
      </c>
      <c r="G296" s="445"/>
      <c r="H296" s="445" t="s">
        <v>2136</v>
      </c>
      <c r="I296" s="557">
        <v>0</v>
      </c>
      <c r="J296" s="445" t="s">
        <v>1187</v>
      </c>
      <c r="K296" s="445">
        <v>4</v>
      </c>
      <c r="L296" s="445">
        <v>1</v>
      </c>
      <c r="M296" s="445" t="s">
        <v>1997</v>
      </c>
      <c r="N296" s="445" t="s">
        <v>1186</v>
      </c>
      <c r="O296" s="445" t="s">
        <v>509</v>
      </c>
      <c r="P296" s="405" t="s">
        <v>1185</v>
      </c>
      <c r="Q296" s="405" t="s">
        <v>1207</v>
      </c>
      <c r="R296" s="405" t="s">
        <v>1207</v>
      </c>
      <c r="S296" s="405" t="s">
        <v>1207</v>
      </c>
      <c r="T296" s="405"/>
      <c r="U296" s="405"/>
      <c r="V296" s="405" t="s">
        <v>1207</v>
      </c>
    </row>
    <row r="297" spans="1:29" ht="27" customHeight="1" x14ac:dyDescent="0.25">
      <c r="A297" s="559">
        <v>319</v>
      </c>
      <c r="B297" s="445"/>
      <c r="C297" s="445"/>
      <c r="D297" s="445" t="s">
        <v>349</v>
      </c>
      <c r="E297" s="445"/>
      <c r="F297" s="445" t="s">
        <v>615</v>
      </c>
      <c r="G297" s="445"/>
      <c r="H297" s="445" t="s">
        <v>2136</v>
      </c>
      <c r="I297" s="557">
        <v>0</v>
      </c>
      <c r="J297" s="445" t="s">
        <v>1187</v>
      </c>
      <c r="K297" s="445">
        <v>4</v>
      </c>
      <c r="L297" s="445">
        <v>1</v>
      </c>
      <c r="M297" s="445" t="s">
        <v>1997</v>
      </c>
      <c r="N297" s="445" t="s">
        <v>1186</v>
      </c>
      <c r="O297" s="445" t="s">
        <v>510</v>
      </c>
      <c r="P297" s="405" t="s">
        <v>1185</v>
      </c>
      <c r="Q297" s="405" t="s">
        <v>1207</v>
      </c>
      <c r="R297" s="405" t="s">
        <v>1207</v>
      </c>
      <c r="S297" s="405" t="s">
        <v>1207</v>
      </c>
      <c r="T297" s="405"/>
      <c r="U297" s="405"/>
      <c r="V297" s="405" t="s">
        <v>1207</v>
      </c>
    </row>
    <row r="298" spans="1:29" ht="27" customHeight="1" x14ac:dyDescent="0.25">
      <c r="A298" s="559">
        <v>320</v>
      </c>
      <c r="B298" s="445"/>
      <c r="C298" s="445"/>
      <c r="D298" s="445" t="s">
        <v>351</v>
      </c>
      <c r="E298" s="445"/>
      <c r="F298" s="445" t="s">
        <v>615</v>
      </c>
      <c r="G298" s="445"/>
      <c r="H298" s="445" t="s">
        <v>2136</v>
      </c>
      <c r="I298" s="557">
        <v>0</v>
      </c>
      <c r="J298" s="445" t="s">
        <v>1187</v>
      </c>
      <c r="K298" s="445">
        <v>4</v>
      </c>
      <c r="L298" s="445">
        <v>1</v>
      </c>
      <c r="M298" s="445" t="s">
        <v>1997</v>
      </c>
      <c r="N298" s="445" t="s">
        <v>1186</v>
      </c>
      <c r="O298" s="445" t="s">
        <v>511</v>
      </c>
      <c r="P298" s="405" t="s">
        <v>1185</v>
      </c>
      <c r="Q298" s="405" t="s">
        <v>1207</v>
      </c>
      <c r="R298" s="405" t="s">
        <v>1207</v>
      </c>
      <c r="S298" s="405" t="s">
        <v>1207</v>
      </c>
      <c r="T298" s="405"/>
      <c r="U298" s="405"/>
      <c r="V298" s="405" t="s">
        <v>1207</v>
      </c>
    </row>
    <row r="299" spans="1:29" ht="27" customHeight="1" thickBot="1" x14ac:dyDescent="0.3">
      <c r="A299" s="559">
        <v>321</v>
      </c>
      <c r="B299" s="560" t="s">
        <v>1725</v>
      </c>
      <c r="C299" s="463" t="s">
        <v>1646</v>
      </c>
      <c r="D299" s="454" t="s">
        <v>1646</v>
      </c>
      <c r="E299" s="454"/>
      <c r="F299" s="523" t="s">
        <v>1647</v>
      </c>
      <c r="G299" s="454"/>
      <c r="H299" s="454" t="s">
        <v>1648</v>
      </c>
      <c r="I299" s="455">
        <v>0</v>
      </c>
      <c r="J299" s="454" t="s">
        <v>1187</v>
      </c>
      <c r="K299" s="454">
        <v>4</v>
      </c>
      <c r="L299" s="454">
        <v>1</v>
      </c>
      <c r="M299" s="454" t="s">
        <v>1962</v>
      </c>
      <c r="N299" s="454" t="s">
        <v>1649</v>
      </c>
      <c r="O299" s="465"/>
      <c r="P299" s="389">
        <v>192</v>
      </c>
      <c r="Q299" s="389" t="s">
        <v>1185</v>
      </c>
      <c r="R299" s="389" t="s">
        <v>1185</v>
      </c>
      <c r="S299" s="389" t="s">
        <v>1185</v>
      </c>
      <c r="T299" s="561"/>
      <c r="U299" s="561"/>
      <c r="V299" s="389" t="s">
        <v>1185</v>
      </c>
    </row>
    <row r="302" spans="1:29" ht="27" customHeight="1" x14ac:dyDescent="0.25">
      <c r="D302" s="562"/>
    </row>
    <row r="303" spans="1:29" s="384" customFormat="1" ht="27" customHeight="1" x14ac:dyDescent="0.25">
      <c r="A303" s="423"/>
      <c r="D303" s="562"/>
      <c r="P303" s="348"/>
      <c r="Q303" s="348"/>
      <c r="R303" s="348"/>
      <c r="S303" s="348"/>
      <c r="T303" s="348"/>
      <c r="U303" s="348"/>
      <c r="V303" s="348"/>
      <c r="W303" s="348"/>
      <c r="X303" s="348"/>
      <c r="Y303" s="348"/>
      <c r="Z303" s="348"/>
      <c r="AA303" s="348"/>
      <c r="AB303" s="348"/>
      <c r="AC303" s="348"/>
    </row>
    <row r="304" spans="1:29" s="384" customFormat="1" ht="27" customHeight="1" x14ac:dyDescent="0.25">
      <c r="A304" s="423"/>
      <c r="P304" s="348"/>
      <c r="Q304" s="348"/>
      <c r="R304" s="348"/>
      <c r="S304" s="348"/>
      <c r="T304" s="348"/>
      <c r="U304" s="348"/>
      <c r="V304" s="348"/>
      <c r="W304" s="348"/>
      <c r="X304" s="348"/>
      <c r="Y304" s="348"/>
      <c r="Z304" s="348"/>
      <c r="AA304" s="348"/>
      <c r="AB304" s="348"/>
      <c r="AC304" s="348"/>
    </row>
    <row r="305" spans="1:29" s="384" customFormat="1" ht="27" customHeight="1" x14ac:dyDescent="0.25">
      <c r="A305" s="423"/>
      <c r="P305" s="348"/>
      <c r="Q305" s="348"/>
      <c r="R305" s="348"/>
      <c r="S305" s="348"/>
      <c r="T305" s="348"/>
      <c r="U305" s="348"/>
      <c r="V305" s="348"/>
      <c r="W305" s="348"/>
      <c r="X305" s="348"/>
      <c r="Y305" s="348"/>
      <c r="Z305" s="348"/>
      <c r="AA305" s="348"/>
      <c r="AB305" s="348"/>
      <c r="AC305" s="348"/>
    </row>
    <row r="306" spans="1:29" s="384" customFormat="1" ht="27" customHeight="1" x14ac:dyDescent="0.25">
      <c r="A306" s="423"/>
      <c r="P306" s="348"/>
      <c r="Q306" s="348"/>
      <c r="R306" s="348"/>
      <c r="S306" s="348"/>
      <c r="T306" s="348"/>
      <c r="U306" s="348"/>
      <c r="V306" s="348"/>
      <c r="W306" s="348"/>
      <c r="X306" s="348"/>
      <c r="Y306" s="348"/>
      <c r="Z306" s="348"/>
      <c r="AA306" s="348"/>
      <c r="AB306" s="348"/>
      <c r="AC306" s="348"/>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I177"/>
  <sheetViews>
    <sheetView topLeftCell="T1" zoomScaleNormal="100" workbookViewId="0">
      <pane ySplit="7" topLeftCell="A111" activePane="bottomLeft" state="frozen"/>
      <selection activeCell="R1" sqref="R1"/>
      <selection pane="bottomLeft" activeCell="Z6" sqref="Z6"/>
    </sheetView>
  </sheetViews>
  <sheetFormatPr defaultColWidth="8.85546875" defaultRowHeight="15" x14ac:dyDescent="0.25"/>
  <cols>
    <col min="1" max="1" width="18.7109375" style="15" bestFit="1" customWidth="1"/>
    <col min="2" max="2" width="7.7109375" style="15" customWidth="1"/>
    <col min="3" max="4" width="6.28515625" style="15" customWidth="1"/>
    <col min="5" max="18" width="9.42578125" style="15" bestFit="1" customWidth="1"/>
    <col min="19" max="19" width="9.42578125" style="15" customWidth="1"/>
    <col min="20" max="26" width="9.42578125" style="15" bestFit="1" customWidth="1"/>
    <col min="27" max="29" width="7.140625" style="15" customWidth="1"/>
    <col min="30" max="32" width="9.42578125" style="15" bestFit="1" customWidth="1"/>
    <col min="33" max="33" width="9.42578125" style="15" customWidth="1"/>
    <col min="34" max="34" width="124.7109375" style="15" customWidth="1"/>
    <col min="35" max="16384" width="8.85546875" style="15"/>
  </cols>
  <sheetData>
    <row r="1" spans="1:34" ht="20.45" customHeight="1" x14ac:dyDescent="0.25">
      <c r="A1" s="247" t="s">
        <v>1168</v>
      </c>
    </row>
    <row r="2" spans="1:34" ht="20.45" customHeight="1" x14ac:dyDescent="0.25">
      <c r="A2" s="568" t="s">
        <v>1169</v>
      </c>
    </row>
    <row r="3" spans="1:34" ht="20.45" customHeight="1" x14ac:dyDescent="0.35">
      <c r="A3" s="570" t="s">
        <v>2851</v>
      </c>
    </row>
    <row r="4" spans="1:34" ht="20.45" customHeight="1" x14ac:dyDescent="0.3">
      <c r="D4" s="569"/>
    </row>
    <row r="5" spans="1:34" x14ac:dyDescent="0.25">
      <c r="A5" s="18"/>
      <c r="B5" s="18" t="s">
        <v>419</v>
      </c>
      <c r="C5" s="581" t="s">
        <v>634</v>
      </c>
      <c r="D5" s="587"/>
      <c r="E5" s="588" t="s">
        <v>392</v>
      </c>
      <c r="F5" s="589"/>
      <c r="G5" s="590"/>
      <c r="H5" s="333"/>
      <c r="I5" s="581" t="s">
        <v>634</v>
      </c>
      <c r="J5" s="591"/>
      <c r="K5" s="588" t="s">
        <v>392</v>
      </c>
      <c r="L5" s="589"/>
      <c r="M5" s="589"/>
      <c r="N5" s="18"/>
      <c r="O5" s="18"/>
      <c r="P5" s="18"/>
      <c r="Q5" s="581" t="s">
        <v>1552</v>
      </c>
      <c r="R5" s="587"/>
      <c r="S5" s="374"/>
      <c r="T5" s="18"/>
      <c r="U5" s="18"/>
      <c r="V5" s="18"/>
      <c r="W5" s="18"/>
      <c r="X5" s="581" t="s">
        <v>2687</v>
      </c>
      <c r="Y5" s="586"/>
      <c r="Z5" s="587"/>
      <c r="AA5" s="581" t="s">
        <v>2686</v>
      </c>
      <c r="AB5" s="582"/>
      <c r="AC5" s="582"/>
      <c r="AD5" s="583"/>
      <c r="AE5" s="584" t="s">
        <v>2804</v>
      </c>
      <c r="AF5" s="585"/>
      <c r="AG5" s="543" t="s">
        <v>2825</v>
      </c>
      <c r="AH5" s="18"/>
    </row>
    <row r="6" spans="1:34" ht="48.6" customHeight="1" x14ac:dyDescent="0.25">
      <c r="A6" s="19" t="s">
        <v>391</v>
      </c>
      <c r="B6" s="19" t="s">
        <v>386</v>
      </c>
      <c r="C6" s="105" t="s">
        <v>632</v>
      </c>
      <c r="D6" s="105" t="s">
        <v>633</v>
      </c>
      <c r="E6" s="61" t="s">
        <v>609</v>
      </c>
      <c r="F6" s="61" t="s">
        <v>610</v>
      </c>
      <c r="G6" s="61" t="s">
        <v>611</v>
      </c>
      <c r="H6" s="61" t="s">
        <v>1173</v>
      </c>
      <c r="I6" s="249" t="s">
        <v>1170</v>
      </c>
      <c r="J6" s="105" t="s">
        <v>1171</v>
      </c>
      <c r="K6" s="61" t="s">
        <v>1743</v>
      </c>
      <c r="L6" s="61" t="s">
        <v>1744</v>
      </c>
      <c r="M6" s="249" t="s">
        <v>1172</v>
      </c>
      <c r="N6" s="249" t="s">
        <v>1482</v>
      </c>
      <c r="O6" s="249" t="s">
        <v>1483</v>
      </c>
      <c r="P6" s="249" t="s">
        <v>1540</v>
      </c>
      <c r="Q6" s="61" t="s">
        <v>1550</v>
      </c>
      <c r="R6" s="61" t="s">
        <v>1551</v>
      </c>
      <c r="S6" s="61" t="s">
        <v>2053</v>
      </c>
      <c r="T6" s="249" t="s">
        <v>1858</v>
      </c>
      <c r="U6" s="249" t="s">
        <v>1859</v>
      </c>
      <c r="V6" s="249" t="s">
        <v>2391</v>
      </c>
      <c r="W6" s="249" t="s">
        <v>2800</v>
      </c>
      <c r="X6" s="61" t="s">
        <v>2797</v>
      </c>
      <c r="Y6" s="61" t="s">
        <v>2798</v>
      </c>
      <c r="Z6" s="61" t="s">
        <v>2669</v>
      </c>
      <c r="AA6" s="62" t="s">
        <v>2670</v>
      </c>
      <c r="AB6" s="62" t="s">
        <v>2671</v>
      </c>
      <c r="AC6" s="62" t="s">
        <v>2672</v>
      </c>
      <c r="AD6" s="61" t="s">
        <v>2673</v>
      </c>
      <c r="AE6" s="61" t="s">
        <v>2805</v>
      </c>
      <c r="AF6" s="61" t="s">
        <v>2806</v>
      </c>
      <c r="AG6" s="61" t="s">
        <v>2053</v>
      </c>
      <c r="AH6" s="62"/>
    </row>
    <row r="7" spans="1:34" x14ac:dyDescent="0.25">
      <c r="A7" s="21" t="s">
        <v>393</v>
      </c>
      <c r="B7" s="59">
        <v>2</v>
      </c>
      <c r="C7" s="59">
        <v>3</v>
      </c>
      <c r="D7" s="59">
        <v>4</v>
      </c>
      <c r="E7" s="59">
        <v>5</v>
      </c>
      <c r="F7" s="59">
        <v>6</v>
      </c>
      <c r="G7" s="59">
        <v>7</v>
      </c>
      <c r="H7" s="59">
        <v>8</v>
      </c>
      <c r="I7" s="59">
        <v>9</v>
      </c>
      <c r="J7" s="59">
        <v>10</v>
      </c>
      <c r="K7" s="59">
        <v>10</v>
      </c>
      <c r="L7" s="59">
        <v>11</v>
      </c>
      <c r="M7" s="59">
        <v>13</v>
      </c>
      <c r="N7" s="59">
        <v>14</v>
      </c>
      <c r="O7" s="59">
        <v>15</v>
      </c>
      <c r="P7" s="59">
        <v>16</v>
      </c>
      <c r="Q7" s="59">
        <v>17</v>
      </c>
      <c r="R7" s="59">
        <v>18</v>
      </c>
      <c r="S7" s="59">
        <v>19</v>
      </c>
      <c r="T7" s="59">
        <v>20</v>
      </c>
      <c r="U7" s="59">
        <v>21</v>
      </c>
      <c r="V7" s="59">
        <v>22</v>
      </c>
      <c r="W7" s="59">
        <v>23</v>
      </c>
      <c r="X7" s="59">
        <v>24</v>
      </c>
      <c r="Y7" s="59">
        <v>25</v>
      </c>
      <c r="Z7" s="59">
        <v>26</v>
      </c>
      <c r="AA7" s="59">
        <v>27</v>
      </c>
      <c r="AB7" s="59">
        <v>28</v>
      </c>
      <c r="AC7" s="59">
        <v>29</v>
      </c>
      <c r="AD7" s="59">
        <v>30</v>
      </c>
      <c r="AE7" s="59">
        <v>30</v>
      </c>
      <c r="AF7" s="59">
        <v>31</v>
      </c>
      <c r="AG7" s="59">
        <v>32</v>
      </c>
      <c r="AH7" s="59" t="s">
        <v>424</v>
      </c>
    </row>
    <row r="8" spans="1:34" ht="13.15" customHeight="1" x14ac:dyDescent="0.25">
      <c r="A8" s="18" t="s">
        <v>2516</v>
      </c>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row>
    <row r="9" spans="1:34" ht="13.5" customHeight="1" x14ac:dyDescent="0.25">
      <c r="A9" s="40" t="s">
        <v>125</v>
      </c>
      <c r="B9" s="16">
        <v>1</v>
      </c>
      <c r="C9" s="16">
        <v>1</v>
      </c>
      <c r="D9" s="16">
        <v>1</v>
      </c>
      <c r="E9" s="16">
        <v>1</v>
      </c>
      <c r="F9" s="16">
        <v>0</v>
      </c>
      <c r="G9" s="16">
        <v>0</v>
      </c>
      <c r="H9" s="16">
        <v>0</v>
      </c>
      <c r="I9" s="330">
        <v>1</v>
      </c>
      <c r="J9" s="330">
        <v>1</v>
      </c>
      <c r="K9" s="330">
        <v>0</v>
      </c>
      <c r="L9" s="330">
        <v>0</v>
      </c>
      <c r="M9" s="330">
        <v>1</v>
      </c>
      <c r="N9" s="57">
        <v>1</v>
      </c>
      <c r="O9" s="16">
        <f>VLOOKUP(A9,Elasti_GSC_review!$H$2:$I$89,2,0)</f>
        <v>0</v>
      </c>
      <c r="P9" s="330">
        <v>1</v>
      </c>
      <c r="Q9" s="442">
        <v>1</v>
      </c>
      <c r="R9" s="330">
        <v>1</v>
      </c>
      <c r="S9" s="330">
        <v>1</v>
      </c>
      <c r="T9" s="330">
        <v>1</v>
      </c>
      <c r="U9" s="330">
        <v>1</v>
      </c>
      <c r="V9" s="330">
        <v>1</v>
      </c>
      <c r="W9" s="330">
        <v>1</v>
      </c>
      <c r="X9" s="442">
        <v>1</v>
      </c>
      <c r="Y9" s="330">
        <v>1</v>
      </c>
      <c r="Z9" s="330">
        <v>1</v>
      </c>
      <c r="AA9" s="16"/>
      <c r="AB9" s="16"/>
      <c r="AC9" s="16"/>
      <c r="AD9" s="330">
        <v>1</v>
      </c>
      <c r="AE9" s="16">
        <v>1</v>
      </c>
      <c r="AF9" s="16">
        <v>0</v>
      </c>
      <c r="AG9" s="330">
        <v>1</v>
      </c>
      <c r="AH9" s="16" t="s">
        <v>845</v>
      </c>
    </row>
    <row r="10" spans="1:34" ht="13.5" customHeight="1" x14ac:dyDescent="0.25">
      <c r="A10" s="40" t="s">
        <v>172</v>
      </c>
      <c r="B10" s="16">
        <v>1</v>
      </c>
      <c r="C10" s="16">
        <v>1</v>
      </c>
      <c r="D10" s="16">
        <v>1</v>
      </c>
      <c r="E10" s="16">
        <v>1</v>
      </c>
      <c r="F10" s="16">
        <v>0</v>
      </c>
      <c r="G10" s="16">
        <v>0</v>
      </c>
      <c r="H10" s="16">
        <v>0</v>
      </c>
      <c r="I10" s="330">
        <v>1</v>
      </c>
      <c r="J10" s="330">
        <v>1</v>
      </c>
      <c r="K10" s="330">
        <v>0</v>
      </c>
      <c r="L10" s="330">
        <v>0</v>
      </c>
      <c r="M10" s="330">
        <v>1</v>
      </c>
      <c r="N10" s="16">
        <f>VLOOKUP(A10,Elasti_CSC_review_new!$G$2:$H$89,2,0)</f>
        <v>1</v>
      </c>
      <c r="O10" s="16">
        <f>VLOOKUP(A10,Elasti_GSC_review!$H$2:$I$89,2,0)</f>
        <v>0</v>
      </c>
      <c r="P10" s="330">
        <v>1</v>
      </c>
      <c r="Q10" s="442">
        <v>1</v>
      </c>
      <c r="R10" s="330">
        <v>1</v>
      </c>
      <c r="S10" s="330">
        <v>1</v>
      </c>
      <c r="T10" s="330">
        <v>1</v>
      </c>
      <c r="U10" s="330">
        <v>1</v>
      </c>
      <c r="V10" s="330">
        <v>1</v>
      </c>
      <c r="W10" s="330">
        <v>1</v>
      </c>
      <c r="X10" s="442">
        <v>1</v>
      </c>
      <c r="Y10" s="330">
        <v>1</v>
      </c>
      <c r="Z10" s="330">
        <v>1</v>
      </c>
      <c r="AA10" s="16"/>
      <c r="AB10" s="16"/>
      <c r="AC10" s="16"/>
      <c r="AD10" s="330">
        <v>1</v>
      </c>
      <c r="AE10" s="16">
        <v>1</v>
      </c>
      <c r="AF10" s="16">
        <v>0</v>
      </c>
      <c r="AG10" s="330">
        <v>1</v>
      </c>
      <c r="AH10" s="16" t="s">
        <v>846</v>
      </c>
    </row>
    <row r="11" spans="1:34" ht="13.5" customHeight="1" x14ac:dyDescent="0.25">
      <c r="A11" s="40" t="s">
        <v>635</v>
      </c>
      <c r="B11" s="16">
        <v>1</v>
      </c>
      <c r="C11" s="16">
        <v>1</v>
      </c>
      <c r="D11" s="16">
        <v>1</v>
      </c>
      <c r="E11" s="16">
        <v>1</v>
      </c>
      <c r="F11" s="16">
        <v>0</v>
      </c>
      <c r="G11" s="16">
        <v>0</v>
      </c>
      <c r="H11" s="16">
        <v>0</v>
      </c>
      <c r="I11" s="330">
        <v>1</v>
      </c>
      <c r="J11" s="330">
        <v>1</v>
      </c>
      <c r="K11" s="330">
        <v>1</v>
      </c>
      <c r="L11" s="330">
        <v>0</v>
      </c>
      <c r="M11" s="330">
        <v>1</v>
      </c>
      <c r="N11" s="16">
        <f>VLOOKUP(A11,Elasti_CSC_review_new!$G$2:$H$89,2,0)</f>
        <v>0</v>
      </c>
      <c r="O11" s="16">
        <f>VLOOKUP(A11,Elasti_GSC_review!$H$2:$I$89,2,0)</f>
        <v>0</v>
      </c>
      <c r="P11" s="330">
        <v>1</v>
      </c>
      <c r="Q11" s="442">
        <v>1</v>
      </c>
      <c r="R11" s="330">
        <v>1</v>
      </c>
      <c r="S11" s="330">
        <v>1</v>
      </c>
      <c r="T11" s="330">
        <v>1</v>
      </c>
      <c r="U11" s="330">
        <v>1</v>
      </c>
      <c r="V11" s="330">
        <v>1</v>
      </c>
      <c r="W11" s="330">
        <v>1</v>
      </c>
      <c r="X11" s="442">
        <v>1</v>
      </c>
      <c r="Y11" s="330">
        <v>1</v>
      </c>
      <c r="Z11" s="330">
        <v>1</v>
      </c>
      <c r="AA11" s="16"/>
      <c r="AB11" s="16"/>
      <c r="AC11" s="16"/>
      <c r="AD11" s="330">
        <v>1</v>
      </c>
      <c r="AE11" s="16">
        <v>1</v>
      </c>
      <c r="AF11" s="16">
        <v>0</v>
      </c>
      <c r="AG11" s="330">
        <v>1</v>
      </c>
      <c r="AH11" s="16" t="s">
        <v>847</v>
      </c>
    </row>
    <row r="12" spans="1:34" ht="13.5" customHeight="1" x14ac:dyDescent="0.25">
      <c r="A12" s="40" t="s">
        <v>234</v>
      </c>
      <c r="B12" s="16">
        <v>1</v>
      </c>
      <c r="C12" s="16">
        <v>1</v>
      </c>
      <c r="D12" s="16">
        <v>1</v>
      </c>
      <c r="E12" s="16">
        <v>1</v>
      </c>
      <c r="F12" s="16">
        <v>1</v>
      </c>
      <c r="G12" s="16">
        <v>0</v>
      </c>
      <c r="H12" s="16">
        <v>0</v>
      </c>
      <c r="I12" s="330">
        <v>1</v>
      </c>
      <c r="J12" s="330">
        <v>1</v>
      </c>
      <c r="K12" s="330">
        <v>0</v>
      </c>
      <c r="L12" s="330">
        <v>0</v>
      </c>
      <c r="M12" s="330">
        <v>1</v>
      </c>
      <c r="N12" s="16">
        <f>VLOOKUP(A12,Elasti_CSC_review_new!$G$2:$H$89,2,0)</f>
        <v>1</v>
      </c>
      <c r="O12" s="16">
        <f>VLOOKUP(A12,Elasti_GSC_review!$H$2:$I$89,2,0)</f>
        <v>0</v>
      </c>
      <c r="P12" s="330">
        <v>1</v>
      </c>
      <c r="Q12" s="442">
        <v>1</v>
      </c>
      <c r="R12" s="330">
        <v>1</v>
      </c>
      <c r="S12" s="330">
        <v>1</v>
      </c>
      <c r="T12" s="330">
        <v>1</v>
      </c>
      <c r="U12" s="330">
        <v>1</v>
      </c>
      <c r="V12" s="330">
        <v>1</v>
      </c>
      <c r="W12" s="330">
        <v>1</v>
      </c>
      <c r="X12" s="442">
        <v>1</v>
      </c>
      <c r="Y12" s="330">
        <v>1</v>
      </c>
      <c r="Z12" s="330">
        <v>1</v>
      </c>
      <c r="AA12" s="16"/>
      <c r="AB12" s="16"/>
      <c r="AC12" s="16"/>
      <c r="AD12" s="330">
        <v>1</v>
      </c>
      <c r="AE12" s="16">
        <v>1</v>
      </c>
      <c r="AF12" s="16">
        <v>1</v>
      </c>
      <c r="AG12" s="330">
        <v>1</v>
      </c>
      <c r="AH12" s="16" t="s">
        <v>845</v>
      </c>
    </row>
    <row r="13" spans="1:34" ht="13.5" customHeight="1" x14ac:dyDescent="0.25">
      <c r="A13" s="40" t="s">
        <v>636</v>
      </c>
      <c r="B13" s="16">
        <v>0</v>
      </c>
      <c r="C13" s="16">
        <v>0</v>
      </c>
      <c r="D13" s="16">
        <v>0</v>
      </c>
      <c r="E13" s="16">
        <v>0</v>
      </c>
      <c r="F13" s="16">
        <v>0</v>
      </c>
      <c r="G13" s="16">
        <v>0</v>
      </c>
      <c r="H13" s="16">
        <v>0</v>
      </c>
      <c r="I13" s="330">
        <v>1</v>
      </c>
      <c r="J13" s="330">
        <v>1</v>
      </c>
      <c r="K13" s="330">
        <v>0</v>
      </c>
      <c r="L13" s="330">
        <v>0</v>
      </c>
      <c r="M13" s="330">
        <v>1</v>
      </c>
      <c r="N13" s="16">
        <f>VLOOKUP(A13,Elasti_CSC_review_new!$G$2:$H$89,2,0)</f>
        <v>0</v>
      </c>
      <c r="O13" s="16">
        <f>VLOOKUP(A13,Elasti_GSC_review!$H$2:$I$89,2,0)</f>
        <v>0</v>
      </c>
      <c r="P13" s="330">
        <v>1</v>
      </c>
      <c r="Q13" s="442">
        <v>1</v>
      </c>
      <c r="R13" s="330">
        <v>1</v>
      </c>
      <c r="S13" s="330">
        <v>1</v>
      </c>
      <c r="T13" s="330">
        <v>1</v>
      </c>
      <c r="U13" s="330">
        <v>1</v>
      </c>
      <c r="V13" s="330">
        <v>1</v>
      </c>
      <c r="W13" s="330">
        <v>1</v>
      </c>
      <c r="X13" s="442">
        <v>1</v>
      </c>
      <c r="Y13" s="330">
        <v>1</v>
      </c>
      <c r="Z13" s="330">
        <v>1</v>
      </c>
      <c r="AA13" s="16"/>
      <c r="AB13" s="16"/>
      <c r="AC13" s="16"/>
      <c r="AD13" s="330">
        <v>1</v>
      </c>
      <c r="AE13" s="16">
        <v>0</v>
      </c>
      <c r="AF13" s="16">
        <v>0</v>
      </c>
      <c r="AG13" s="330">
        <v>1</v>
      </c>
      <c r="AH13" s="16" t="s">
        <v>848</v>
      </c>
    </row>
    <row r="14" spans="1:34" ht="13.5" customHeight="1" x14ac:dyDescent="0.25">
      <c r="A14" s="40" t="s">
        <v>1544</v>
      </c>
      <c r="B14" s="7">
        <v>1</v>
      </c>
      <c r="C14" s="7">
        <v>1</v>
      </c>
      <c r="D14" s="7">
        <v>1</v>
      </c>
      <c r="E14" s="7">
        <v>1</v>
      </c>
      <c r="F14" s="7">
        <v>1</v>
      </c>
      <c r="G14" s="7">
        <v>1</v>
      </c>
      <c r="H14" s="7">
        <v>1</v>
      </c>
      <c r="I14" s="330">
        <v>1</v>
      </c>
      <c r="J14" s="330">
        <v>1</v>
      </c>
      <c r="K14" s="330">
        <v>1</v>
      </c>
      <c r="L14" s="330">
        <v>1</v>
      </c>
      <c r="M14" s="330">
        <v>1</v>
      </c>
      <c r="N14" s="289">
        <v>1</v>
      </c>
      <c r="O14" s="289">
        <v>1</v>
      </c>
      <c r="P14" s="330">
        <v>1</v>
      </c>
      <c r="Q14" s="442">
        <v>1</v>
      </c>
      <c r="R14" s="330">
        <v>1</v>
      </c>
      <c r="S14" s="330">
        <v>1</v>
      </c>
      <c r="T14" s="330">
        <v>1</v>
      </c>
      <c r="U14" s="330">
        <v>1</v>
      </c>
      <c r="V14" s="330">
        <v>1</v>
      </c>
      <c r="W14" s="330">
        <v>1</v>
      </c>
      <c r="X14" s="442">
        <v>1</v>
      </c>
      <c r="Y14" s="330">
        <v>1</v>
      </c>
      <c r="Z14" s="330">
        <v>1</v>
      </c>
      <c r="AA14" s="16"/>
      <c r="AB14" s="16"/>
      <c r="AC14" s="16"/>
      <c r="AD14" s="330">
        <v>1</v>
      </c>
      <c r="AE14" s="16">
        <v>1</v>
      </c>
      <c r="AF14" s="16">
        <v>1</v>
      </c>
      <c r="AG14" s="330">
        <v>1</v>
      </c>
      <c r="AH14" s="138" t="s">
        <v>1565</v>
      </c>
    </row>
    <row r="15" spans="1:34" ht="13.5" customHeight="1" x14ac:dyDescent="0.25">
      <c r="A15" s="40" t="s">
        <v>203</v>
      </c>
      <c r="B15" s="7">
        <v>1</v>
      </c>
      <c r="C15" s="7">
        <v>1</v>
      </c>
      <c r="D15" s="7">
        <v>1</v>
      </c>
      <c r="E15" s="7">
        <v>1</v>
      </c>
      <c r="F15" s="7">
        <v>1</v>
      </c>
      <c r="G15" s="7">
        <v>1</v>
      </c>
      <c r="H15" s="7">
        <v>1</v>
      </c>
      <c r="I15" s="330">
        <v>1</v>
      </c>
      <c r="J15" s="330">
        <v>1</v>
      </c>
      <c r="K15" s="330">
        <v>1</v>
      </c>
      <c r="L15" s="330">
        <v>0</v>
      </c>
      <c r="M15" s="330">
        <v>1</v>
      </c>
      <c r="N15" s="16">
        <f>VLOOKUP(A15,Elasti_CSC_review_new!$G$2:$H$89,2,0)</f>
        <v>0</v>
      </c>
      <c r="O15" s="16">
        <f>VLOOKUP(A15,Elasti_GSC_review!$H$2:$I$89,2,0)</f>
        <v>1</v>
      </c>
      <c r="P15" s="330">
        <v>1</v>
      </c>
      <c r="Q15" s="442">
        <v>1</v>
      </c>
      <c r="R15" s="330">
        <v>1</v>
      </c>
      <c r="S15" s="330">
        <v>1</v>
      </c>
      <c r="T15" s="330">
        <v>1</v>
      </c>
      <c r="U15" s="330">
        <v>1</v>
      </c>
      <c r="V15" s="330">
        <v>1</v>
      </c>
      <c r="W15" s="330">
        <v>1</v>
      </c>
      <c r="X15" s="442">
        <v>1</v>
      </c>
      <c r="Y15" s="330">
        <v>1</v>
      </c>
      <c r="Z15" s="330">
        <v>1</v>
      </c>
      <c r="AA15" s="16"/>
      <c r="AB15" s="16"/>
      <c r="AC15" s="16"/>
      <c r="AD15" s="330">
        <v>1</v>
      </c>
      <c r="AE15" s="16">
        <v>1</v>
      </c>
      <c r="AF15" s="16">
        <v>1</v>
      </c>
      <c r="AG15" s="330">
        <v>1</v>
      </c>
      <c r="AH15" s="16" t="s">
        <v>1566</v>
      </c>
    </row>
    <row r="16" spans="1:34" ht="13.5" customHeight="1" x14ac:dyDescent="0.25">
      <c r="A16" s="40" t="s">
        <v>199</v>
      </c>
      <c r="B16" s="7">
        <v>1</v>
      </c>
      <c r="C16" s="7">
        <v>1</v>
      </c>
      <c r="D16" s="7">
        <v>1</v>
      </c>
      <c r="E16" s="7">
        <v>1</v>
      </c>
      <c r="F16" s="7">
        <v>1</v>
      </c>
      <c r="G16" s="7">
        <v>1</v>
      </c>
      <c r="H16" s="7">
        <v>1</v>
      </c>
      <c r="I16" s="330">
        <v>1</v>
      </c>
      <c r="J16" s="330">
        <v>1</v>
      </c>
      <c r="K16" s="330">
        <v>1</v>
      </c>
      <c r="L16" s="330">
        <v>0</v>
      </c>
      <c r="M16" s="330">
        <v>1</v>
      </c>
      <c r="N16" s="16">
        <f>VLOOKUP(A16,Elasti_CSC_review_new!$G$2:$H$89,2,0)</f>
        <v>0</v>
      </c>
      <c r="O16" s="16">
        <f>VLOOKUP(A16,Elasti_GSC_review!$H$2:$I$89,2,0)</f>
        <v>1</v>
      </c>
      <c r="P16" s="330">
        <v>1</v>
      </c>
      <c r="Q16" s="442">
        <v>1</v>
      </c>
      <c r="R16" s="330">
        <v>1</v>
      </c>
      <c r="S16" s="330">
        <v>1</v>
      </c>
      <c r="T16" s="330">
        <v>1</v>
      </c>
      <c r="U16" s="330">
        <v>1</v>
      </c>
      <c r="V16" s="330">
        <v>1</v>
      </c>
      <c r="W16" s="330">
        <v>1</v>
      </c>
      <c r="X16" s="442">
        <v>1</v>
      </c>
      <c r="Y16" s="330">
        <v>1</v>
      </c>
      <c r="Z16" s="330">
        <v>1</v>
      </c>
      <c r="AA16" s="16"/>
      <c r="AB16" s="16"/>
      <c r="AC16" s="16"/>
      <c r="AD16" s="330">
        <v>1</v>
      </c>
      <c r="AE16" s="16">
        <v>1</v>
      </c>
      <c r="AF16" s="16">
        <v>1</v>
      </c>
      <c r="AG16" s="330">
        <v>1</v>
      </c>
      <c r="AH16" s="16" t="s">
        <v>1566</v>
      </c>
    </row>
    <row r="17" spans="1:34" ht="13.5" customHeight="1" x14ac:dyDescent="0.25">
      <c r="A17" s="40" t="s">
        <v>201</v>
      </c>
      <c r="B17" s="7">
        <v>1</v>
      </c>
      <c r="C17" s="7">
        <v>1</v>
      </c>
      <c r="D17" s="7">
        <v>1</v>
      </c>
      <c r="E17" s="7">
        <v>1</v>
      </c>
      <c r="F17" s="7">
        <v>1</v>
      </c>
      <c r="G17" s="7">
        <v>1</v>
      </c>
      <c r="H17" s="7">
        <v>1</v>
      </c>
      <c r="I17" s="330">
        <v>1</v>
      </c>
      <c r="J17" s="330">
        <v>1</v>
      </c>
      <c r="K17" s="330">
        <v>1</v>
      </c>
      <c r="L17" s="330">
        <v>0</v>
      </c>
      <c r="M17" s="330">
        <v>1</v>
      </c>
      <c r="N17" s="16">
        <f>VLOOKUP(A17,Elasti_CSC_review_new!$G$2:$H$89,2,0)</f>
        <v>0</v>
      </c>
      <c r="O17" s="16">
        <f>VLOOKUP(A17,Elasti_GSC_review!$H$2:$I$89,2,0)</f>
        <v>1</v>
      </c>
      <c r="P17" s="330">
        <v>1</v>
      </c>
      <c r="Q17" s="442">
        <v>1</v>
      </c>
      <c r="R17" s="330">
        <v>1</v>
      </c>
      <c r="S17" s="330">
        <v>1</v>
      </c>
      <c r="T17" s="330">
        <v>1</v>
      </c>
      <c r="U17" s="330">
        <v>1</v>
      </c>
      <c r="V17" s="330">
        <v>1</v>
      </c>
      <c r="W17" s="330">
        <v>1</v>
      </c>
      <c r="X17" s="442">
        <v>1</v>
      </c>
      <c r="Y17" s="330">
        <v>1</v>
      </c>
      <c r="Z17" s="330">
        <v>1</v>
      </c>
      <c r="AA17" s="16"/>
      <c r="AB17" s="16"/>
      <c r="AC17" s="16"/>
      <c r="AD17" s="330">
        <v>1</v>
      </c>
      <c r="AE17" s="16">
        <v>1</v>
      </c>
      <c r="AF17" s="16">
        <v>1</v>
      </c>
      <c r="AG17" s="330">
        <v>1</v>
      </c>
      <c r="AH17" s="16" t="s">
        <v>1566</v>
      </c>
    </row>
    <row r="18" spans="1:34" ht="13.5" customHeight="1" x14ac:dyDescent="0.25">
      <c r="A18" s="40" t="s">
        <v>147</v>
      </c>
      <c r="B18" s="16">
        <v>1</v>
      </c>
      <c r="C18" s="16">
        <v>1</v>
      </c>
      <c r="D18" s="16">
        <v>1</v>
      </c>
      <c r="E18" s="16">
        <v>1</v>
      </c>
      <c r="F18" s="16">
        <v>0</v>
      </c>
      <c r="G18" s="16">
        <v>0</v>
      </c>
      <c r="H18" s="16">
        <v>0</v>
      </c>
      <c r="I18" s="330">
        <v>1</v>
      </c>
      <c r="J18" s="330">
        <v>1</v>
      </c>
      <c r="K18" s="330">
        <v>0</v>
      </c>
      <c r="L18" s="330">
        <v>0</v>
      </c>
      <c r="M18" s="330">
        <v>1</v>
      </c>
      <c r="N18" s="16">
        <f>VLOOKUP(A18,Elasti_CSC_review_new!$G$2:$H$89,2,0)</f>
        <v>0</v>
      </c>
      <c r="O18" s="16">
        <f>VLOOKUP(A18,Elasti_GSC_review!$H$2:$I$89,2,0)</f>
        <v>0</v>
      </c>
      <c r="P18" s="330">
        <v>1</v>
      </c>
      <c r="Q18" s="442">
        <v>1</v>
      </c>
      <c r="R18" s="330">
        <v>1</v>
      </c>
      <c r="S18" s="330">
        <v>1</v>
      </c>
      <c r="T18" s="330">
        <v>1</v>
      </c>
      <c r="U18" s="330">
        <v>1</v>
      </c>
      <c r="V18" s="330">
        <v>1</v>
      </c>
      <c r="W18" s="330">
        <v>1</v>
      </c>
      <c r="X18" s="442">
        <v>1</v>
      </c>
      <c r="Y18" s="330">
        <v>1</v>
      </c>
      <c r="Z18" s="330">
        <v>1</v>
      </c>
      <c r="AA18" s="16"/>
      <c r="AB18" s="16"/>
      <c r="AC18" s="16"/>
      <c r="AD18" s="330">
        <v>1</v>
      </c>
      <c r="AE18" s="16">
        <v>1</v>
      </c>
      <c r="AF18" s="16">
        <v>0</v>
      </c>
      <c r="AG18" s="330">
        <v>1</v>
      </c>
      <c r="AH18" s="16" t="s">
        <v>850</v>
      </c>
    </row>
    <row r="19" spans="1:34" ht="13.5" customHeight="1" x14ac:dyDescent="0.25">
      <c r="A19" s="313" t="s">
        <v>377</v>
      </c>
      <c r="B19" s="310">
        <v>0</v>
      </c>
      <c r="C19" s="310">
        <v>0</v>
      </c>
      <c r="D19" s="310">
        <v>0</v>
      </c>
      <c r="E19" s="310">
        <v>0</v>
      </c>
      <c r="F19" s="310">
        <v>0</v>
      </c>
      <c r="G19" s="310">
        <v>0</v>
      </c>
      <c r="H19" s="310">
        <v>0</v>
      </c>
      <c r="I19" s="330">
        <v>1</v>
      </c>
      <c r="J19" s="330">
        <v>1</v>
      </c>
      <c r="K19" s="331">
        <v>0</v>
      </c>
      <c r="L19" s="331">
        <v>0</v>
      </c>
      <c r="M19" s="330">
        <v>1</v>
      </c>
      <c r="N19" s="310">
        <v>0</v>
      </c>
      <c r="O19" s="310">
        <v>0</v>
      </c>
      <c r="P19" s="330">
        <v>1</v>
      </c>
      <c r="Q19" s="442">
        <v>1</v>
      </c>
      <c r="R19" s="330">
        <v>1</v>
      </c>
      <c r="S19" s="330">
        <v>1</v>
      </c>
      <c r="T19" s="330">
        <v>1</v>
      </c>
      <c r="U19" s="330">
        <v>1</v>
      </c>
      <c r="V19" s="330">
        <v>1</v>
      </c>
      <c r="W19" s="330">
        <v>1</v>
      </c>
      <c r="X19" s="442">
        <v>1</v>
      </c>
      <c r="Y19" s="330">
        <v>1</v>
      </c>
      <c r="Z19" s="330">
        <v>1</v>
      </c>
      <c r="AA19" s="16"/>
      <c r="AB19" s="16"/>
      <c r="AC19" s="16"/>
      <c r="AD19" s="330">
        <v>1</v>
      </c>
      <c r="AE19" s="310">
        <v>0</v>
      </c>
      <c r="AF19" s="310">
        <v>0</v>
      </c>
      <c r="AG19" s="330">
        <v>1</v>
      </c>
      <c r="AH19" s="16" t="s">
        <v>851</v>
      </c>
    </row>
    <row r="20" spans="1:34" ht="13.5" customHeight="1" x14ac:dyDescent="0.25">
      <c r="A20" s="40" t="s">
        <v>221</v>
      </c>
      <c r="B20" s="16">
        <v>0</v>
      </c>
      <c r="C20" s="16">
        <v>1</v>
      </c>
      <c r="D20" s="16">
        <v>1</v>
      </c>
      <c r="E20" s="16">
        <v>0</v>
      </c>
      <c r="F20" s="16">
        <v>0</v>
      </c>
      <c r="G20" s="16">
        <v>0</v>
      </c>
      <c r="H20" s="16">
        <v>0</v>
      </c>
      <c r="I20" s="330">
        <v>1</v>
      </c>
      <c r="J20" s="330">
        <v>1</v>
      </c>
      <c r="K20" s="330">
        <v>0</v>
      </c>
      <c r="L20" s="330">
        <v>0</v>
      </c>
      <c r="M20" s="330">
        <v>1</v>
      </c>
      <c r="N20" s="16">
        <f>VLOOKUP(A20,Elasti_CSC_review_new!$G$2:$H$89,2,0)</f>
        <v>0</v>
      </c>
      <c r="O20" s="16">
        <f>VLOOKUP(A20,Elasti_GSC_review!$H$2:$I$89,2,0)</f>
        <v>0</v>
      </c>
      <c r="P20" s="330">
        <v>1</v>
      </c>
      <c r="Q20" s="442">
        <v>1</v>
      </c>
      <c r="R20" s="330">
        <v>1</v>
      </c>
      <c r="S20" s="330">
        <v>1</v>
      </c>
      <c r="T20" s="330">
        <v>1</v>
      </c>
      <c r="U20" s="330">
        <v>1</v>
      </c>
      <c r="V20" s="330">
        <v>1</v>
      </c>
      <c r="W20" s="330">
        <v>1</v>
      </c>
      <c r="X20" s="442">
        <v>1</v>
      </c>
      <c r="Y20" s="330">
        <v>1</v>
      </c>
      <c r="Z20" s="330">
        <v>1</v>
      </c>
      <c r="AA20" s="16"/>
      <c r="AB20" s="16"/>
      <c r="AC20" s="16"/>
      <c r="AD20" s="330">
        <v>1</v>
      </c>
      <c r="AE20" s="16">
        <v>0</v>
      </c>
      <c r="AF20" s="16">
        <v>0</v>
      </c>
      <c r="AG20" s="330">
        <v>1</v>
      </c>
      <c r="AH20" s="16" t="s">
        <v>852</v>
      </c>
    </row>
    <row r="21" spans="1:34" ht="13.5" customHeight="1" x14ac:dyDescent="0.25">
      <c r="A21" s="40" t="s">
        <v>186</v>
      </c>
      <c r="B21" s="16">
        <v>1</v>
      </c>
      <c r="C21" s="16">
        <v>1</v>
      </c>
      <c r="D21" s="16">
        <v>1</v>
      </c>
      <c r="E21" s="16">
        <v>1</v>
      </c>
      <c r="F21" s="16">
        <v>0</v>
      </c>
      <c r="G21" s="16">
        <v>0</v>
      </c>
      <c r="H21" s="16">
        <v>0</v>
      </c>
      <c r="I21" s="330">
        <v>1</v>
      </c>
      <c r="J21" s="330">
        <v>1</v>
      </c>
      <c r="K21" s="330">
        <v>0</v>
      </c>
      <c r="L21" s="330">
        <v>0</v>
      </c>
      <c r="M21" s="330">
        <v>1</v>
      </c>
      <c r="N21" s="16">
        <f>VLOOKUP(A21,Elasti_CSC_review_new!$G$2:$H$89,2,0)</f>
        <v>1</v>
      </c>
      <c r="O21" s="16">
        <f>VLOOKUP(A21,Elasti_GSC_review!$H$2:$I$89,2,0)</f>
        <v>0</v>
      </c>
      <c r="P21" s="330">
        <v>1</v>
      </c>
      <c r="Q21" s="442">
        <v>1</v>
      </c>
      <c r="R21" s="330">
        <v>1</v>
      </c>
      <c r="S21" s="330">
        <v>1</v>
      </c>
      <c r="T21" s="330">
        <v>1</v>
      </c>
      <c r="U21" s="330">
        <v>1</v>
      </c>
      <c r="V21" s="330">
        <v>1</v>
      </c>
      <c r="W21" s="330">
        <v>1</v>
      </c>
      <c r="X21" s="442">
        <v>1</v>
      </c>
      <c r="Y21" s="330">
        <v>1</v>
      </c>
      <c r="Z21" s="330">
        <v>1</v>
      </c>
      <c r="AA21" s="16"/>
      <c r="AB21" s="16"/>
      <c r="AC21" s="16"/>
      <c r="AD21" s="330">
        <v>1</v>
      </c>
      <c r="AE21" s="16">
        <v>1</v>
      </c>
      <c r="AF21" s="16">
        <v>0</v>
      </c>
      <c r="AG21" s="330">
        <v>1</v>
      </c>
      <c r="AH21" s="16" t="s">
        <v>853</v>
      </c>
    </row>
    <row r="22" spans="1:34" ht="13.5" customHeight="1" x14ac:dyDescent="0.25">
      <c r="A22" s="40" t="s">
        <v>637</v>
      </c>
      <c r="B22" s="16">
        <v>1</v>
      </c>
      <c r="C22" s="16">
        <v>1</v>
      </c>
      <c r="D22" s="16">
        <v>1</v>
      </c>
      <c r="E22" s="16">
        <v>1</v>
      </c>
      <c r="F22" s="16">
        <v>0</v>
      </c>
      <c r="G22" s="16">
        <v>1</v>
      </c>
      <c r="H22" s="16">
        <v>1</v>
      </c>
      <c r="I22" s="330">
        <v>1</v>
      </c>
      <c r="J22" s="330">
        <v>1</v>
      </c>
      <c r="K22" s="330">
        <v>0</v>
      </c>
      <c r="L22" s="330">
        <v>0</v>
      </c>
      <c r="M22" s="330">
        <v>1</v>
      </c>
      <c r="N22" s="370">
        <f>VLOOKUP(A22,Elasti_CSC_review_new!$G$2:$H$89,2,0)</f>
        <v>0</v>
      </c>
      <c r="O22" s="16">
        <f>VLOOKUP(A22,Elasti_GSC_review!$H$2:$I$89,2,0)</f>
        <v>1</v>
      </c>
      <c r="P22" s="330">
        <v>1</v>
      </c>
      <c r="Q22" s="442">
        <v>1</v>
      </c>
      <c r="R22" s="330">
        <v>1</v>
      </c>
      <c r="S22" s="330">
        <v>1</v>
      </c>
      <c r="T22" s="330">
        <v>1</v>
      </c>
      <c r="U22" s="330">
        <v>1</v>
      </c>
      <c r="V22" s="330">
        <v>1</v>
      </c>
      <c r="W22" s="330">
        <v>1</v>
      </c>
      <c r="X22" s="442">
        <v>1</v>
      </c>
      <c r="Y22" s="330">
        <v>1</v>
      </c>
      <c r="Z22" s="330">
        <v>1</v>
      </c>
      <c r="AA22" s="16"/>
      <c r="AB22" s="16"/>
      <c r="AC22" s="16"/>
      <c r="AD22" s="330">
        <v>1</v>
      </c>
      <c r="AE22" s="16">
        <v>1</v>
      </c>
      <c r="AF22" s="16">
        <v>0</v>
      </c>
      <c r="AG22" s="330">
        <v>1</v>
      </c>
      <c r="AH22" s="16" t="s">
        <v>854</v>
      </c>
    </row>
    <row r="23" spans="1:34" ht="13.5" customHeight="1" x14ac:dyDescent="0.25">
      <c r="A23" s="40" t="s">
        <v>638</v>
      </c>
      <c r="B23" s="16">
        <v>1</v>
      </c>
      <c r="C23" s="16">
        <v>1</v>
      </c>
      <c r="D23" s="16">
        <v>1</v>
      </c>
      <c r="E23" s="16">
        <v>1</v>
      </c>
      <c r="F23" s="16">
        <v>0</v>
      </c>
      <c r="G23" s="16">
        <v>0</v>
      </c>
      <c r="H23" s="16">
        <v>0</v>
      </c>
      <c r="I23" s="330">
        <v>1</v>
      </c>
      <c r="J23" s="330">
        <v>1</v>
      </c>
      <c r="K23" s="330">
        <v>0</v>
      </c>
      <c r="L23" s="330">
        <v>0</v>
      </c>
      <c r="M23" s="330">
        <v>1</v>
      </c>
      <c r="N23" s="57">
        <v>1</v>
      </c>
      <c r="O23" s="16">
        <f>VLOOKUP(A23,Elasti_GSC_review!$H$2:$I$89,2,0)</f>
        <v>0</v>
      </c>
      <c r="P23" s="330">
        <v>1</v>
      </c>
      <c r="Q23" s="442">
        <v>1</v>
      </c>
      <c r="R23" s="330">
        <v>1</v>
      </c>
      <c r="S23" s="330">
        <v>1</v>
      </c>
      <c r="T23" s="330">
        <v>1</v>
      </c>
      <c r="U23" s="330">
        <v>1</v>
      </c>
      <c r="V23" s="330">
        <v>1</v>
      </c>
      <c r="W23" s="330">
        <v>1</v>
      </c>
      <c r="X23" s="442">
        <v>1</v>
      </c>
      <c r="Y23" s="330">
        <v>1</v>
      </c>
      <c r="Z23" s="330">
        <v>1</v>
      </c>
      <c r="AA23" s="16"/>
      <c r="AB23" s="16"/>
      <c r="AC23" s="16"/>
      <c r="AD23" s="330">
        <v>1</v>
      </c>
      <c r="AE23" s="16">
        <v>1</v>
      </c>
      <c r="AF23" s="16">
        <v>0</v>
      </c>
      <c r="AG23" s="330">
        <v>1</v>
      </c>
      <c r="AH23" s="16" t="s">
        <v>855</v>
      </c>
    </row>
    <row r="24" spans="1:34" ht="13.5" customHeight="1" x14ac:dyDescent="0.25">
      <c r="A24" s="312" t="s">
        <v>388</v>
      </c>
      <c r="B24" s="310">
        <v>0</v>
      </c>
      <c r="C24" s="310">
        <v>0</v>
      </c>
      <c r="D24" s="310">
        <v>0</v>
      </c>
      <c r="E24" s="310">
        <v>0</v>
      </c>
      <c r="F24" s="310">
        <v>0</v>
      </c>
      <c r="G24" s="310">
        <v>0</v>
      </c>
      <c r="H24" s="310">
        <v>0</v>
      </c>
      <c r="I24" s="330">
        <v>1</v>
      </c>
      <c r="J24" s="330">
        <v>1</v>
      </c>
      <c r="K24" s="331">
        <v>0</v>
      </c>
      <c r="L24" s="331">
        <v>0</v>
      </c>
      <c r="M24" s="330">
        <v>1</v>
      </c>
      <c r="N24" s="310">
        <v>0</v>
      </c>
      <c r="O24" s="310">
        <v>0</v>
      </c>
      <c r="P24" s="330">
        <v>1</v>
      </c>
      <c r="Q24" s="442">
        <v>1</v>
      </c>
      <c r="R24" s="330">
        <v>1</v>
      </c>
      <c r="S24" s="330">
        <v>1</v>
      </c>
      <c r="T24" s="330">
        <v>1</v>
      </c>
      <c r="U24" s="330">
        <v>1</v>
      </c>
      <c r="V24" s="330">
        <v>1</v>
      </c>
      <c r="W24" s="330">
        <v>1</v>
      </c>
      <c r="X24" s="442">
        <v>1</v>
      </c>
      <c r="Y24" s="330">
        <v>1</v>
      </c>
      <c r="Z24" s="330">
        <v>1</v>
      </c>
      <c r="AA24" s="16"/>
      <c r="AB24" s="16"/>
      <c r="AC24" s="16"/>
      <c r="AD24" s="330">
        <v>1</v>
      </c>
      <c r="AE24" s="310">
        <v>0</v>
      </c>
      <c r="AF24" s="310">
        <v>0</v>
      </c>
      <c r="AG24" s="330">
        <v>1</v>
      </c>
      <c r="AH24" s="16" t="s">
        <v>856</v>
      </c>
    </row>
    <row r="25" spans="1:34" ht="13.5" customHeight="1" x14ac:dyDescent="0.25">
      <c r="A25" s="468" t="s">
        <v>416</v>
      </c>
      <c r="B25" s="16">
        <v>1</v>
      </c>
      <c r="C25" s="16">
        <v>1</v>
      </c>
      <c r="D25" s="16">
        <v>1</v>
      </c>
      <c r="E25" s="16">
        <v>1</v>
      </c>
      <c r="F25" s="16">
        <v>0</v>
      </c>
      <c r="G25" s="16">
        <v>0</v>
      </c>
      <c r="H25" s="16">
        <v>0</v>
      </c>
      <c r="I25" s="330">
        <v>1</v>
      </c>
      <c r="J25" s="330">
        <v>1</v>
      </c>
      <c r="K25" s="330">
        <v>0</v>
      </c>
      <c r="L25" s="330">
        <v>0</v>
      </c>
      <c r="M25" s="330">
        <v>1</v>
      </c>
      <c r="N25" s="16">
        <v>1</v>
      </c>
      <c r="O25" s="16">
        <v>0</v>
      </c>
      <c r="P25" s="330">
        <v>1</v>
      </c>
      <c r="Q25" s="442">
        <v>1</v>
      </c>
      <c r="R25" s="330">
        <v>1</v>
      </c>
      <c r="S25" s="330">
        <v>1</v>
      </c>
      <c r="T25" s="330">
        <v>1</v>
      </c>
      <c r="U25" s="330">
        <v>1</v>
      </c>
      <c r="V25" s="330">
        <v>1</v>
      </c>
      <c r="W25" s="330">
        <v>1</v>
      </c>
      <c r="X25" s="442">
        <v>1</v>
      </c>
      <c r="Y25" s="330">
        <v>1</v>
      </c>
      <c r="Z25" s="330">
        <v>1</v>
      </c>
      <c r="AA25" s="16"/>
      <c r="AB25" s="16"/>
      <c r="AC25" s="16"/>
      <c r="AD25" s="330">
        <v>1</v>
      </c>
      <c r="AE25" s="16">
        <v>1</v>
      </c>
      <c r="AF25" s="16">
        <v>0</v>
      </c>
      <c r="AG25" s="330">
        <v>1</v>
      </c>
      <c r="AH25" s="16" t="s">
        <v>857</v>
      </c>
    </row>
    <row r="26" spans="1:34" ht="13.5" customHeight="1" x14ac:dyDescent="0.25">
      <c r="A26" s="468" t="s">
        <v>163</v>
      </c>
      <c r="B26" s="7">
        <v>1</v>
      </c>
      <c r="C26" s="7">
        <v>1</v>
      </c>
      <c r="D26" s="7">
        <v>1</v>
      </c>
      <c r="E26" s="7">
        <v>1</v>
      </c>
      <c r="F26" s="7">
        <v>1</v>
      </c>
      <c r="G26" s="7">
        <v>1</v>
      </c>
      <c r="H26" s="7">
        <v>1</v>
      </c>
      <c r="I26" s="330">
        <v>1</v>
      </c>
      <c r="J26" s="330">
        <v>1</v>
      </c>
      <c r="K26" s="330">
        <v>1</v>
      </c>
      <c r="L26" s="330">
        <v>0</v>
      </c>
      <c r="M26" s="330">
        <v>1</v>
      </c>
      <c r="N26" s="16">
        <f>VLOOKUP(A26,Elasti_CSC_review_new!$G$2:$H$89,2,0)</f>
        <v>0</v>
      </c>
      <c r="O26" s="16">
        <f>VLOOKUP(A26,Elasti_GSC_review!$H$2:$I$89,2,0)</f>
        <v>1</v>
      </c>
      <c r="P26" s="330">
        <v>1</v>
      </c>
      <c r="Q26" s="442">
        <v>1</v>
      </c>
      <c r="R26" s="330">
        <v>1</v>
      </c>
      <c r="S26" s="330">
        <v>1</v>
      </c>
      <c r="T26" s="330">
        <v>1</v>
      </c>
      <c r="U26" s="330">
        <v>1</v>
      </c>
      <c r="V26" s="330">
        <v>1</v>
      </c>
      <c r="W26" s="330">
        <v>1</v>
      </c>
      <c r="X26" s="442">
        <v>1</v>
      </c>
      <c r="Y26" s="330">
        <v>1</v>
      </c>
      <c r="Z26" s="330">
        <v>1</v>
      </c>
      <c r="AA26" s="16"/>
      <c r="AB26" s="16"/>
      <c r="AC26" s="16"/>
      <c r="AD26" s="330">
        <v>1</v>
      </c>
      <c r="AE26" s="16">
        <v>1</v>
      </c>
      <c r="AF26" s="16">
        <v>1</v>
      </c>
      <c r="AG26" s="330">
        <v>1</v>
      </c>
      <c r="AH26" s="16" t="s">
        <v>1566</v>
      </c>
    </row>
    <row r="27" spans="1:34" ht="13.5" customHeight="1" x14ac:dyDescent="0.25">
      <c r="A27" s="40" t="s">
        <v>640</v>
      </c>
      <c r="B27" s="16">
        <v>0</v>
      </c>
      <c r="C27" s="16">
        <v>1</v>
      </c>
      <c r="D27" s="16">
        <v>1</v>
      </c>
      <c r="E27" s="197">
        <v>1</v>
      </c>
      <c r="F27" s="16">
        <v>0</v>
      </c>
      <c r="G27" s="16">
        <v>0</v>
      </c>
      <c r="H27" s="16">
        <v>0</v>
      </c>
      <c r="I27" s="330">
        <v>1</v>
      </c>
      <c r="J27" s="330">
        <v>1</v>
      </c>
      <c r="K27" s="330">
        <v>0</v>
      </c>
      <c r="L27" s="330">
        <v>0</v>
      </c>
      <c r="M27" s="330">
        <v>1</v>
      </c>
      <c r="N27" s="16">
        <f>VLOOKUP(A27,Elasti_CSC_review_new!$G$2:$H$89,2,0)</f>
        <v>0</v>
      </c>
      <c r="O27" s="16">
        <f>VLOOKUP(A27,Elasti_GSC_review!$H$2:$I$89,2,0)</f>
        <v>0</v>
      </c>
      <c r="P27" s="330">
        <v>1</v>
      </c>
      <c r="Q27" s="442">
        <v>1</v>
      </c>
      <c r="R27" s="330">
        <v>1</v>
      </c>
      <c r="S27" s="330">
        <v>1</v>
      </c>
      <c r="T27" s="330">
        <v>1</v>
      </c>
      <c r="U27" s="330">
        <v>1</v>
      </c>
      <c r="V27" s="330">
        <v>1</v>
      </c>
      <c r="W27" s="330">
        <v>1</v>
      </c>
      <c r="X27" s="442">
        <v>1</v>
      </c>
      <c r="Y27" s="330">
        <v>1</v>
      </c>
      <c r="Z27" s="330">
        <v>1</v>
      </c>
      <c r="AA27" s="16"/>
      <c r="AB27" s="16"/>
      <c r="AC27" s="16"/>
      <c r="AD27" s="330">
        <v>1</v>
      </c>
      <c r="AE27" s="197">
        <v>1</v>
      </c>
      <c r="AF27" s="16">
        <v>0</v>
      </c>
      <c r="AG27" s="330">
        <v>1</v>
      </c>
      <c r="AH27" s="16" t="s">
        <v>858</v>
      </c>
    </row>
    <row r="28" spans="1:34" ht="13.5" customHeight="1" x14ac:dyDescent="0.25">
      <c r="A28" s="40" t="s">
        <v>1545</v>
      </c>
      <c r="B28" s="289">
        <v>1</v>
      </c>
      <c r="C28" s="289">
        <v>1</v>
      </c>
      <c r="D28" s="289">
        <v>1</v>
      </c>
      <c r="E28" s="289">
        <v>1</v>
      </c>
      <c r="F28" s="289">
        <v>1</v>
      </c>
      <c r="G28" s="289">
        <v>1</v>
      </c>
      <c r="H28" s="289">
        <v>1</v>
      </c>
      <c r="I28" s="330">
        <v>1</v>
      </c>
      <c r="J28" s="330">
        <v>1</v>
      </c>
      <c r="K28" s="330">
        <v>1</v>
      </c>
      <c r="L28" s="330">
        <v>1</v>
      </c>
      <c r="M28" s="330">
        <v>1</v>
      </c>
      <c r="N28" s="289">
        <v>1</v>
      </c>
      <c r="O28" s="289">
        <v>1</v>
      </c>
      <c r="P28" s="330">
        <v>1</v>
      </c>
      <c r="Q28" s="442">
        <v>1</v>
      </c>
      <c r="R28" s="330">
        <v>1</v>
      </c>
      <c r="S28" s="330">
        <v>1</v>
      </c>
      <c r="T28" s="330">
        <v>1</v>
      </c>
      <c r="U28" s="330">
        <v>1</v>
      </c>
      <c r="V28" s="330">
        <v>1</v>
      </c>
      <c r="W28" s="330">
        <v>1</v>
      </c>
      <c r="X28" s="442">
        <v>1</v>
      </c>
      <c r="Y28" s="330">
        <v>1</v>
      </c>
      <c r="Z28" s="330">
        <v>1</v>
      </c>
      <c r="AA28" s="16"/>
      <c r="AB28" s="16"/>
      <c r="AC28" s="16"/>
      <c r="AD28" s="330">
        <v>1</v>
      </c>
      <c r="AE28" s="289">
        <v>1</v>
      </c>
      <c r="AF28" s="289">
        <v>1</v>
      </c>
      <c r="AG28" s="330">
        <v>1</v>
      </c>
      <c r="AH28" s="138" t="s">
        <v>1641</v>
      </c>
    </row>
    <row r="29" spans="1:34" ht="13.5" customHeight="1" x14ac:dyDescent="0.25">
      <c r="A29" s="40" t="s">
        <v>641</v>
      </c>
      <c r="B29" s="16">
        <v>1</v>
      </c>
      <c r="C29" s="16">
        <v>1</v>
      </c>
      <c r="D29" s="16">
        <v>1</v>
      </c>
      <c r="E29" s="16">
        <v>1</v>
      </c>
      <c r="F29" s="16">
        <v>0</v>
      </c>
      <c r="G29" s="16">
        <v>0</v>
      </c>
      <c r="H29" s="16">
        <v>0</v>
      </c>
      <c r="I29" s="330">
        <v>1</v>
      </c>
      <c r="J29" s="330">
        <v>1</v>
      </c>
      <c r="K29" s="330">
        <v>0</v>
      </c>
      <c r="L29" s="330">
        <v>0</v>
      </c>
      <c r="M29" s="330">
        <v>1</v>
      </c>
      <c r="N29" s="16">
        <f>VLOOKUP(A29,Elasti_CSC_review_new!$G$2:$H$89,2,0)</f>
        <v>0</v>
      </c>
      <c r="O29" s="16">
        <f>VLOOKUP(A29,Elasti_GSC_review!$H$2:$I$89,2,0)</f>
        <v>0</v>
      </c>
      <c r="P29" s="330">
        <v>1</v>
      </c>
      <c r="Q29" s="442">
        <v>1</v>
      </c>
      <c r="R29" s="330">
        <v>1</v>
      </c>
      <c r="S29" s="330">
        <v>1</v>
      </c>
      <c r="T29" s="330">
        <v>1</v>
      </c>
      <c r="U29" s="330">
        <v>1</v>
      </c>
      <c r="V29" s="330">
        <v>1</v>
      </c>
      <c r="W29" s="330">
        <v>1</v>
      </c>
      <c r="X29" s="442">
        <v>1</v>
      </c>
      <c r="Y29" s="330">
        <v>1</v>
      </c>
      <c r="Z29" s="330">
        <v>1</v>
      </c>
      <c r="AA29" s="16"/>
      <c r="AB29" s="16"/>
      <c r="AC29" s="16"/>
      <c r="AD29" s="330">
        <v>1</v>
      </c>
      <c r="AE29" s="16">
        <v>1</v>
      </c>
      <c r="AF29" s="16">
        <v>0</v>
      </c>
      <c r="AG29" s="330">
        <v>1</v>
      </c>
      <c r="AH29" s="16" t="s">
        <v>859</v>
      </c>
    </row>
    <row r="30" spans="1:34" ht="13.5" customHeight="1" x14ac:dyDescent="0.25">
      <c r="A30" s="40" t="s">
        <v>642</v>
      </c>
      <c r="B30" s="16">
        <v>0</v>
      </c>
      <c r="C30" s="16">
        <v>1</v>
      </c>
      <c r="D30" s="16">
        <v>1</v>
      </c>
      <c r="E30" s="16">
        <v>0</v>
      </c>
      <c r="F30" s="16">
        <v>0</v>
      </c>
      <c r="G30" s="16">
        <v>0</v>
      </c>
      <c r="H30" s="16">
        <v>0</v>
      </c>
      <c r="I30" s="330">
        <v>1</v>
      </c>
      <c r="J30" s="330">
        <v>1</v>
      </c>
      <c r="K30" s="330">
        <v>0</v>
      </c>
      <c r="L30" s="330">
        <v>0</v>
      </c>
      <c r="M30" s="330">
        <v>1</v>
      </c>
      <c r="N30" s="16">
        <f>VLOOKUP(A30,Elasti_CSC_review_new!$G$2:$H$89,2,0)</f>
        <v>0</v>
      </c>
      <c r="O30" s="16">
        <f>VLOOKUP(A30,Elasti_GSC_review!$H$2:$I$89,2,0)</f>
        <v>0</v>
      </c>
      <c r="P30" s="330">
        <v>1</v>
      </c>
      <c r="Q30" s="442">
        <v>1</v>
      </c>
      <c r="R30" s="330">
        <v>1</v>
      </c>
      <c r="S30" s="330">
        <v>1</v>
      </c>
      <c r="T30" s="330">
        <v>1</v>
      </c>
      <c r="U30" s="330">
        <v>1</v>
      </c>
      <c r="V30" s="330">
        <v>1</v>
      </c>
      <c r="W30" s="330">
        <v>1</v>
      </c>
      <c r="X30" s="442">
        <v>1</v>
      </c>
      <c r="Y30" s="330">
        <v>1</v>
      </c>
      <c r="Z30" s="330">
        <v>1</v>
      </c>
      <c r="AA30" s="16"/>
      <c r="AB30" s="16"/>
      <c r="AC30" s="16"/>
      <c r="AD30" s="330">
        <v>1</v>
      </c>
      <c r="AE30" s="16">
        <v>0</v>
      </c>
      <c r="AF30" s="16">
        <v>0</v>
      </c>
      <c r="AG30" s="330">
        <v>1</v>
      </c>
      <c r="AH30" s="16" t="s">
        <v>860</v>
      </c>
    </row>
    <row r="31" spans="1:34" ht="13.5" customHeight="1" x14ac:dyDescent="0.25">
      <c r="A31" s="40" t="s">
        <v>643</v>
      </c>
      <c r="B31" s="16">
        <v>1</v>
      </c>
      <c r="C31" s="16">
        <v>1</v>
      </c>
      <c r="D31" s="16">
        <v>1</v>
      </c>
      <c r="E31" s="16">
        <v>1</v>
      </c>
      <c r="F31" s="16">
        <v>0</v>
      </c>
      <c r="G31" s="16">
        <v>0</v>
      </c>
      <c r="H31" s="16">
        <v>0</v>
      </c>
      <c r="I31" s="330">
        <v>1</v>
      </c>
      <c r="J31" s="330">
        <v>1</v>
      </c>
      <c r="K31" s="330">
        <v>0</v>
      </c>
      <c r="L31" s="330">
        <v>0</v>
      </c>
      <c r="M31" s="330">
        <v>1</v>
      </c>
      <c r="N31" s="16">
        <f>VLOOKUP(A31,Elasti_CSC_review_new!$G$2:$H$89,2,0)</f>
        <v>0</v>
      </c>
      <c r="O31" s="16">
        <f>VLOOKUP(A31,Elasti_GSC_review!$H$2:$I$89,2,0)</f>
        <v>0</v>
      </c>
      <c r="P31" s="330">
        <v>1</v>
      </c>
      <c r="Q31" s="442">
        <v>1</v>
      </c>
      <c r="R31" s="330">
        <v>1</v>
      </c>
      <c r="S31" s="330">
        <v>1</v>
      </c>
      <c r="T31" s="330">
        <v>1</v>
      </c>
      <c r="U31" s="330">
        <v>1</v>
      </c>
      <c r="V31" s="330">
        <v>1</v>
      </c>
      <c r="W31" s="330">
        <v>1</v>
      </c>
      <c r="X31" s="442">
        <v>1</v>
      </c>
      <c r="Y31" s="330">
        <v>1</v>
      </c>
      <c r="Z31" s="330">
        <v>1</v>
      </c>
      <c r="AA31" s="16"/>
      <c r="AB31" s="16"/>
      <c r="AC31" s="16"/>
      <c r="AD31" s="330">
        <v>1</v>
      </c>
      <c r="AE31" s="16">
        <v>1</v>
      </c>
      <c r="AF31" s="16">
        <v>0</v>
      </c>
      <c r="AG31" s="330">
        <v>1</v>
      </c>
      <c r="AH31" s="16" t="s">
        <v>861</v>
      </c>
    </row>
    <row r="32" spans="1:34" ht="13.5" customHeight="1" x14ac:dyDescent="0.25">
      <c r="A32" s="40" t="s">
        <v>639</v>
      </c>
      <c r="B32" s="16">
        <v>0</v>
      </c>
      <c r="C32" s="16">
        <v>1</v>
      </c>
      <c r="D32" s="16">
        <v>1</v>
      </c>
      <c r="E32" s="16">
        <v>0</v>
      </c>
      <c r="F32" s="16">
        <v>0</v>
      </c>
      <c r="G32" s="16">
        <v>0</v>
      </c>
      <c r="H32" s="16">
        <v>0</v>
      </c>
      <c r="I32" s="330">
        <v>1</v>
      </c>
      <c r="J32" s="330">
        <v>1</v>
      </c>
      <c r="K32" s="330">
        <v>0</v>
      </c>
      <c r="L32" s="330">
        <v>0</v>
      </c>
      <c r="M32" s="330">
        <v>1</v>
      </c>
      <c r="N32" s="16">
        <f>VLOOKUP(A32,Elasti_CSC_review_new!$G$2:$H$89,2,0)</f>
        <v>0</v>
      </c>
      <c r="O32" s="16">
        <f>VLOOKUP(A32,Elasti_GSC_review!$H$2:$I$89,2,0)</f>
        <v>0</v>
      </c>
      <c r="P32" s="330">
        <v>1</v>
      </c>
      <c r="Q32" s="442">
        <v>1</v>
      </c>
      <c r="R32" s="330">
        <v>1</v>
      </c>
      <c r="S32" s="330">
        <v>1</v>
      </c>
      <c r="T32" s="330">
        <v>1</v>
      </c>
      <c r="U32" s="330">
        <v>1</v>
      </c>
      <c r="V32" s="330">
        <v>1</v>
      </c>
      <c r="W32" s="330">
        <v>1</v>
      </c>
      <c r="X32" s="442">
        <v>1</v>
      </c>
      <c r="Y32" s="330">
        <v>1</v>
      </c>
      <c r="Z32" s="330">
        <v>1</v>
      </c>
      <c r="AA32" s="16"/>
      <c r="AB32" s="16"/>
      <c r="AC32" s="16"/>
      <c r="AD32" s="330">
        <v>1</v>
      </c>
      <c r="AE32" s="16">
        <v>0</v>
      </c>
      <c r="AF32" s="16">
        <v>0</v>
      </c>
      <c r="AG32" s="330">
        <v>1</v>
      </c>
      <c r="AH32" s="16" t="s">
        <v>862</v>
      </c>
    </row>
    <row r="33" spans="1:34" ht="13.5" customHeight="1" x14ac:dyDescent="0.25">
      <c r="A33" s="40" t="s">
        <v>75</v>
      </c>
      <c r="B33" s="16">
        <v>1</v>
      </c>
      <c r="C33" s="16">
        <v>1</v>
      </c>
      <c r="D33" s="16">
        <v>1</v>
      </c>
      <c r="E33" s="16">
        <v>1</v>
      </c>
      <c r="F33" s="16">
        <v>0</v>
      </c>
      <c r="G33" s="16">
        <v>0</v>
      </c>
      <c r="H33" s="16">
        <v>0</v>
      </c>
      <c r="I33" s="330">
        <v>1</v>
      </c>
      <c r="J33" s="330">
        <v>1</v>
      </c>
      <c r="K33" s="330">
        <v>0</v>
      </c>
      <c r="L33" s="330">
        <v>0</v>
      </c>
      <c r="M33" s="330">
        <v>1</v>
      </c>
      <c r="N33" s="16">
        <f>VLOOKUP(A33,Elasti_CSC_review_new!$G$2:$H$89,2,0)</f>
        <v>0</v>
      </c>
      <c r="O33" s="16">
        <f>VLOOKUP(A33,Elasti_GSC_review!$H$2:$I$89,2,0)</f>
        <v>0</v>
      </c>
      <c r="P33" s="330">
        <v>1</v>
      </c>
      <c r="Q33" s="442">
        <v>1</v>
      </c>
      <c r="R33" s="330">
        <v>1</v>
      </c>
      <c r="S33" s="330">
        <v>1</v>
      </c>
      <c r="T33" s="330">
        <v>1</v>
      </c>
      <c r="U33" s="330">
        <v>1</v>
      </c>
      <c r="V33" s="330">
        <v>1</v>
      </c>
      <c r="W33" s="330">
        <v>1</v>
      </c>
      <c r="X33" s="442">
        <v>1</v>
      </c>
      <c r="Y33" s="330">
        <v>1</v>
      </c>
      <c r="Z33" s="330">
        <v>1</v>
      </c>
      <c r="AA33" s="16"/>
      <c r="AB33" s="16"/>
      <c r="AC33" s="16"/>
      <c r="AD33" s="330">
        <v>1</v>
      </c>
      <c r="AE33" s="16">
        <v>1</v>
      </c>
      <c r="AF33" s="16">
        <v>0</v>
      </c>
      <c r="AG33" s="330">
        <v>1</v>
      </c>
      <c r="AH33" s="16" t="s">
        <v>863</v>
      </c>
    </row>
    <row r="34" spans="1:34" ht="13.5" customHeight="1" x14ac:dyDescent="0.25">
      <c r="A34" s="40" t="s">
        <v>133</v>
      </c>
      <c r="B34" s="16">
        <v>0</v>
      </c>
      <c r="C34" s="16">
        <v>0</v>
      </c>
      <c r="D34" s="16">
        <v>0</v>
      </c>
      <c r="E34" s="16">
        <v>0</v>
      </c>
      <c r="F34" s="16">
        <v>0</v>
      </c>
      <c r="G34" s="16">
        <v>0</v>
      </c>
      <c r="H34" s="16">
        <v>0</v>
      </c>
      <c r="I34" s="330">
        <v>1</v>
      </c>
      <c r="J34" s="330">
        <v>1</v>
      </c>
      <c r="K34" s="330">
        <v>0</v>
      </c>
      <c r="L34" s="330">
        <v>0</v>
      </c>
      <c r="M34" s="330">
        <v>1</v>
      </c>
      <c r="N34" s="16">
        <f>VLOOKUP(A34,Elasti_CSC_review_new!$G$2:$H$89,2,0)</f>
        <v>0</v>
      </c>
      <c r="O34" s="16">
        <f>VLOOKUP(A34,Elasti_GSC_review!$H$2:$I$89,2,0)</f>
        <v>0</v>
      </c>
      <c r="P34" s="330">
        <v>1</v>
      </c>
      <c r="Q34" s="442">
        <v>1</v>
      </c>
      <c r="R34" s="330">
        <v>1</v>
      </c>
      <c r="S34" s="330">
        <v>1</v>
      </c>
      <c r="T34" s="330">
        <v>1</v>
      </c>
      <c r="U34" s="330">
        <v>1</v>
      </c>
      <c r="V34" s="330">
        <v>1</v>
      </c>
      <c r="W34" s="330">
        <v>1</v>
      </c>
      <c r="X34" s="442">
        <v>1</v>
      </c>
      <c r="Y34" s="330">
        <v>1</v>
      </c>
      <c r="Z34" s="330">
        <v>1</v>
      </c>
      <c r="AA34" s="16"/>
      <c r="AB34" s="16"/>
      <c r="AC34" s="16"/>
      <c r="AD34" s="330">
        <v>1</v>
      </c>
      <c r="AE34" s="16">
        <v>0</v>
      </c>
      <c r="AF34" s="16">
        <v>0</v>
      </c>
      <c r="AG34" s="330">
        <v>1</v>
      </c>
      <c r="AH34" s="16" t="s">
        <v>864</v>
      </c>
    </row>
    <row r="35" spans="1:34" ht="13.5" customHeight="1" x14ac:dyDescent="0.25">
      <c r="A35" s="40" t="s">
        <v>644</v>
      </c>
      <c r="B35" s="16">
        <v>1</v>
      </c>
      <c r="C35" s="16">
        <v>1</v>
      </c>
      <c r="D35" s="16">
        <v>1</v>
      </c>
      <c r="E35" s="16">
        <v>1</v>
      </c>
      <c r="F35" s="16">
        <v>0</v>
      </c>
      <c r="G35" s="16">
        <v>0</v>
      </c>
      <c r="H35" s="16">
        <v>0</v>
      </c>
      <c r="I35" s="330">
        <v>1</v>
      </c>
      <c r="J35" s="330">
        <v>1</v>
      </c>
      <c r="K35" s="330">
        <v>1</v>
      </c>
      <c r="L35" s="330">
        <v>0</v>
      </c>
      <c r="M35" s="330">
        <v>1</v>
      </c>
      <c r="N35" s="16">
        <f>VLOOKUP(A35,Elasti_CSC_review_new!$G$2:$H$89,2,0)</f>
        <v>0</v>
      </c>
      <c r="O35" s="16">
        <f>VLOOKUP(A35,Elasti_GSC_review!$H$2:$I$89,2,0)</f>
        <v>0</v>
      </c>
      <c r="P35" s="330">
        <v>1</v>
      </c>
      <c r="Q35" s="442">
        <v>1</v>
      </c>
      <c r="R35" s="330">
        <v>1</v>
      </c>
      <c r="S35" s="330">
        <v>1</v>
      </c>
      <c r="T35" s="330">
        <v>1</v>
      </c>
      <c r="U35" s="330">
        <v>1</v>
      </c>
      <c r="V35" s="330">
        <v>1</v>
      </c>
      <c r="W35" s="330">
        <v>1</v>
      </c>
      <c r="X35" s="442">
        <v>1</v>
      </c>
      <c r="Y35" s="330">
        <v>1</v>
      </c>
      <c r="Z35" s="330">
        <v>1</v>
      </c>
      <c r="AA35" s="16"/>
      <c r="AB35" s="16"/>
      <c r="AC35" s="16"/>
      <c r="AD35" s="330">
        <v>1</v>
      </c>
      <c r="AE35" s="16">
        <v>1</v>
      </c>
      <c r="AF35" s="16">
        <v>0</v>
      </c>
      <c r="AG35" s="330">
        <v>1</v>
      </c>
      <c r="AH35" s="16" t="s">
        <v>865</v>
      </c>
    </row>
    <row r="36" spans="1:34" ht="13.5" customHeight="1" x14ac:dyDescent="0.25">
      <c r="A36" s="40" t="s">
        <v>645</v>
      </c>
      <c r="B36" s="16">
        <v>1</v>
      </c>
      <c r="C36" s="16">
        <v>1</v>
      </c>
      <c r="D36" s="16">
        <v>1</v>
      </c>
      <c r="E36" s="16">
        <v>1</v>
      </c>
      <c r="F36" s="16">
        <v>0</v>
      </c>
      <c r="G36" s="16">
        <v>1</v>
      </c>
      <c r="H36" s="16">
        <v>1</v>
      </c>
      <c r="I36" s="330">
        <v>1</v>
      </c>
      <c r="J36" s="330">
        <v>1</v>
      </c>
      <c r="K36" s="330">
        <v>0</v>
      </c>
      <c r="L36" s="330">
        <v>0</v>
      </c>
      <c r="M36" s="330">
        <v>1</v>
      </c>
      <c r="N36" s="16">
        <f>VLOOKUP(A36,Elasti_CSC_review_new!$G$2:$H$89,2,0)</f>
        <v>1</v>
      </c>
      <c r="O36" s="16">
        <f>VLOOKUP(A36,Elasti_GSC_review!$H$2:$I$89,2,0)</f>
        <v>1</v>
      </c>
      <c r="P36" s="330">
        <v>1</v>
      </c>
      <c r="Q36" s="442">
        <v>1</v>
      </c>
      <c r="R36" s="330">
        <v>1</v>
      </c>
      <c r="S36" s="330">
        <v>1</v>
      </c>
      <c r="T36" s="330">
        <v>1</v>
      </c>
      <c r="U36" s="330">
        <v>1</v>
      </c>
      <c r="V36" s="330">
        <v>1</v>
      </c>
      <c r="W36" s="330">
        <v>1</v>
      </c>
      <c r="X36" s="442">
        <v>1</v>
      </c>
      <c r="Y36" s="330">
        <v>1</v>
      </c>
      <c r="Z36" s="330">
        <v>1</v>
      </c>
      <c r="AA36" s="16"/>
      <c r="AB36" s="16"/>
      <c r="AC36" s="16"/>
      <c r="AD36" s="330">
        <v>1</v>
      </c>
      <c r="AE36" s="16">
        <v>1</v>
      </c>
      <c r="AF36" s="16">
        <v>0</v>
      </c>
      <c r="AG36" s="330">
        <v>1</v>
      </c>
      <c r="AH36" s="16" t="s">
        <v>866</v>
      </c>
    </row>
    <row r="37" spans="1:34" ht="13.5" customHeight="1" x14ac:dyDescent="0.25">
      <c r="A37" s="40" t="s">
        <v>646</v>
      </c>
      <c r="B37" s="16">
        <v>1</v>
      </c>
      <c r="C37" s="16">
        <v>1</v>
      </c>
      <c r="D37" s="16">
        <v>1</v>
      </c>
      <c r="E37" s="16">
        <v>1</v>
      </c>
      <c r="F37" s="16">
        <v>0</v>
      </c>
      <c r="G37" s="16">
        <v>0</v>
      </c>
      <c r="H37" s="16">
        <v>0</v>
      </c>
      <c r="I37" s="330">
        <v>1</v>
      </c>
      <c r="J37" s="330">
        <v>1</v>
      </c>
      <c r="K37" s="330">
        <v>0</v>
      </c>
      <c r="L37" s="330">
        <v>0</v>
      </c>
      <c r="M37" s="330">
        <v>1</v>
      </c>
      <c r="N37" s="16">
        <f>VLOOKUP(A37,Elasti_CSC_review_new!$G$2:$H$89,2,0)</f>
        <v>0</v>
      </c>
      <c r="O37" s="16">
        <f>VLOOKUP(A37,Elasti_GSC_review!$H$2:$I$89,2,0)</f>
        <v>0</v>
      </c>
      <c r="P37" s="330">
        <v>1</v>
      </c>
      <c r="Q37" s="442">
        <v>1</v>
      </c>
      <c r="R37" s="330">
        <v>1</v>
      </c>
      <c r="S37" s="330">
        <v>1</v>
      </c>
      <c r="T37" s="330">
        <v>1</v>
      </c>
      <c r="U37" s="330">
        <v>1</v>
      </c>
      <c r="V37" s="330">
        <v>1</v>
      </c>
      <c r="W37" s="330">
        <v>1</v>
      </c>
      <c r="X37" s="442">
        <v>1</v>
      </c>
      <c r="Y37" s="330">
        <v>1</v>
      </c>
      <c r="Z37" s="330">
        <v>1</v>
      </c>
      <c r="AA37" s="16"/>
      <c r="AB37" s="16"/>
      <c r="AC37" s="16"/>
      <c r="AD37" s="330">
        <v>1</v>
      </c>
      <c r="AE37" s="16">
        <v>1</v>
      </c>
      <c r="AF37" s="16">
        <v>0</v>
      </c>
      <c r="AG37" s="330">
        <v>1</v>
      </c>
      <c r="AH37" s="16" t="s">
        <v>867</v>
      </c>
    </row>
    <row r="38" spans="1:34" ht="13.5" customHeight="1" x14ac:dyDescent="0.25">
      <c r="A38" s="40" t="s">
        <v>647</v>
      </c>
      <c r="B38" s="16">
        <v>1</v>
      </c>
      <c r="C38" s="16">
        <v>1</v>
      </c>
      <c r="D38" s="16">
        <v>1</v>
      </c>
      <c r="E38" s="16">
        <v>1</v>
      </c>
      <c r="F38" s="16">
        <v>0</v>
      </c>
      <c r="G38" s="16">
        <v>0</v>
      </c>
      <c r="H38" s="16">
        <v>0</v>
      </c>
      <c r="I38" s="330">
        <v>1</v>
      </c>
      <c r="J38" s="330">
        <v>1</v>
      </c>
      <c r="K38" s="330">
        <v>0</v>
      </c>
      <c r="L38" s="330">
        <v>0</v>
      </c>
      <c r="M38" s="330">
        <v>1</v>
      </c>
      <c r="N38" s="16">
        <f>VLOOKUP(A38,Elasti_CSC_review_new!$G$2:$H$89,2,0)</f>
        <v>0</v>
      </c>
      <c r="O38" s="16">
        <f>VLOOKUP(A38,Elasti_GSC_review!$H$2:$I$89,2,0)</f>
        <v>0</v>
      </c>
      <c r="P38" s="330">
        <v>1</v>
      </c>
      <c r="Q38" s="442">
        <v>1</v>
      </c>
      <c r="R38" s="330">
        <v>1</v>
      </c>
      <c r="S38" s="330">
        <v>1</v>
      </c>
      <c r="T38" s="330">
        <v>1</v>
      </c>
      <c r="U38" s="330">
        <v>1</v>
      </c>
      <c r="V38" s="330">
        <v>1</v>
      </c>
      <c r="W38" s="330">
        <v>1</v>
      </c>
      <c r="X38" s="442">
        <v>1</v>
      </c>
      <c r="Y38" s="330">
        <v>1</v>
      </c>
      <c r="Z38" s="330">
        <v>1</v>
      </c>
      <c r="AA38" s="16"/>
      <c r="AB38" s="16"/>
      <c r="AC38" s="16"/>
      <c r="AD38" s="330">
        <v>1</v>
      </c>
      <c r="AE38" s="16">
        <v>1</v>
      </c>
      <c r="AF38" s="16">
        <v>0</v>
      </c>
      <c r="AG38" s="330">
        <v>1</v>
      </c>
      <c r="AH38" s="16" t="s">
        <v>868</v>
      </c>
    </row>
    <row r="39" spans="1:34" ht="13.5" customHeight="1" x14ac:dyDescent="0.25">
      <c r="A39" s="40" t="s">
        <v>91</v>
      </c>
      <c r="B39" s="16">
        <v>0</v>
      </c>
      <c r="C39" s="16">
        <v>1</v>
      </c>
      <c r="D39" s="16">
        <v>1</v>
      </c>
      <c r="E39" s="16">
        <v>0</v>
      </c>
      <c r="F39" s="16">
        <v>0</v>
      </c>
      <c r="G39" s="16">
        <v>0</v>
      </c>
      <c r="H39" s="16">
        <v>0</v>
      </c>
      <c r="I39" s="330">
        <v>1</v>
      </c>
      <c r="J39" s="330">
        <v>1</v>
      </c>
      <c r="K39" s="330">
        <v>0</v>
      </c>
      <c r="L39" s="330">
        <v>0</v>
      </c>
      <c r="M39" s="330">
        <v>1</v>
      </c>
      <c r="N39" s="57">
        <v>1</v>
      </c>
      <c r="O39" s="16">
        <f>VLOOKUP(A39,Elasti_GSC_review!$H$2:$I$89,2,0)</f>
        <v>0</v>
      </c>
      <c r="P39" s="330">
        <v>1</v>
      </c>
      <c r="Q39" s="442">
        <v>1</v>
      </c>
      <c r="R39" s="330">
        <v>1</v>
      </c>
      <c r="S39" s="330">
        <v>1</v>
      </c>
      <c r="T39" s="330">
        <v>1</v>
      </c>
      <c r="U39" s="330">
        <v>1</v>
      </c>
      <c r="V39" s="330">
        <v>1</v>
      </c>
      <c r="W39" s="330">
        <v>1</v>
      </c>
      <c r="X39" s="442">
        <v>1</v>
      </c>
      <c r="Y39" s="330">
        <v>1</v>
      </c>
      <c r="Z39" s="330">
        <v>1</v>
      </c>
      <c r="AA39" s="16"/>
      <c r="AB39" s="16"/>
      <c r="AC39" s="16"/>
      <c r="AD39" s="330">
        <v>1</v>
      </c>
      <c r="AE39" s="16">
        <v>0</v>
      </c>
      <c r="AF39" s="16">
        <v>0</v>
      </c>
      <c r="AG39" s="330">
        <v>1</v>
      </c>
      <c r="AH39" s="16" t="s">
        <v>869</v>
      </c>
    </row>
    <row r="40" spans="1:34" ht="13.5" customHeight="1" x14ac:dyDescent="0.25">
      <c r="A40" s="40" t="s">
        <v>809</v>
      </c>
      <c r="B40" s="16">
        <v>0</v>
      </c>
      <c r="C40" s="16">
        <v>0</v>
      </c>
      <c r="D40" s="16">
        <v>0</v>
      </c>
      <c r="E40" s="16">
        <v>1</v>
      </c>
      <c r="F40" s="16">
        <v>1</v>
      </c>
      <c r="G40" s="16">
        <v>0</v>
      </c>
      <c r="H40" s="16">
        <v>0</v>
      </c>
      <c r="I40" s="330">
        <v>1</v>
      </c>
      <c r="J40" s="330">
        <v>1</v>
      </c>
      <c r="K40" s="330">
        <v>1</v>
      </c>
      <c r="L40" s="330">
        <v>1</v>
      </c>
      <c r="M40" s="330">
        <v>1</v>
      </c>
      <c r="N40" s="16">
        <f>VLOOKUP(A40,Elasti_CSC_review_new!$G$2:$H$89,2,0)</f>
        <v>1</v>
      </c>
      <c r="O40" s="16">
        <f>VLOOKUP(A40,Elasti_GSC_review!$H$2:$I$89,2,0)</f>
        <v>0</v>
      </c>
      <c r="P40" s="330">
        <v>1</v>
      </c>
      <c r="Q40" s="442">
        <v>1</v>
      </c>
      <c r="R40" s="330">
        <v>1</v>
      </c>
      <c r="S40" s="330">
        <v>1</v>
      </c>
      <c r="T40" s="330">
        <v>1</v>
      </c>
      <c r="U40" s="330">
        <v>1</v>
      </c>
      <c r="V40" s="330">
        <v>1</v>
      </c>
      <c r="W40" s="330">
        <v>1</v>
      </c>
      <c r="X40" s="442">
        <v>1</v>
      </c>
      <c r="Y40" s="330">
        <v>1</v>
      </c>
      <c r="Z40" s="330">
        <v>1</v>
      </c>
      <c r="AA40" s="16"/>
      <c r="AB40" s="16"/>
      <c r="AC40" s="16"/>
      <c r="AD40" s="330">
        <v>1</v>
      </c>
      <c r="AE40" s="16">
        <v>1</v>
      </c>
      <c r="AF40" s="16">
        <v>1</v>
      </c>
      <c r="AG40" s="330">
        <v>1</v>
      </c>
      <c r="AH40" s="138" t="s">
        <v>814</v>
      </c>
    </row>
    <row r="41" spans="1:34" ht="13.5" customHeight="1" x14ac:dyDescent="0.25">
      <c r="A41" s="40" t="s">
        <v>649</v>
      </c>
      <c r="B41" s="16">
        <v>1</v>
      </c>
      <c r="C41" s="16">
        <v>1</v>
      </c>
      <c r="D41" s="16">
        <v>1</v>
      </c>
      <c r="E41" s="16">
        <v>1</v>
      </c>
      <c r="F41" s="16">
        <v>0</v>
      </c>
      <c r="G41" s="16">
        <v>0</v>
      </c>
      <c r="H41" s="16">
        <v>0</v>
      </c>
      <c r="I41" s="330">
        <v>1</v>
      </c>
      <c r="J41" s="330">
        <v>1</v>
      </c>
      <c r="K41" s="330">
        <v>0</v>
      </c>
      <c r="L41" s="330">
        <v>0</v>
      </c>
      <c r="M41" s="330">
        <v>1</v>
      </c>
      <c r="N41" s="57">
        <v>1</v>
      </c>
      <c r="O41" s="16">
        <f>VLOOKUP(A41,Elasti_GSC_review!$H$2:$I$89,2,0)</f>
        <v>0</v>
      </c>
      <c r="P41" s="330">
        <v>1</v>
      </c>
      <c r="Q41" s="442">
        <v>1</v>
      </c>
      <c r="R41" s="330">
        <v>1</v>
      </c>
      <c r="S41" s="330">
        <v>1</v>
      </c>
      <c r="T41" s="330">
        <v>1</v>
      </c>
      <c r="U41" s="330">
        <v>1</v>
      </c>
      <c r="V41" s="330">
        <v>1</v>
      </c>
      <c r="W41" s="330">
        <v>1</v>
      </c>
      <c r="X41" s="442">
        <v>1</v>
      </c>
      <c r="Y41" s="330">
        <v>1</v>
      </c>
      <c r="Z41" s="330">
        <v>1</v>
      </c>
      <c r="AA41" s="16"/>
      <c r="AB41" s="16"/>
      <c r="AC41" s="16"/>
      <c r="AD41" s="330">
        <v>1</v>
      </c>
      <c r="AE41" s="16">
        <v>1</v>
      </c>
      <c r="AF41" s="16">
        <v>0</v>
      </c>
      <c r="AG41" s="330">
        <v>1</v>
      </c>
      <c r="AH41" s="16" t="s">
        <v>870</v>
      </c>
    </row>
    <row r="42" spans="1:34" ht="13.5" customHeight="1" x14ac:dyDescent="0.25">
      <c r="A42" s="40" t="s">
        <v>1107</v>
      </c>
      <c r="B42" s="289">
        <v>0</v>
      </c>
      <c r="C42" s="289">
        <v>0</v>
      </c>
      <c r="D42" s="289">
        <v>0</v>
      </c>
      <c r="E42" s="289">
        <v>0</v>
      </c>
      <c r="F42" s="289">
        <v>0</v>
      </c>
      <c r="G42" s="289">
        <v>0</v>
      </c>
      <c r="H42" s="289">
        <v>0</v>
      </c>
      <c r="I42" s="330">
        <v>1</v>
      </c>
      <c r="J42" s="330">
        <v>1</v>
      </c>
      <c r="K42" s="330">
        <v>0</v>
      </c>
      <c r="L42" s="330">
        <v>0</v>
      </c>
      <c r="M42" s="330">
        <v>1</v>
      </c>
      <c r="N42" s="16">
        <v>1</v>
      </c>
      <c r="O42" s="16">
        <v>1</v>
      </c>
      <c r="P42" s="330">
        <v>1</v>
      </c>
      <c r="Q42" s="442">
        <v>1</v>
      </c>
      <c r="R42" s="330">
        <v>1</v>
      </c>
      <c r="S42" s="330">
        <v>1</v>
      </c>
      <c r="T42" s="330">
        <v>1</v>
      </c>
      <c r="U42" s="330">
        <v>1</v>
      </c>
      <c r="V42" s="330">
        <v>1</v>
      </c>
      <c r="W42" s="330">
        <v>1</v>
      </c>
      <c r="X42" s="442">
        <v>1</v>
      </c>
      <c r="Y42" s="330">
        <v>1</v>
      </c>
      <c r="Z42" s="330">
        <v>1</v>
      </c>
      <c r="AA42" s="16"/>
      <c r="AB42" s="16"/>
      <c r="AC42" s="16"/>
      <c r="AD42" s="330">
        <v>1</v>
      </c>
      <c r="AE42" s="289">
        <v>0</v>
      </c>
      <c r="AF42" s="289">
        <v>0</v>
      </c>
      <c r="AG42" s="330">
        <v>1</v>
      </c>
      <c r="AH42" s="138" t="s">
        <v>1643</v>
      </c>
    </row>
    <row r="43" spans="1:34" ht="13.5" customHeight="1" x14ac:dyDescent="0.25">
      <c r="A43" s="468" t="s">
        <v>100</v>
      </c>
      <c r="B43" s="16">
        <v>0</v>
      </c>
      <c r="C43" s="16">
        <v>1</v>
      </c>
      <c r="D43" s="16">
        <v>0</v>
      </c>
      <c r="E43" s="16">
        <v>0</v>
      </c>
      <c r="F43" s="16">
        <v>0</v>
      </c>
      <c r="G43" s="16">
        <v>0</v>
      </c>
      <c r="H43" s="16">
        <v>0</v>
      </c>
      <c r="I43" s="330">
        <v>1</v>
      </c>
      <c r="J43" s="330">
        <v>1</v>
      </c>
      <c r="K43" s="330">
        <v>0</v>
      </c>
      <c r="L43" s="330">
        <v>0</v>
      </c>
      <c r="M43" s="330">
        <v>1</v>
      </c>
      <c r="N43" s="16">
        <f>VLOOKUP(A43,Elasti_CSC_review_new!$G$2:$H$89,2,0)</f>
        <v>0</v>
      </c>
      <c r="O43" s="16">
        <f>VLOOKUP(A43,Elasti_GSC_review!$H$2:$I$89,2,0)</f>
        <v>0</v>
      </c>
      <c r="P43" s="330">
        <v>1</v>
      </c>
      <c r="Q43" s="442">
        <v>1</v>
      </c>
      <c r="R43" s="330">
        <v>1</v>
      </c>
      <c r="S43" s="330">
        <v>1</v>
      </c>
      <c r="T43" s="330">
        <v>1</v>
      </c>
      <c r="U43" s="330">
        <v>1</v>
      </c>
      <c r="V43" s="330">
        <v>1</v>
      </c>
      <c r="W43" s="330">
        <v>1</v>
      </c>
      <c r="X43" s="442">
        <v>1</v>
      </c>
      <c r="Y43" s="330">
        <v>1</v>
      </c>
      <c r="Z43" s="330">
        <v>1</v>
      </c>
      <c r="AA43" s="16"/>
      <c r="AB43" s="16"/>
      <c r="AC43" s="16"/>
      <c r="AD43" s="330">
        <v>1</v>
      </c>
      <c r="AE43" s="16">
        <v>0</v>
      </c>
      <c r="AF43" s="16">
        <v>0</v>
      </c>
      <c r="AG43" s="330">
        <v>1</v>
      </c>
      <c r="AH43" s="16" t="s">
        <v>871</v>
      </c>
    </row>
    <row r="44" spans="1:34" ht="13.5" customHeight="1" x14ac:dyDescent="0.25">
      <c r="A44" s="40" t="s">
        <v>119</v>
      </c>
      <c r="B44" s="16">
        <v>1</v>
      </c>
      <c r="C44" s="16">
        <v>0</v>
      </c>
      <c r="D44" s="16">
        <v>0</v>
      </c>
      <c r="E44" s="16">
        <v>1</v>
      </c>
      <c r="F44" s="16">
        <v>1</v>
      </c>
      <c r="G44" s="16">
        <v>0</v>
      </c>
      <c r="H44" s="16">
        <v>0</v>
      </c>
      <c r="I44" s="330">
        <v>1</v>
      </c>
      <c r="J44" s="330">
        <v>1</v>
      </c>
      <c r="K44" s="330">
        <v>0</v>
      </c>
      <c r="L44" s="330">
        <v>0</v>
      </c>
      <c r="M44" s="330">
        <v>1</v>
      </c>
      <c r="N44" s="16">
        <f>VLOOKUP(A44,Elasti_CSC_review_new!$G$2:$H$89,2,0)</f>
        <v>0</v>
      </c>
      <c r="O44" s="16">
        <f>VLOOKUP(A44,Elasti_GSC_review!$H$2:$I$89,2,0)</f>
        <v>0</v>
      </c>
      <c r="P44" s="330">
        <v>1</v>
      </c>
      <c r="Q44" s="442">
        <v>1</v>
      </c>
      <c r="R44" s="330">
        <v>1</v>
      </c>
      <c r="S44" s="330">
        <v>1</v>
      </c>
      <c r="T44" s="330">
        <v>1</v>
      </c>
      <c r="U44" s="330">
        <v>1</v>
      </c>
      <c r="V44" s="330">
        <v>1</v>
      </c>
      <c r="W44" s="330">
        <v>1</v>
      </c>
      <c r="X44" s="442">
        <v>1</v>
      </c>
      <c r="Y44" s="330">
        <v>1</v>
      </c>
      <c r="Z44" s="330">
        <v>1</v>
      </c>
      <c r="AA44" s="16"/>
      <c r="AB44" s="16"/>
      <c r="AC44" s="16"/>
      <c r="AD44" s="330">
        <v>1</v>
      </c>
      <c r="AE44" s="16">
        <v>1</v>
      </c>
      <c r="AF44" s="16">
        <v>1</v>
      </c>
      <c r="AG44" s="330">
        <v>1</v>
      </c>
      <c r="AH44" s="16" t="s">
        <v>872</v>
      </c>
    </row>
    <row r="45" spans="1:34" ht="13.5" customHeight="1" x14ac:dyDescent="0.25">
      <c r="A45" s="40" t="s">
        <v>122</v>
      </c>
      <c r="B45" s="16">
        <v>1</v>
      </c>
      <c r="C45" s="16">
        <v>0</v>
      </c>
      <c r="D45" s="16">
        <v>0</v>
      </c>
      <c r="E45" s="16">
        <v>1</v>
      </c>
      <c r="F45" s="16">
        <v>1</v>
      </c>
      <c r="G45" s="16">
        <v>0</v>
      </c>
      <c r="H45" s="16">
        <v>0</v>
      </c>
      <c r="I45" s="330">
        <v>1</v>
      </c>
      <c r="J45" s="330">
        <v>1</v>
      </c>
      <c r="K45" s="330">
        <v>0</v>
      </c>
      <c r="L45" s="330">
        <v>0</v>
      </c>
      <c r="M45" s="330">
        <v>1</v>
      </c>
      <c r="N45" s="16">
        <f>VLOOKUP(A45,Elasti_CSC_review_new!$G$2:$H$89,2,0)</f>
        <v>0</v>
      </c>
      <c r="O45" s="16">
        <f>VLOOKUP(A45,Elasti_GSC_review!$H$2:$I$89,2,0)</f>
        <v>0</v>
      </c>
      <c r="P45" s="330">
        <v>1</v>
      </c>
      <c r="Q45" s="442">
        <v>1</v>
      </c>
      <c r="R45" s="330">
        <v>1</v>
      </c>
      <c r="S45" s="330">
        <v>1</v>
      </c>
      <c r="T45" s="330">
        <v>1</v>
      </c>
      <c r="U45" s="330">
        <v>1</v>
      </c>
      <c r="V45" s="330">
        <v>1</v>
      </c>
      <c r="W45" s="330">
        <v>1</v>
      </c>
      <c r="X45" s="442">
        <v>1</v>
      </c>
      <c r="Y45" s="330">
        <v>1</v>
      </c>
      <c r="Z45" s="330">
        <v>1</v>
      </c>
      <c r="AA45" s="16"/>
      <c r="AB45" s="16"/>
      <c r="AC45" s="16"/>
      <c r="AD45" s="330">
        <v>1</v>
      </c>
      <c r="AE45" s="16">
        <v>1</v>
      </c>
      <c r="AF45" s="16">
        <v>1</v>
      </c>
      <c r="AG45" s="330">
        <v>1</v>
      </c>
      <c r="AH45" s="16" t="s">
        <v>872</v>
      </c>
    </row>
    <row r="46" spans="1:34" ht="13.5" customHeight="1" x14ac:dyDescent="0.25">
      <c r="A46" s="40" t="s">
        <v>157</v>
      </c>
      <c r="B46" s="7">
        <v>1</v>
      </c>
      <c r="C46" s="7">
        <v>1</v>
      </c>
      <c r="D46" s="7">
        <v>1</v>
      </c>
      <c r="E46" s="7">
        <v>1</v>
      </c>
      <c r="F46" s="7">
        <v>1</v>
      </c>
      <c r="G46" s="7">
        <v>1</v>
      </c>
      <c r="H46" s="7">
        <v>1</v>
      </c>
      <c r="I46" s="330">
        <v>1</v>
      </c>
      <c r="J46" s="330">
        <v>1</v>
      </c>
      <c r="K46" s="330">
        <v>0</v>
      </c>
      <c r="L46" s="330">
        <v>0</v>
      </c>
      <c r="M46" s="330">
        <v>1</v>
      </c>
      <c r="N46" s="16">
        <f>VLOOKUP(A46,Elasti_CSC_review_new!$G$2:$H$89,2,0)</f>
        <v>0</v>
      </c>
      <c r="O46" s="16">
        <f>VLOOKUP(A46,Elasti_GSC_review!$H$2:$I$89,2,0)</f>
        <v>1</v>
      </c>
      <c r="P46" s="330">
        <v>1</v>
      </c>
      <c r="Q46" s="442">
        <v>1</v>
      </c>
      <c r="R46" s="330">
        <v>1</v>
      </c>
      <c r="S46" s="330">
        <v>1</v>
      </c>
      <c r="T46" s="330">
        <v>1</v>
      </c>
      <c r="U46" s="330">
        <v>1</v>
      </c>
      <c r="V46" s="330">
        <v>1</v>
      </c>
      <c r="W46" s="330">
        <v>1</v>
      </c>
      <c r="X46" s="442">
        <v>1</v>
      </c>
      <c r="Y46" s="330">
        <v>1</v>
      </c>
      <c r="Z46" s="330">
        <v>1</v>
      </c>
      <c r="AA46" s="16"/>
      <c r="AB46" s="16"/>
      <c r="AC46" s="16"/>
      <c r="AD46" s="330">
        <v>1</v>
      </c>
      <c r="AE46" s="16">
        <v>1</v>
      </c>
      <c r="AF46" s="16">
        <v>1</v>
      </c>
      <c r="AG46" s="330">
        <v>1</v>
      </c>
      <c r="AH46" s="16" t="s">
        <v>1566</v>
      </c>
    </row>
    <row r="47" spans="1:34" ht="13.5" customHeight="1" x14ac:dyDescent="0.25">
      <c r="A47" s="40" t="s">
        <v>257</v>
      </c>
      <c r="B47" s="7">
        <v>1</v>
      </c>
      <c r="C47" s="7">
        <v>1</v>
      </c>
      <c r="D47" s="7">
        <v>1</v>
      </c>
      <c r="E47" s="7">
        <v>1</v>
      </c>
      <c r="F47" s="7">
        <v>1</v>
      </c>
      <c r="G47" s="7">
        <v>0</v>
      </c>
      <c r="H47" s="7">
        <v>0</v>
      </c>
      <c r="I47" s="330">
        <v>1</v>
      </c>
      <c r="J47" s="330">
        <v>1</v>
      </c>
      <c r="K47" s="330">
        <v>0</v>
      </c>
      <c r="L47" s="330">
        <v>0</v>
      </c>
      <c r="M47" s="330">
        <v>1</v>
      </c>
      <c r="N47" s="16">
        <v>0</v>
      </c>
      <c r="O47" s="16">
        <v>0</v>
      </c>
      <c r="P47" s="330">
        <v>1</v>
      </c>
      <c r="Q47" s="442">
        <v>1</v>
      </c>
      <c r="R47" s="330">
        <v>1</v>
      </c>
      <c r="S47" s="330">
        <v>1</v>
      </c>
      <c r="T47" s="330">
        <v>1</v>
      </c>
      <c r="U47" s="330">
        <v>1</v>
      </c>
      <c r="V47" s="330">
        <v>1</v>
      </c>
      <c r="W47" s="330">
        <v>1</v>
      </c>
      <c r="X47" s="442">
        <v>1</v>
      </c>
      <c r="Y47" s="330">
        <v>1</v>
      </c>
      <c r="Z47" s="330">
        <v>1</v>
      </c>
      <c r="AA47" s="16"/>
      <c r="AB47" s="16"/>
      <c r="AC47" s="16"/>
      <c r="AD47" s="330">
        <v>1</v>
      </c>
      <c r="AE47" s="16">
        <v>1</v>
      </c>
      <c r="AF47" s="16">
        <v>1</v>
      </c>
      <c r="AG47" s="330">
        <v>1</v>
      </c>
      <c r="AH47" s="16" t="s">
        <v>1566</v>
      </c>
    </row>
    <row r="48" spans="1:34" ht="13.5" customHeight="1" x14ac:dyDescent="0.25">
      <c r="A48" s="40" t="s">
        <v>650</v>
      </c>
      <c r="B48" s="16">
        <v>1</v>
      </c>
      <c r="C48" s="16">
        <v>1</v>
      </c>
      <c r="D48" s="16">
        <v>1</v>
      </c>
      <c r="E48" s="16">
        <v>1</v>
      </c>
      <c r="F48" s="16">
        <v>0</v>
      </c>
      <c r="G48" s="16">
        <v>0</v>
      </c>
      <c r="H48" s="16">
        <v>0</v>
      </c>
      <c r="I48" s="330">
        <v>1</v>
      </c>
      <c r="J48" s="330">
        <v>1</v>
      </c>
      <c r="K48" s="330">
        <v>0</v>
      </c>
      <c r="L48" s="330">
        <v>0</v>
      </c>
      <c r="M48" s="330">
        <v>1</v>
      </c>
      <c r="N48" s="16">
        <f>VLOOKUP(A48,Elasti_CSC_review_new!$G$2:$H$89,2,0)</f>
        <v>0</v>
      </c>
      <c r="O48" s="16">
        <f>VLOOKUP(A48,Elasti_GSC_review!$H$2:$I$89,2,0)</f>
        <v>0</v>
      </c>
      <c r="P48" s="330">
        <v>1</v>
      </c>
      <c r="Q48" s="442">
        <v>1</v>
      </c>
      <c r="R48" s="330">
        <v>1</v>
      </c>
      <c r="S48" s="330">
        <v>1</v>
      </c>
      <c r="T48" s="330">
        <v>1</v>
      </c>
      <c r="U48" s="330">
        <v>1</v>
      </c>
      <c r="V48" s="330">
        <v>1</v>
      </c>
      <c r="W48" s="330">
        <v>1</v>
      </c>
      <c r="X48" s="442">
        <v>1</v>
      </c>
      <c r="Y48" s="330">
        <v>1</v>
      </c>
      <c r="Z48" s="330">
        <v>1</v>
      </c>
      <c r="AA48" s="16"/>
      <c r="AB48" s="16"/>
      <c r="AC48" s="16"/>
      <c r="AD48" s="330">
        <v>1</v>
      </c>
      <c r="AE48" s="16">
        <v>1</v>
      </c>
      <c r="AF48" s="16">
        <v>0</v>
      </c>
      <c r="AG48" s="330">
        <v>1</v>
      </c>
      <c r="AH48" s="16" t="s">
        <v>873</v>
      </c>
    </row>
    <row r="49" spans="1:35" ht="13.5" customHeight="1" x14ac:dyDescent="0.25">
      <c r="A49" s="468" t="s">
        <v>651</v>
      </c>
      <c r="B49" s="16">
        <v>1</v>
      </c>
      <c r="C49" s="16">
        <v>1</v>
      </c>
      <c r="D49" s="16">
        <v>1</v>
      </c>
      <c r="E49" s="16">
        <v>1</v>
      </c>
      <c r="F49" s="16">
        <v>0</v>
      </c>
      <c r="G49" s="16">
        <v>1</v>
      </c>
      <c r="H49" s="16">
        <v>1</v>
      </c>
      <c r="I49" s="330">
        <v>1</v>
      </c>
      <c r="J49" s="330">
        <v>1</v>
      </c>
      <c r="K49" s="330">
        <v>0</v>
      </c>
      <c r="L49" s="330">
        <v>0</v>
      </c>
      <c r="M49" s="330">
        <v>1</v>
      </c>
      <c r="N49" s="16">
        <f>VLOOKUP(A49,Elasti_CSC_review_new!$G$2:$H$89,2,0)</f>
        <v>0</v>
      </c>
      <c r="O49" s="16">
        <f>VLOOKUP(A49,Elasti_GSC_review!$H$2:$I$89,2,0)</f>
        <v>1</v>
      </c>
      <c r="P49" s="330">
        <v>1</v>
      </c>
      <c r="Q49" s="442">
        <v>1</v>
      </c>
      <c r="R49" s="330">
        <v>1</v>
      </c>
      <c r="S49" s="330">
        <v>1</v>
      </c>
      <c r="T49" s="330">
        <v>1</v>
      </c>
      <c r="U49" s="330">
        <v>1</v>
      </c>
      <c r="V49" s="330">
        <v>1</v>
      </c>
      <c r="W49" s="330">
        <v>1</v>
      </c>
      <c r="X49" s="442">
        <v>1</v>
      </c>
      <c r="Y49" s="330">
        <v>1</v>
      </c>
      <c r="Z49" s="330">
        <v>1</v>
      </c>
      <c r="AA49" s="16"/>
      <c r="AB49" s="16"/>
      <c r="AC49" s="16"/>
      <c r="AD49" s="330">
        <v>1</v>
      </c>
      <c r="AE49" s="16">
        <v>1</v>
      </c>
      <c r="AF49" s="16">
        <v>0</v>
      </c>
      <c r="AG49" s="330">
        <v>1</v>
      </c>
      <c r="AH49" s="16" t="s">
        <v>874</v>
      </c>
    </row>
    <row r="50" spans="1:35" ht="13.15" customHeight="1" x14ac:dyDescent="0.25">
      <c r="A50" s="468" t="s">
        <v>144</v>
      </c>
      <c r="B50" s="16">
        <v>1</v>
      </c>
      <c r="C50" s="16">
        <v>1</v>
      </c>
      <c r="D50" s="16">
        <v>1</v>
      </c>
      <c r="E50" s="16">
        <v>1</v>
      </c>
      <c r="F50" s="16">
        <v>0</v>
      </c>
      <c r="G50" s="16">
        <v>0</v>
      </c>
      <c r="H50" s="16">
        <v>0</v>
      </c>
      <c r="I50" s="330">
        <v>1</v>
      </c>
      <c r="J50" s="330">
        <v>1</v>
      </c>
      <c r="K50" s="330">
        <v>0</v>
      </c>
      <c r="L50" s="330">
        <v>0</v>
      </c>
      <c r="M50" s="330">
        <v>1</v>
      </c>
      <c r="N50" s="16">
        <f>VLOOKUP(A50,Elasti_CSC_review_new!$G$2:$H$89,2,0)</f>
        <v>0</v>
      </c>
      <c r="O50" s="16">
        <f>VLOOKUP(A50,Elasti_GSC_review!$H$2:$I$89,2,0)</f>
        <v>0</v>
      </c>
      <c r="P50" s="330">
        <v>1</v>
      </c>
      <c r="Q50" s="442">
        <v>1</v>
      </c>
      <c r="R50" s="330">
        <v>1</v>
      </c>
      <c r="S50" s="330">
        <v>1</v>
      </c>
      <c r="T50" s="330">
        <v>1</v>
      </c>
      <c r="U50" s="330">
        <v>1</v>
      </c>
      <c r="V50" s="330">
        <v>1</v>
      </c>
      <c r="W50" s="330">
        <v>1</v>
      </c>
      <c r="X50" s="442">
        <v>1</v>
      </c>
      <c r="Y50" s="330">
        <v>1</v>
      </c>
      <c r="Z50" s="330">
        <v>1</v>
      </c>
      <c r="AA50" s="16"/>
      <c r="AB50" s="16"/>
      <c r="AC50" s="16"/>
      <c r="AD50" s="330">
        <v>1</v>
      </c>
      <c r="AE50" s="16">
        <v>1</v>
      </c>
      <c r="AF50" s="16">
        <v>0</v>
      </c>
      <c r="AG50" s="330">
        <v>1</v>
      </c>
      <c r="AH50" s="16" t="s">
        <v>875</v>
      </c>
    </row>
    <row r="51" spans="1:35" ht="13.15" customHeight="1" x14ac:dyDescent="0.25">
      <c r="A51" s="468" t="s">
        <v>2013</v>
      </c>
      <c r="B51" s="16"/>
      <c r="C51" s="16"/>
      <c r="D51" s="16"/>
      <c r="E51" s="296"/>
      <c r="F51" s="296"/>
      <c r="G51" s="296"/>
      <c r="H51" s="296"/>
      <c r="I51" s="296"/>
      <c r="J51" s="296"/>
      <c r="K51" s="296"/>
      <c r="L51" s="296"/>
      <c r="M51" s="296"/>
      <c r="N51" s="16">
        <v>0</v>
      </c>
      <c r="O51" s="16">
        <v>1</v>
      </c>
      <c r="P51" s="7">
        <v>1</v>
      </c>
      <c r="Q51" s="198">
        <v>0</v>
      </c>
      <c r="R51" s="7">
        <v>0</v>
      </c>
      <c r="S51" s="7">
        <v>0</v>
      </c>
      <c r="T51" s="7">
        <v>0</v>
      </c>
      <c r="U51" s="7">
        <v>1</v>
      </c>
      <c r="V51" s="7">
        <v>0</v>
      </c>
      <c r="W51" s="7">
        <v>1</v>
      </c>
      <c r="X51" s="198">
        <v>0</v>
      </c>
      <c r="Y51" s="7">
        <v>0</v>
      </c>
      <c r="Z51" s="7">
        <v>0</v>
      </c>
      <c r="AA51" s="16"/>
      <c r="AB51" s="16"/>
      <c r="AC51" s="16"/>
      <c r="AD51" s="7">
        <v>0</v>
      </c>
      <c r="AE51" s="296"/>
      <c r="AF51" s="296"/>
      <c r="AG51" s="7">
        <v>0</v>
      </c>
      <c r="AH51" s="16"/>
    </row>
    <row r="52" spans="1:35" ht="13.15" customHeight="1" x14ac:dyDescent="0.25">
      <c r="A52" s="40" t="s">
        <v>1488</v>
      </c>
      <c r="B52" s="296"/>
      <c r="C52" s="296"/>
      <c r="D52" s="296"/>
      <c r="E52" s="296"/>
      <c r="F52" s="296"/>
      <c r="G52" s="296"/>
      <c r="H52" s="296"/>
      <c r="I52" s="16">
        <v>1</v>
      </c>
      <c r="J52" s="16">
        <v>1</v>
      </c>
      <c r="K52" s="16">
        <v>0</v>
      </c>
      <c r="L52" s="16">
        <v>0</v>
      </c>
      <c r="M52" s="16">
        <v>1</v>
      </c>
      <c r="N52" s="16">
        <v>1</v>
      </c>
      <c r="O52" s="16">
        <v>1</v>
      </c>
      <c r="P52" s="16">
        <v>1</v>
      </c>
      <c r="Q52" s="511">
        <v>1</v>
      </c>
      <c r="R52" s="511">
        <v>1</v>
      </c>
      <c r="S52" s="511">
        <v>1</v>
      </c>
      <c r="T52" s="511">
        <v>1</v>
      </c>
      <c r="U52" s="511">
        <v>1</v>
      </c>
      <c r="V52" s="511">
        <v>1</v>
      </c>
      <c r="W52" s="16">
        <v>1</v>
      </c>
      <c r="X52" s="511">
        <v>1</v>
      </c>
      <c r="Y52" s="511">
        <v>1</v>
      </c>
      <c r="Z52" s="511">
        <v>1</v>
      </c>
      <c r="AA52" s="16"/>
      <c r="AB52" s="16"/>
      <c r="AC52" s="16"/>
      <c r="AD52" s="511">
        <v>1</v>
      </c>
      <c r="AE52" s="296"/>
      <c r="AF52" s="296"/>
      <c r="AG52" s="511">
        <v>1</v>
      </c>
      <c r="AH52" s="16" t="s">
        <v>2776</v>
      </c>
    </row>
    <row r="53" spans="1:35" ht="13.5" customHeight="1" x14ac:dyDescent="0.25">
      <c r="A53" s="544" t="s">
        <v>2588</v>
      </c>
      <c r="B53" s="16"/>
      <c r="C53" s="16"/>
      <c r="D53" s="16"/>
      <c r="E53" s="326"/>
      <c r="F53" s="326"/>
      <c r="G53" s="16">
        <v>16</v>
      </c>
      <c r="H53" s="16">
        <v>16</v>
      </c>
      <c r="I53" s="326"/>
      <c r="J53" s="326"/>
      <c r="K53" s="326"/>
      <c r="L53" s="326"/>
      <c r="M53" s="326"/>
      <c r="N53" s="326"/>
      <c r="O53" s="16">
        <v>16</v>
      </c>
      <c r="P53" s="16">
        <v>28</v>
      </c>
      <c r="Q53" s="327"/>
      <c r="R53" s="327"/>
      <c r="S53" s="327"/>
      <c r="T53" s="326"/>
      <c r="U53" s="7">
        <v>28</v>
      </c>
      <c r="V53" s="326"/>
      <c r="W53" s="16">
        <v>28</v>
      </c>
      <c r="X53" s="327"/>
      <c r="Y53" s="327"/>
      <c r="Z53" s="327"/>
      <c r="AA53" s="16"/>
      <c r="AB53" s="16"/>
      <c r="AC53" s="16"/>
      <c r="AD53" s="327"/>
      <c r="AE53" s="326"/>
      <c r="AF53" s="326"/>
      <c r="AG53" s="327"/>
      <c r="AH53" s="16" t="s">
        <v>1732</v>
      </c>
    </row>
    <row r="54" spans="1:35" ht="13.5" customHeight="1" x14ac:dyDescent="0.25">
      <c r="A54" s="18" t="s">
        <v>2517</v>
      </c>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row>
    <row r="55" spans="1:35" ht="13.5" customHeight="1" x14ac:dyDescent="0.25">
      <c r="A55" s="3" t="s">
        <v>1546</v>
      </c>
      <c r="B55" s="289">
        <v>0</v>
      </c>
      <c r="C55" s="289">
        <v>0</v>
      </c>
      <c r="D55" s="289">
        <v>0</v>
      </c>
      <c r="E55" s="289">
        <v>0</v>
      </c>
      <c r="F55" s="289">
        <v>0</v>
      </c>
      <c r="G55" s="289">
        <v>0</v>
      </c>
      <c r="H55" s="289">
        <v>0</v>
      </c>
      <c r="I55" s="289">
        <v>0</v>
      </c>
      <c r="J55" s="289">
        <v>0</v>
      </c>
      <c r="K55" s="289">
        <v>0</v>
      </c>
      <c r="L55" s="289">
        <v>0</v>
      </c>
      <c r="M55" s="289">
        <v>0</v>
      </c>
      <c r="N55" s="289">
        <v>0</v>
      </c>
      <c r="O55" s="289">
        <v>0</v>
      </c>
      <c r="P55" s="16">
        <v>1</v>
      </c>
      <c r="Q55" s="197">
        <v>1</v>
      </c>
      <c r="R55" s="197">
        <v>1</v>
      </c>
      <c r="S55" s="198">
        <v>1</v>
      </c>
      <c r="T55" s="7">
        <v>1</v>
      </c>
      <c r="U55" s="7">
        <v>1</v>
      </c>
      <c r="V55" s="7">
        <v>1</v>
      </c>
      <c r="W55" s="16">
        <v>1</v>
      </c>
      <c r="X55" s="197">
        <v>1</v>
      </c>
      <c r="Y55" s="197">
        <v>1</v>
      </c>
      <c r="Z55" s="198">
        <v>1</v>
      </c>
      <c r="AA55" s="16"/>
      <c r="AB55" s="16"/>
      <c r="AC55" s="16"/>
      <c r="AD55" s="198">
        <v>1</v>
      </c>
      <c r="AE55" s="289">
        <v>0</v>
      </c>
      <c r="AF55" s="289">
        <v>0</v>
      </c>
      <c r="AG55" s="198">
        <v>1</v>
      </c>
      <c r="AH55" s="138" t="s">
        <v>1642</v>
      </c>
    </row>
    <row r="56" spans="1:35" ht="13.5" customHeight="1" x14ac:dyDescent="0.25">
      <c r="A56" s="3" t="s">
        <v>1662</v>
      </c>
      <c r="B56" s="289"/>
      <c r="C56" s="289"/>
      <c r="D56" s="289"/>
      <c r="E56" s="289">
        <v>0</v>
      </c>
      <c r="F56" s="289">
        <v>0</v>
      </c>
      <c r="G56" s="289">
        <v>0</v>
      </c>
      <c r="H56" s="289">
        <v>0</v>
      </c>
      <c r="I56" s="289">
        <v>0</v>
      </c>
      <c r="J56" s="289">
        <v>0</v>
      </c>
      <c r="K56" s="289">
        <v>0</v>
      </c>
      <c r="L56" s="289">
        <v>0</v>
      </c>
      <c r="M56" s="289">
        <v>0</v>
      </c>
      <c r="N56" s="289">
        <v>0</v>
      </c>
      <c r="O56" s="289">
        <v>0</v>
      </c>
      <c r="P56" s="16">
        <v>1</v>
      </c>
      <c r="Q56" s="197">
        <v>1</v>
      </c>
      <c r="R56" s="197">
        <v>1</v>
      </c>
      <c r="S56" s="198">
        <v>1</v>
      </c>
      <c r="T56" s="7">
        <v>0</v>
      </c>
      <c r="U56" s="7">
        <v>0</v>
      </c>
      <c r="V56" s="7">
        <v>1</v>
      </c>
      <c r="W56" s="16">
        <v>1</v>
      </c>
      <c r="X56" s="197">
        <v>1</v>
      </c>
      <c r="Y56" s="197">
        <v>1</v>
      </c>
      <c r="Z56" s="198">
        <v>1</v>
      </c>
      <c r="AA56" s="16"/>
      <c r="AB56" s="16"/>
      <c r="AC56" s="16"/>
      <c r="AD56" s="198">
        <v>1</v>
      </c>
      <c r="AE56" s="289">
        <v>0</v>
      </c>
      <c r="AF56" s="289">
        <v>0</v>
      </c>
      <c r="AG56" s="198">
        <v>1</v>
      </c>
      <c r="AH56" s="138" t="s">
        <v>1661</v>
      </c>
    </row>
    <row r="57" spans="1:35" ht="13.5" customHeight="1" x14ac:dyDescent="0.25">
      <c r="A57" s="3" t="s">
        <v>614</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v>0</v>
      </c>
      <c r="X57" s="197">
        <v>1</v>
      </c>
      <c r="Y57" s="197">
        <v>1</v>
      </c>
      <c r="Z57" s="198">
        <v>1</v>
      </c>
      <c r="AA57" s="16"/>
      <c r="AB57" s="16"/>
      <c r="AC57" s="16"/>
      <c r="AD57" s="198">
        <v>1</v>
      </c>
      <c r="AE57" s="16">
        <v>1</v>
      </c>
      <c r="AF57" s="16">
        <v>1</v>
      </c>
      <c r="AG57" s="198">
        <v>1</v>
      </c>
      <c r="AH57" s="138" t="s">
        <v>843</v>
      </c>
    </row>
    <row r="58" spans="1:35" ht="13.5" customHeight="1" x14ac:dyDescent="0.25">
      <c r="A58" s="3" t="s">
        <v>615</v>
      </c>
      <c r="B58" s="16">
        <v>1</v>
      </c>
      <c r="C58" s="16">
        <v>1</v>
      </c>
      <c r="D58" s="16">
        <v>1</v>
      </c>
      <c r="E58" s="16">
        <v>1</v>
      </c>
      <c r="F58" s="16">
        <v>1</v>
      </c>
      <c r="G58" s="16">
        <v>0</v>
      </c>
      <c r="H58" s="16">
        <v>0</v>
      </c>
      <c r="I58" s="16">
        <v>1</v>
      </c>
      <c r="J58" s="16">
        <v>1</v>
      </c>
      <c r="K58" s="16">
        <v>1</v>
      </c>
      <c r="L58" s="16">
        <v>1</v>
      </c>
      <c r="M58" s="16">
        <v>1</v>
      </c>
      <c r="N58" s="16">
        <v>1</v>
      </c>
      <c r="O58" s="16">
        <v>0</v>
      </c>
      <c r="P58" s="16">
        <v>0</v>
      </c>
      <c r="Q58" s="197">
        <v>1</v>
      </c>
      <c r="R58" s="197">
        <v>1</v>
      </c>
      <c r="S58" s="198">
        <v>1</v>
      </c>
      <c r="T58" s="16">
        <v>1</v>
      </c>
      <c r="U58" s="16">
        <v>1</v>
      </c>
      <c r="V58" s="16">
        <v>1</v>
      </c>
      <c r="W58" s="16">
        <v>0</v>
      </c>
      <c r="X58" s="197">
        <v>1</v>
      </c>
      <c r="Y58" s="197">
        <v>1</v>
      </c>
      <c r="Z58" s="198">
        <v>1</v>
      </c>
      <c r="AA58" s="16"/>
      <c r="AB58" s="16"/>
      <c r="AC58" s="16"/>
      <c r="AD58" s="198">
        <v>1</v>
      </c>
      <c r="AE58" s="16">
        <v>1</v>
      </c>
      <c r="AF58" s="16">
        <v>1</v>
      </c>
      <c r="AG58" s="198">
        <v>1</v>
      </c>
      <c r="AH58" s="138" t="s">
        <v>1568</v>
      </c>
    </row>
    <row r="59" spans="1:35" ht="13.5" customHeight="1" x14ac:dyDescent="0.25">
      <c r="A59" s="7" t="s">
        <v>1659</v>
      </c>
      <c r="B59" s="7"/>
      <c r="C59" s="7"/>
      <c r="D59" s="7"/>
      <c r="E59" s="289">
        <v>1</v>
      </c>
      <c r="F59" s="289">
        <v>1</v>
      </c>
      <c r="G59" s="289">
        <v>1</v>
      </c>
      <c r="H59" s="289">
        <v>1</v>
      </c>
      <c r="I59" s="289">
        <v>1</v>
      </c>
      <c r="J59" s="289">
        <v>1</v>
      </c>
      <c r="K59" s="289">
        <v>1</v>
      </c>
      <c r="L59" s="289">
        <v>1</v>
      </c>
      <c r="M59" s="289">
        <v>1</v>
      </c>
      <c r="N59" s="289">
        <v>1</v>
      </c>
      <c r="O59" s="289">
        <v>1</v>
      </c>
      <c r="P59" s="16">
        <v>0</v>
      </c>
      <c r="Q59" s="197">
        <v>0</v>
      </c>
      <c r="R59" s="197">
        <v>0</v>
      </c>
      <c r="S59" s="198">
        <v>0</v>
      </c>
      <c r="T59" s="7">
        <v>0</v>
      </c>
      <c r="U59" s="7">
        <v>0</v>
      </c>
      <c r="V59" s="7">
        <v>0</v>
      </c>
      <c r="W59" s="16">
        <v>0</v>
      </c>
      <c r="X59" s="197">
        <v>0</v>
      </c>
      <c r="Y59" s="197">
        <v>0</v>
      </c>
      <c r="Z59" s="198">
        <v>0</v>
      </c>
      <c r="AA59" s="16"/>
      <c r="AB59" s="16"/>
      <c r="AC59" s="16"/>
      <c r="AD59" s="198">
        <v>0</v>
      </c>
      <c r="AE59" s="289">
        <v>1</v>
      </c>
      <c r="AF59" s="289">
        <v>1</v>
      </c>
      <c r="AG59" s="198">
        <v>0</v>
      </c>
      <c r="AH59" s="16" t="s">
        <v>1660</v>
      </c>
    </row>
    <row r="60" spans="1:35" ht="13.5" customHeight="1" x14ac:dyDescent="0.25">
      <c r="A60" s="7" t="s">
        <v>1174</v>
      </c>
      <c r="B60" s="7">
        <v>1</v>
      </c>
      <c r="C60" s="7">
        <v>1</v>
      </c>
      <c r="D60" s="7">
        <v>1</v>
      </c>
      <c r="E60" s="16">
        <v>1</v>
      </c>
      <c r="F60" s="16">
        <v>0</v>
      </c>
      <c r="G60" s="16">
        <v>0</v>
      </c>
      <c r="H60" s="16">
        <v>0</v>
      </c>
      <c r="I60" s="16">
        <v>1</v>
      </c>
      <c r="J60" s="7">
        <v>0</v>
      </c>
      <c r="K60" s="7">
        <v>1</v>
      </c>
      <c r="L60" s="7">
        <v>0</v>
      </c>
      <c r="M60" s="7">
        <v>1</v>
      </c>
      <c r="N60" s="7">
        <v>0</v>
      </c>
      <c r="O60" s="16">
        <v>0</v>
      </c>
      <c r="P60" s="16">
        <v>0</v>
      </c>
      <c r="Q60" s="197">
        <v>1</v>
      </c>
      <c r="R60" s="197">
        <v>0</v>
      </c>
      <c r="S60" s="198">
        <v>1</v>
      </c>
      <c r="T60" s="16">
        <v>0</v>
      </c>
      <c r="U60" s="16">
        <v>0</v>
      </c>
      <c r="V60" s="16">
        <v>0</v>
      </c>
      <c r="W60" s="16">
        <v>0</v>
      </c>
      <c r="X60" s="197">
        <v>1</v>
      </c>
      <c r="Y60" s="197">
        <v>0</v>
      </c>
      <c r="Z60" s="198">
        <v>1</v>
      </c>
      <c r="AA60" s="16"/>
      <c r="AB60" s="16"/>
      <c r="AC60" s="16"/>
      <c r="AD60" s="198">
        <v>1</v>
      </c>
      <c r="AE60" s="16">
        <v>1</v>
      </c>
      <c r="AF60" s="16">
        <v>0</v>
      </c>
      <c r="AG60" s="198">
        <v>1</v>
      </c>
      <c r="AH60" s="138" t="s">
        <v>1175</v>
      </c>
    </row>
    <row r="61" spans="1:35" s="315" customFormat="1" ht="13.15" customHeight="1" x14ac:dyDescent="0.25">
      <c r="A61" s="316" t="s">
        <v>1646</v>
      </c>
      <c r="B61" s="314"/>
      <c r="C61" s="314"/>
      <c r="D61" s="314"/>
      <c r="E61" s="317"/>
      <c r="F61" s="317"/>
      <c r="G61" s="317"/>
      <c r="H61" s="317"/>
      <c r="I61" s="317"/>
      <c r="J61" s="317"/>
      <c r="K61" s="317"/>
      <c r="L61" s="317"/>
      <c r="M61" s="317"/>
      <c r="N61" s="317"/>
      <c r="O61" s="317"/>
      <c r="P61" s="477">
        <v>192</v>
      </c>
      <c r="Q61" s="198">
        <v>0</v>
      </c>
      <c r="R61" s="198">
        <v>0</v>
      </c>
      <c r="S61" s="198">
        <v>0</v>
      </c>
      <c r="T61" s="371">
        <v>0</v>
      </c>
      <c r="U61" s="371">
        <v>0</v>
      </c>
      <c r="V61" s="371">
        <v>0</v>
      </c>
      <c r="W61" s="477">
        <v>192</v>
      </c>
      <c r="X61" s="198">
        <v>0</v>
      </c>
      <c r="Y61" s="198">
        <v>0</v>
      </c>
      <c r="Z61" s="198">
        <v>0</v>
      </c>
      <c r="AA61" s="314"/>
      <c r="AB61" s="314"/>
      <c r="AC61" s="314"/>
      <c r="AD61" s="198">
        <v>0</v>
      </c>
      <c r="AE61" s="317"/>
      <c r="AF61" s="317"/>
      <c r="AG61" s="198">
        <v>0</v>
      </c>
      <c r="AH61" s="316" t="s">
        <v>1671</v>
      </c>
      <c r="AI61" s="15"/>
    </row>
    <row r="62" spans="1:35" ht="13.15" customHeight="1" x14ac:dyDescent="0.25">
      <c r="A62" s="18" t="s">
        <v>2522</v>
      </c>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row>
    <row r="63" spans="1:35" s="437" customFormat="1" ht="13.5" customHeight="1" x14ac:dyDescent="0.25">
      <c r="A63" s="324" t="s">
        <v>395</v>
      </c>
      <c r="B63" s="197">
        <v>512</v>
      </c>
      <c r="C63" s="197">
        <v>512</v>
      </c>
      <c r="D63" s="197">
        <v>512</v>
      </c>
      <c r="E63" s="197">
        <v>512</v>
      </c>
      <c r="F63" s="198">
        <v>512</v>
      </c>
      <c r="G63" s="198">
        <v>512</v>
      </c>
      <c r="H63" s="198">
        <v>512</v>
      </c>
      <c r="I63" s="198">
        <v>384</v>
      </c>
      <c r="J63" s="198">
        <v>384</v>
      </c>
      <c r="K63" s="198">
        <v>512</v>
      </c>
      <c r="L63" s="198">
        <v>512</v>
      </c>
      <c r="M63" s="198">
        <v>384</v>
      </c>
      <c r="N63" s="198">
        <v>512</v>
      </c>
      <c r="O63" s="198">
        <v>512</v>
      </c>
      <c r="P63" s="197">
        <v>384</v>
      </c>
      <c r="Q63" s="197">
        <v>384</v>
      </c>
      <c r="R63" s="197">
        <v>384</v>
      </c>
      <c r="S63" s="198">
        <v>384</v>
      </c>
      <c r="T63" s="197">
        <v>384</v>
      </c>
      <c r="U63" s="197">
        <v>384</v>
      </c>
      <c r="V63" s="198">
        <v>384</v>
      </c>
      <c r="W63" s="197">
        <v>384</v>
      </c>
      <c r="X63" s="197">
        <v>384</v>
      </c>
      <c r="Y63" s="197">
        <v>384</v>
      </c>
      <c r="Z63" s="198">
        <v>384</v>
      </c>
      <c r="AA63" s="197"/>
      <c r="AB63" s="197"/>
      <c r="AC63" s="197"/>
      <c r="AD63" s="198">
        <v>384</v>
      </c>
      <c r="AE63" s="197">
        <v>512</v>
      </c>
      <c r="AF63" s="197">
        <v>512</v>
      </c>
      <c r="AG63" s="198">
        <v>384</v>
      </c>
      <c r="AH63" s="436" t="s">
        <v>839</v>
      </c>
    </row>
    <row r="64" spans="1:35" s="437" customFormat="1" ht="13.5" customHeight="1" x14ac:dyDescent="0.25">
      <c r="A64" s="324" t="s">
        <v>396</v>
      </c>
      <c r="B64" s="197">
        <v>32</v>
      </c>
      <c r="C64" s="197">
        <v>32</v>
      </c>
      <c r="D64" s="197">
        <v>32</v>
      </c>
      <c r="E64" s="197">
        <v>32</v>
      </c>
      <c r="F64" s="198">
        <v>32</v>
      </c>
      <c r="G64" s="198">
        <v>32</v>
      </c>
      <c r="H64" s="198">
        <v>32</v>
      </c>
      <c r="I64" s="198">
        <v>256</v>
      </c>
      <c r="J64" s="198">
        <v>256</v>
      </c>
      <c r="K64" s="198">
        <v>32</v>
      </c>
      <c r="L64" s="198">
        <v>32</v>
      </c>
      <c r="M64" s="198">
        <v>256</v>
      </c>
      <c r="N64" s="198">
        <v>32</v>
      </c>
      <c r="O64" s="198">
        <v>32</v>
      </c>
      <c r="P64" s="197">
        <v>256</v>
      </c>
      <c r="Q64" s="197">
        <v>256</v>
      </c>
      <c r="R64" s="197">
        <v>256</v>
      </c>
      <c r="S64" s="198">
        <v>256</v>
      </c>
      <c r="T64" s="197">
        <v>256</v>
      </c>
      <c r="U64" s="197">
        <v>256</v>
      </c>
      <c r="V64" s="198">
        <v>256</v>
      </c>
      <c r="W64" s="197">
        <v>256</v>
      </c>
      <c r="X64" s="197">
        <v>256</v>
      </c>
      <c r="Y64" s="197">
        <v>256</v>
      </c>
      <c r="Z64" s="198">
        <v>256</v>
      </c>
      <c r="AA64" s="197"/>
      <c r="AB64" s="197"/>
      <c r="AC64" s="197"/>
      <c r="AD64" s="198">
        <v>256</v>
      </c>
      <c r="AE64" s="197">
        <v>32</v>
      </c>
      <c r="AF64" s="197">
        <v>32</v>
      </c>
      <c r="AG64" s="198">
        <v>256</v>
      </c>
      <c r="AH64" s="436" t="s">
        <v>840</v>
      </c>
    </row>
    <row r="65" spans="1:34" s="437" customFormat="1" ht="13.5" customHeight="1" x14ac:dyDescent="0.25">
      <c r="A65" s="324" t="s">
        <v>397</v>
      </c>
      <c r="B65" s="197">
        <v>256</v>
      </c>
      <c r="C65" s="197">
        <v>256</v>
      </c>
      <c r="D65" s="197">
        <v>256</v>
      </c>
      <c r="E65" s="197">
        <v>256</v>
      </c>
      <c r="F65" s="198">
        <v>256</v>
      </c>
      <c r="G65" s="198">
        <v>256</v>
      </c>
      <c r="H65" s="198">
        <v>256</v>
      </c>
      <c r="I65" s="198">
        <v>384</v>
      </c>
      <c r="J65" s="198">
        <v>384</v>
      </c>
      <c r="K65" s="198">
        <v>256</v>
      </c>
      <c r="L65" s="198">
        <v>256</v>
      </c>
      <c r="M65" s="198">
        <v>384</v>
      </c>
      <c r="N65" s="198">
        <v>256</v>
      </c>
      <c r="O65" s="198">
        <v>256</v>
      </c>
      <c r="P65" s="197">
        <v>384</v>
      </c>
      <c r="Q65" s="197">
        <v>384</v>
      </c>
      <c r="R65" s="197">
        <v>384</v>
      </c>
      <c r="S65" s="198">
        <v>384</v>
      </c>
      <c r="T65" s="197">
        <v>384</v>
      </c>
      <c r="U65" s="197">
        <v>384</v>
      </c>
      <c r="V65" s="198">
        <v>384</v>
      </c>
      <c r="W65" s="197">
        <v>384</v>
      </c>
      <c r="X65" s="197">
        <v>384</v>
      </c>
      <c r="Y65" s="197">
        <v>384</v>
      </c>
      <c r="Z65" s="198">
        <v>384</v>
      </c>
      <c r="AA65" s="197"/>
      <c r="AB65" s="197"/>
      <c r="AC65" s="197"/>
      <c r="AD65" s="198">
        <v>384</v>
      </c>
      <c r="AE65" s="197">
        <v>256</v>
      </c>
      <c r="AF65" s="197">
        <v>256</v>
      </c>
      <c r="AG65" s="198">
        <v>384</v>
      </c>
      <c r="AH65" s="436" t="s">
        <v>1658</v>
      </c>
    </row>
    <row r="66" spans="1:34" s="437" customFormat="1" ht="13.5" customHeight="1" x14ac:dyDescent="0.25">
      <c r="A66" s="324" t="s">
        <v>398</v>
      </c>
      <c r="B66" s="197">
        <v>0</v>
      </c>
      <c r="C66" s="197">
        <v>0</v>
      </c>
      <c r="D66" s="197">
        <v>0</v>
      </c>
      <c r="E66" s="197">
        <v>256</v>
      </c>
      <c r="F66" s="198">
        <v>256</v>
      </c>
      <c r="G66" s="198">
        <v>0</v>
      </c>
      <c r="H66" s="198">
        <v>0</v>
      </c>
      <c r="I66" s="198">
        <v>256</v>
      </c>
      <c r="J66" s="198">
        <v>256</v>
      </c>
      <c r="K66" s="198">
        <v>256</v>
      </c>
      <c r="L66" s="198">
        <v>256</v>
      </c>
      <c r="M66" s="198">
        <v>256</v>
      </c>
      <c r="N66" s="198">
        <v>256</v>
      </c>
      <c r="O66" s="198">
        <v>0</v>
      </c>
      <c r="P66" s="197">
        <v>256</v>
      </c>
      <c r="Q66" s="197">
        <v>256</v>
      </c>
      <c r="R66" s="197">
        <v>256</v>
      </c>
      <c r="S66" s="198">
        <v>256</v>
      </c>
      <c r="T66" s="197">
        <v>256</v>
      </c>
      <c r="U66" s="197">
        <v>256</v>
      </c>
      <c r="V66" s="198">
        <v>256</v>
      </c>
      <c r="W66" s="197">
        <v>256</v>
      </c>
      <c r="X66" s="197">
        <v>256</v>
      </c>
      <c r="Y66" s="197">
        <v>256</v>
      </c>
      <c r="Z66" s="198">
        <v>256</v>
      </c>
      <c r="AA66" s="197"/>
      <c r="AB66" s="197"/>
      <c r="AC66" s="197"/>
      <c r="AD66" s="198">
        <v>256</v>
      </c>
      <c r="AE66" s="197">
        <v>256</v>
      </c>
      <c r="AF66" s="197">
        <v>256</v>
      </c>
      <c r="AG66" s="198">
        <v>256</v>
      </c>
      <c r="AH66" s="436" t="s">
        <v>842</v>
      </c>
    </row>
    <row r="67" spans="1:34" s="437" customFormat="1" ht="13.5" customHeight="1" x14ac:dyDescent="0.25">
      <c r="A67" s="324" t="s">
        <v>1547</v>
      </c>
      <c r="B67" s="435">
        <v>0</v>
      </c>
      <c r="C67" s="435">
        <v>0</v>
      </c>
      <c r="D67" s="435">
        <v>0</v>
      </c>
      <c r="E67" s="435">
        <v>0</v>
      </c>
      <c r="F67" s="435">
        <v>0</v>
      </c>
      <c r="G67" s="435">
        <v>0</v>
      </c>
      <c r="H67" s="435">
        <v>0</v>
      </c>
      <c r="I67" s="435">
        <v>0</v>
      </c>
      <c r="J67" s="435">
        <v>0</v>
      </c>
      <c r="K67" s="435">
        <v>0</v>
      </c>
      <c r="L67" s="435">
        <v>0</v>
      </c>
      <c r="M67" s="435">
        <v>0</v>
      </c>
      <c r="N67" s="435">
        <v>0</v>
      </c>
      <c r="O67" s="435">
        <v>0</v>
      </c>
      <c r="P67" s="197">
        <v>0</v>
      </c>
      <c r="Q67" s="197">
        <v>0</v>
      </c>
      <c r="R67" s="197">
        <v>0</v>
      </c>
      <c r="S67" s="198">
        <v>0</v>
      </c>
      <c r="T67" s="197">
        <v>0</v>
      </c>
      <c r="U67" s="197">
        <v>0</v>
      </c>
      <c r="V67" s="197">
        <v>0</v>
      </c>
      <c r="W67" s="197">
        <v>0</v>
      </c>
      <c r="X67" s="197">
        <v>0</v>
      </c>
      <c r="Y67" s="197">
        <v>0</v>
      </c>
      <c r="Z67" s="198">
        <v>0</v>
      </c>
      <c r="AA67" s="197"/>
      <c r="AB67" s="197"/>
      <c r="AC67" s="197"/>
      <c r="AD67" s="198">
        <v>0</v>
      </c>
      <c r="AE67" s="435">
        <v>0</v>
      </c>
      <c r="AF67" s="435">
        <v>0</v>
      </c>
      <c r="AG67" s="198">
        <v>0</v>
      </c>
      <c r="AH67" s="436" t="s">
        <v>1569</v>
      </c>
    </row>
    <row r="68" spans="1:34" s="437" customFormat="1" ht="13.5" customHeight="1" x14ac:dyDescent="0.25">
      <c r="A68" s="324" t="s">
        <v>1548</v>
      </c>
      <c r="B68" s="435">
        <v>0</v>
      </c>
      <c r="C68" s="435">
        <v>0</v>
      </c>
      <c r="D68" s="435">
        <v>0</v>
      </c>
      <c r="E68" s="435">
        <v>0</v>
      </c>
      <c r="F68" s="435">
        <v>0</v>
      </c>
      <c r="G68" s="435">
        <v>0</v>
      </c>
      <c r="H68" s="435">
        <v>0</v>
      </c>
      <c r="I68" s="435">
        <v>0</v>
      </c>
      <c r="J68" s="435">
        <v>0</v>
      </c>
      <c r="K68" s="435">
        <v>0</v>
      </c>
      <c r="L68" s="435">
        <v>0</v>
      </c>
      <c r="M68" s="435">
        <v>0</v>
      </c>
      <c r="N68" s="435">
        <v>0</v>
      </c>
      <c r="O68" s="435">
        <v>0</v>
      </c>
      <c r="P68" s="197">
        <v>0</v>
      </c>
      <c r="Q68" s="197">
        <v>0</v>
      </c>
      <c r="R68" s="197">
        <v>0</v>
      </c>
      <c r="S68" s="198">
        <v>0</v>
      </c>
      <c r="T68" s="197">
        <v>0</v>
      </c>
      <c r="U68" s="197">
        <v>0</v>
      </c>
      <c r="V68" s="197">
        <v>0</v>
      </c>
      <c r="W68" s="197">
        <v>0</v>
      </c>
      <c r="X68" s="197">
        <v>0</v>
      </c>
      <c r="Y68" s="197">
        <v>0</v>
      </c>
      <c r="Z68" s="198">
        <v>0</v>
      </c>
      <c r="AA68" s="197"/>
      <c r="AB68" s="197"/>
      <c r="AC68" s="197"/>
      <c r="AD68" s="198">
        <v>0</v>
      </c>
      <c r="AE68" s="435">
        <v>0</v>
      </c>
      <c r="AF68" s="435">
        <v>0</v>
      </c>
      <c r="AG68" s="198">
        <v>0</v>
      </c>
      <c r="AH68" s="436" t="s">
        <v>1570</v>
      </c>
    </row>
    <row r="69" spans="1:34" s="437" customFormat="1" ht="13.5" customHeight="1" x14ac:dyDescent="0.25">
      <c r="A69" s="324" t="s">
        <v>1549</v>
      </c>
      <c r="B69" s="435">
        <v>0</v>
      </c>
      <c r="C69" s="435">
        <v>0</v>
      </c>
      <c r="D69" s="435">
        <v>0</v>
      </c>
      <c r="E69" s="435">
        <v>0</v>
      </c>
      <c r="F69" s="435">
        <v>0</v>
      </c>
      <c r="G69" s="435">
        <v>0</v>
      </c>
      <c r="H69" s="435">
        <v>0</v>
      </c>
      <c r="I69" s="435">
        <v>0</v>
      </c>
      <c r="J69" s="435">
        <v>0</v>
      </c>
      <c r="K69" s="435">
        <v>0</v>
      </c>
      <c r="L69" s="435">
        <v>0</v>
      </c>
      <c r="M69" s="435">
        <v>0</v>
      </c>
      <c r="N69" s="435">
        <v>0</v>
      </c>
      <c r="O69" s="435">
        <v>0</v>
      </c>
      <c r="P69" s="197">
        <v>0</v>
      </c>
      <c r="Q69" s="197">
        <v>0</v>
      </c>
      <c r="R69" s="197">
        <v>0</v>
      </c>
      <c r="S69" s="198">
        <v>0</v>
      </c>
      <c r="T69" s="197">
        <v>0</v>
      </c>
      <c r="U69" s="197">
        <v>0</v>
      </c>
      <c r="V69" s="197">
        <v>0</v>
      </c>
      <c r="W69" s="197">
        <v>0</v>
      </c>
      <c r="X69" s="197">
        <v>0</v>
      </c>
      <c r="Y69" s="197">
        <v>0</v>
      </c>
      <c r="Z69" s="198">
        <v>0</v>
      </c>
      <c r="AA69" s="197"/>
      <c r="AB69" s="197"/>
      <c r="AC69" s="197"/>
      <c r="AD69" s="198">
        <v>0</v>
      </c>
      <c r="AE69" s="435">
        <v>0</v>
      </c>
      <c r="AF69" s="435">
        <v>0</v>
      </c>
      <c r="AG69" s="198">
        <v>0</v>
      </c>
      <c r="AH69" s="436" t="s">
        <v>1644</v>
      </c>
    </row>
    <row r="70" spans="1:34" s="437" customFormat="1" ht="13.5" customHeight="1" x14ac:dyDescent="0.25">
      <c r="A70" s="324" t="s">
        <v>2368</v>
      </c>
      <c r="B70" s="435">
        <v>0</v>
      </c>
      <c r="C70" s="435">
        <v>0</v>
      </c>
      <c r="D70" s="435">
        <v>0</v>
      </c>
      <c r="E70" s="435">
        <v>0</v>
      </c>
      <c r="F70" s="435">
        <v>0</v>
      </c>
      <c r="G70" s="435">
        <v>0</v>
      </c>
      <c r="H70" s="435">
        <v>0</v>
      </c>
      <c r="I70" s="435">
        <v>0</v>
      </c>
      <c r="J70" s="435">
        <v>0</v>
      </c>
      <c r="K70" s="435">
        <v>0</v>
      </c>
      <c r="L70" s="435">
        <v>0</v>
      </c>
      <c r="M70" s="435">
        <v>0</v>
      </c>
      <c r="N70" s="435">
        <v>0</v>
      </c>
      <c r="O70" s="435">
        <v>0</v>
      </c>
      <c r="P70" s="435">
        <v>0</v>
      </c>
      <c r="Q70" s="198">
        <v>384</v>
      </c>
      <c r="R70" s="198">
        <v>384</v>
      </c>
      <c r="S70" s="198">
        <v>384</v>
      </c>
      <c r="T70" s="197">
        <v>0</v>
      </c>
      <c r="U70" s="197">
        <v>0</v>
      </c>
      <c r="V70" s="197">
        <v>0</v>
      </c>
      <c r="W70" s="435">
        <v>0</v>
      </c>
      <c r="X70" s="198">
        <v>384</v>
      </c>
      <c r="Y70" s="198">
        <v>384</v>
      </c>
      <c r="Z70" s="198">
        <v>384</v>
      </c>
      <c r="AA70" s="197"/>
      <c r="AB70" s="197"/>
      <c r="AC70" s="197"/>
      <c r="AD70" s="198">
        <v>384</v>
      </c>
      <c r="AE70" s="435">
        <v>0</v>
      </c>
      <c r="AF70" s="435">
        <v>0</v>
      </c>
      <c r="AG70" s="198">
        <v>384</v>
      </c>
      <c r="AH70" s="436" t="s">
        <v>2511</v>
      </c>
    </row>
    <row r="71" spans="1:34" s="437" customFormat="1" ht="13.5" customHeight="1" x14ac:dyDescent="0.25">
      <c r="A71" s="476" t="s">
        <v>2369</v>
      </c>
      <c r="B71" s="435">
        <v>0</v>
      </c>
      <c r="C71" s="435">
        <v>0</v>
      </c>
      <c r="D71" s="435">
        <v>0</v>
      </c>
      <c r="E71" s="435">
        <v>0</v>
      </c>
      <c r="F71" s="435">
        <v>0</v>
      </c>
      <c r="G71" s="435">
        <v>0</v>
      </c>
      <c r="H71" s="435">
        <v>0</v>
      </c>
      <c r="I71" s="435">
        <v>0</v>
      </c>
      <c r="J71" s="435">
        <v>0</v>
      </c>
      <c r="K71" s="435">
        <v>0</v>
      </c>
      <c r="L71" s="435">
        <v>0</v>
      </c>
      <c r="M71" s="435">
        <v>0</v>
      </c>
      <c r="N71" s="435">
        <v>0</v>
      </c>
      <c r="O71" s="435">
        <v>0</v>
      </c>
      <c r="P71" s="435">
        <v>0</v>
      </c>
      <c r="Q71" s="198">
        <v>256</v>
      </c>
      <c r="R71" s="198">
        <v>256</v>
      </c>
      <c r="S71" s="198">
        <v>256</v>
      </c>
      <c r="T71" s="197">
        <v>0</v>
      </c>
      <c r="U71" s="197">
        <v>0</v>
      </c>
      <c r="V71" s="197">
        <v>0</v>
      </c>
      <c r="W71" s="435">
        <v>0</v>
      </c>
      <c r="X71" s="198">
        <v>256</v>
      </c>
      <c r="Y71" s="198">
        <v>256</v>
      </c>
      <c r="Z71" s="198">
        <v>256</v>
      </c>
      <c r="AA71" s="197"/>
      <c r="AB71" s="197"/>
      <c r="AC71" s="197"/>
      <c r="AD71" s="198">
        <v>256</v>
      </c>
      <c r="AE71" s="435">
        <v>0</v>
      </c>
      <c r="AF71" s="435">
        <v>0</v>
      </c>
      <c r="AG71" s="198">
        <v>256</v>
      </c>
      <c r="AH71" s="436" t="s">
        <v>2512</v>
      </c>
    </row>
    <row r="72" spans="1:34" s="437" customFormat="1" ht="13.5" customHeight="1" x14ac:dyDescent="0.25">
      <c r="A72" s="476" t="s">
        <v>2554</v>
      </c>
      <c r="B72" s="435">
        <v>0</v>
      </c>
      <c r="C72" s="435">
        <v>0</v>
      </c>
      <c r="D72" s="435">
        <v>0</v>
      </c>
      <c r="E72" s="435">
        <v>0</v>
      </c>
      <c r="F72" s="435">
        <v>0</v>
      </c>
      <c r="G72" s="435">
        <v>0</v>
      </c>
      <c r="H72" s="435">
        <v>0</v>
      </c>
      <c r="I72" s="435">
        <v>0</v>
      </c>
      <c r="J72" s="435">
        <v>0</v>
      </c>
      <c r="K72" s="435">
        <v>0</v>
      </c>
      <c r="L72" s="435">
        <v>0</v>
      </c>
      <c r="M72" s="435">
        <v>0</v>
      </c>
      <c r="N72" s="435">
        <v>0</v>
      </c>
      <c r="O72" s="435">
        <v>0</v>
      </c>
      <c r="P72" s="435">
        <v>0</v>
      </c>
      <c r="Q72" s="197">
        <v>0</v>
      </c>
      <c r="R72" s="197">
        <v>0</v>
      </c>
      <c r="S72" s="316">
        <v>384</v>
      </c>
      <c r="T72" s="197">
        <v>0</v>
      </c>
      <c r="U72" s="197">
        <v>0</v>
      </c>
      <c r="V72" s="197">
        <v>0</v>
      </c>
      <c r="W72" s="435">
        <v>0</v>
      </c>
      <c r="X72" s="197">
        <v>0</v>
      </c>
      <c r="Y72" s="197">
        <v>0</v>
      </c>
      <c r="Z72" s="198">
        <v>384</v>
      </c>
      <c r="AA72" s="197"/>
      <c r="AB72" s="197"/>
      <c r="AC72" s="197"/>
      <c r="AD72" s="198">
        <v>384</v>
      </c>
      <c r="AE72" s="435">
        <v>0</v>
      </c>
      <c r="AF72" s="435">
        <v>0</v>
      </c>
      <c r="AG72" s="316">
        <v>384</v>
      </c>
      <c r="AH72" s="436" t="s">
        <v>2557</v>
      </c>
    </row>
    <row r="73" spans="1:34" s="437" customFormat="1" ht="13.5" customHeight="1" x14ac:dyDescent="0.25">
      <c r="A73" s="476" t="s">
        <v>2556</v>
      </c>
      <c r="B73" s="435">
        <v>0</v>
      </c>
      <c r="C73" s="435">
        <v>0</v>
      </c>
      <c r="D73" s="435">
        <v>0</v>
      </c>
      <c r="E73" s="435">
        <v>0</v>
      </c>
      <c r="F73" s="435">
        <v>0</v>
      </c>
      <c r="G73" s="435">
        <v>0</v>
      </c>
      <c r="H73" s="435">
        <v>0</v>
      </c>
      <c r="I73" s="435">
        <v>0</v>
      </c>
      <c r="J73" s="435">
        <v>0</v>
      </c>
      <c r="K73" s="435">
        <v>0</v>
      </c>
      <c r="L73" s="435">
        <v>0</v>
      </c>
      <c r="M73" s="435">
        <v>0</v>
      </c>
      <c r="N73" s="435">
        <v>0</v>
      </c>
      <c r="O73" s="435">
        <v>0</v>
      </c>
      <c r="P73" s="435">
        <v>0</v>
      </c>
      <c r="Q73" s="197">
        <v>0</v>
      </c>
      <c r="R73" s="197">
        <v>0</v>
      </c>
      <c r="S73" s="316">
        <v>384</v>
      </c>
      <c r="T73" s="197">
        <v>0</v>
      </c>
      <c r="U73" s="197">
        <v>0</v>
      </c>
      <c r="V73" s="197">
        <v>0</v>
      </c>
      <c r="W73" s="435">
        <v>0</v>
      </c>
      <c r="X73" s="197">
        <v>0</v>
      </c>
      <c r="Y73" s="197">
        <v>0</v>
      </c>
      <c r="Z73" s="198">
        <v>384</v>
      </c>
      <c r="AA73" s="197"/>
      <c r="AB73" s="197"/>
      <c r="AC73" s="197"/>
      <c r="AD73" s="198">
        <v>384</v>
      </c>
      <c r="AE73" s="435">
        <v>0</v>
      </c>
      <c r="AF73" s="435">
        <v>0</v>
      </c>
      <c r="AG73" s="316">
        <v>384</v>
      </c>
      <c r="AH73" s="436" t="s">
        <v>2558</v>
      </c>
    </row>
    <row r="74" spans="1:34" s="437" customFormat="1" ht="13.5" customHeight="1" x14ac:dyDescent="0.25">
      <c r="A74" s="476" t="s">
        <v>2559</v>
      </c>
      <c r="B74" s="435">
        <v>0</v>
      </c>
      <c r="C74" s="435">
        <v>0</v>
      </c>
      <c r="D74" s="435">
        <v>0</v>
      </c>
      <c r="E74" s="435">
        <v>0</v>
      </c>
      <c r="F74" s="435">
        <v>0</v>
      </c>
      <c r="G74" s="435">
        <v>0</v>
      </c>
      <c r="H74" s="435">
        <v>0</v>
      </c>
      <c r="I74" s="435">
        <v>0</v>
      </c>
      <c r="J74" s="435">
        <v>0</v>
      </c>
      <c r="K74" s="435">
        <v>0</v>
      </c>
      <c r="L74" s="435">
        <v>0</v>
      </c>
      <c r="M74" s="435">
        <v>0</v>
      </c>
      <c r="N74" s="435">
        <v>0</v>
      </c>
      <c r="O74" s="435">
        <v>0</v>
      </c>
      <c r="P74" s="435">
        <v>0</v>
      </c>
      <c r="Q74" s="197">
        <v>0</v>
      </c>
      <c r="R74" s="197">
        <v>0</v>
      </c>
      <c r="S74" s="316">
        <v>384</v>
      </c>
      <c r="T74" s="197">
        <v>0</v>
      </c>
      <c r="U74" s="197">
        <v>0</v>
      </c>
      <c r="V74" s="197">
        <v>0</v>
      </c>
      <c r="W74" s="435">
        <v>0</v>
      </c>
      <c r="X74" s="197">
        <v>0</v>
      </c>
      <c r="Y74" s="197">
        <v>0</v>
      </c>
      <c r="Z74" s="198">
        <v>384</v>
      </c>
      <c r="AA74" s="197"/>
      <c r="AB74" s="197"/>
      <c r="AC74" s="197"/>
      <c r="AD74" s="198">
        <v>384</v>
      </c>
      <c r="AE74" s="435">
        <v>0</v>
      </c>
      <c r="AF74" s="435">
        <v>0</v>
      </c>
      <c r="AG74" s="316">
        <v>384</v>
      </c>
      <c r="AH74" s="436" t="s">
        <v>2563</v>
      </c>
    </row>
    <row r="75" spans="1:34" s="437" customFormat="1" ht="13.5" customHeight="1" x14ac:dyDescent="0.25">
      <c r="A75" s="476" t="s">
        <v>2561</v>
      </c>
      <c r="B75" s="435">
        <v>0</v>
      </c>
      <c r="C75" s="435">
        <v>0</v>
      </c>
      <c r="D75" s="435">
        <v>0</v>
      </c>
      <c r="E75" s="435">
        <v>0</v>
      </c>
      <c r="F75" s="435">
        <v>0</v>
      </c>
      <c r="G75" s="435">
        <v>0</v>
      </c>
      <c r="H75" s="435">
        <v>0</v>
      </c>
      <c r="I75" s="435">
        <v>0</v>
      </c>
      <c r="J75" s="435">
        <v>0</v>
      </c>
      <c r="K75" s="435">
        <v>0</v>
      </c>
      <c r="L75" s="435">
        <v>0</v>
      </c>
      <c r="M75" s="435">
        <v>0</v>
      </c>
      <c r="N75" s="435">
        <v>0</v>
      </c>
      <c r="O75" s="435">
        <v>0</v>
      </c>
      <c r="P75" s="435">
        <v>0</v>
      </c>
      <c r="Q75" s="197">
        <v>0</v>
      </c>
      <c r="R75" s="197">
        <v>0</v>
      </c>
      <c r="S75" s="316">
        <v>384</v>
      </c>
      <c r="T75" s="197">
        <v>0</v>
      </c>
      <c r="U75" s="197">
        <v>0</v>
      </c>
      <c r="V75" s="197">
        <v>0</v>
      </c>
      <c r="W75" s="435">
        <v>0</v>
      </c>
      <c r="X75" s="197">
        <v>0</v>
      </c>
      <c r="Y75" s="197">
        <v>0</v>
      </c>
      <c r="Z75" s="198">
        <v>384</v>
      </c>
      <c r="AA75" s="197"/>
      <c r="AB75" s="197"/>
      <c r="AC75" s="197"/>
      <c r="AD75" s="198">
        <v>384</v>
      </c>
      <c r="AE75" s="435">
        <v>0</v>
      </c>
      <c r="AF75" s="435">
        <v>0</v>
      </c>
      <c r="AG75" s="316">
        <v>384</v>
      </c>
      <c r="AH75" s="436" t="s">
        <v>2564</v>
      </c>
    </row>
    <row r="76" spans="1:34" s="437" customFormat="1" ht="20.45" customHeight="1" x14ac:dyDescent="0.25">
      <c r="A76" s="476" t="s">
        <v>2576</v>
      </c>
      <c r="B76" s="435">
        <v>0</v>
      </c>
      <c r="C76" s="435">
        <v>0</v>
      </c>
      <c r="D76" s="435">
        <v>0</v>
      </c>
      <c r="E76" s="435">
        <v>0</v>
      </c>
      <c r="F76" s="435">
        <v>0</v>
      </c>
      <c r="G76" s="435">
        <v>0</v>
      </c>
      <c r="H76" s="435">
        <v>0</v>
      </c>
      <c r="I76" s="435">
        <v>0</v>
      </c>
      <c r="J76" s="435">
        <v>0</v>
      </c>
      <c r="K76" s="435">
        <v>0</v>
      </c>
      <c r="L76" s="435">
        <v>0</v>
      </c>
      <c r="M76" s="435">
        <v>0</v>
      </c>
      <c r="N76" s="435">
        <v>0</v>
      </c>
      <c r="O76" s="435">
        <v>0</v>
      </c>
      <c r="P76" s="435">
        <v>0</v>
      </c>
      <c r="Q76" s="197">
        <v>0</v>
      </c>
      <c r="R76" s="197">
        <v>0</v>
      </c>
      <c r="S76" s="316">
        <v>128</v>
      </c>
      <c r="T76" s="197">
        <v>0</v>
      </c>
      <c r="U76" s="197">
        <v>0</v>
      </c>
      <c r="V76" s="197">
        <v>0</v>
      </c>
      <c r="W76" s="435">
        <v>0</v>
      </c>
      <c r="X76" s="197">
        <v>0</v>
      </c>
      <c r="Y76" s="197">
        <v>0</v>
      </c>
      <c r="Z76" s="198">
        <v>128</v>
      </c>
      <c r="AA76" s="197"/>
      <c r="AB76" s="197"/>
      <c r="AC76" s="197"/>
      <c r="AD76" s="198">
        <v>128</v>
      </c>
      <c r="AE76" s="435">
        <v>0</v>
      </c>
      <c r="AF76" s="435">
        <v>0</v>
      </c>
      <c r="AG76" s="316">
        <v>128</v>
      </c>
      <c r="AH76" s="436" t="s">
        <v>2578</v>
      </c>
    </row>
    <row r="77" spans="1:34" s="437" customFormat="1" ht="30.6" customHeight="1" x14ac:dyDescent="0.25">
      <c r="A77" s="476" t="s">
        <v>2577</v>
      </c>
      <c r="B77" s="435">
        <v>0</v>
      </c>
      <c r="C77" s="435">
        <v>0</v>
      </c>
      <c r="D77" s="435">
        <v>0</v>
      </c>
      <c r="E77" s="435">
        <v>0</v>
      </c>
      <c r="F77" s="435">
        <v>0</v>
      </c>
      <c r="G77" s="435">
        <v>0</v>
      </c>
      <c r="H77" s="435">
        <v>0</v>
      </c>
      <c r="I77" s="435">
        <v>0</v>
      </c>
      <c r="J77" s="435">
        <v>0</v>
      </c>
      <c r="K77" s="435">
        <v>0</v>
      </c>
      <c r="L77" s="435">
        <v>0</v>
      </c>
      <c r="M77" s="435">
        <v>0</v>
      </c>
      <c r="N77" s="435">
        <v>0</v>
      </c>
      <c r="O77" s="435">
        <v>0</v>
      </c>
      <c r="P77" s="435">
        <v>0</v>
      </c>
      <c r="Q77" s="197">
        <v>0</v>
      </c>
      <c r="R77" s="197">
        <v>0</v>
      </c>
      <c r="S77" s="316">
        <v>128</v>
      </c>
      <c r="T77" s="197">
        <v>0</v>
      </c>
      <c r="U77" s="197">
        <v>0</v>
      </c>
      <c r="V77" s="197">
        <v>0</v>
      </c>
      <c r="W77" s="435">
        <v>0</v>
      </c>
      <c r="X77" s="197">
        <v>0</v>
      </c>
      <c r="Y77" s="197">
        <v>0</v>
      </c>
      <c r="Z77" s="198">
        <v>128</v>
      </c>
      <c r="AA77" s="197"/>
      <c r="AB77" s="197"/>
      <c r="AC77" s="197"/>
      <c r="AD77" s="198">
        <v>128</v>
      </c>
      <c r="AE77" s="435">
        <v>0</v>
      </c>
      <c r="AF77" s="435">
        <v>0</v>
      </c>
      <c r="AG77" s="316">
        <v>128</v>
      </c>
      <c r="AH77" s="436" t="s">
        <v>2579</v>
      </c>
    </row>
    <row r="78" spans="1:34" s="437" customFormat="1" ht="42.6" customHeight="1" x14ac:dyDescent="0.25">
      <c r="A78" s="324" t="s">
        <v>422</v>
      </c>
      <c r="B78" s="197">
        <v>0</v>
      </c>
      <c r="C78" s="197">
        <v>0</v>
      </c>
      <c r="D78" s="197">
        <v>0</v>
      </c>
      <c r="E78" s="197">
        <v>0</v>
      </c>
      <c r="F78" s="198">
        <v>0</v>
      </c>
      <c r="G78" s="198">
        <v>1</v>
      </c>
      <c r="H78" s="198">
        <v>1</v>
      </c>
      <c r="I78" s="198">
        <v>1</v>
      </c>
      <c r="J78" s="198">
        <v>1</v>
      </c>
      <c r="K78" s="198">
        <v>1</v>
      </c>
      <c r="L78" s="198">
        <v>1</v>
      </c>
      <c r="M78" s="198">
        <v>1</v>
      </c>
      <c r="N78" s="198">
        <v>0</v>
      </c>
      <c r="O78" s="197">
        <v>1</v>
      </c>
      <c r="P78" s="197">
        <v>1</v>
      </c>
      <c r="Q78" s="197">
        <v>0</v>
      </c>
      <c r="R78" s="197">
        <v>0</v>
      </c>
      <c r="S78" s="198">
        <v>0</v>
      </c>
      <c r="T78" s="197">
        <v>0</v>
      </c>
      <c r="U78" s="197">
        <v>1</v>
      </c>
      <c r="V78" s="197">
        <v>0</v>
      </c>
      <c r="W78" s="197">
        <v>1</v>
      </c>
      <c r="X78" s="197">
        <v>0</v>
      </c>
      <c r="Y78" s="197">
        <v>0</v>
      </c>
      <c r="Z78" s="198">
        <v>0</v>
      </c>
      <c r="AA78" s="197"/>
      <c r="AB78" s="197"/>
      <c r="AC78" s="197"/>
      <c r="AD78" s="198">
        <v>0</v>
      </c>
      <c r="AE78" s="197">
        <v>0</v>
      </c>
      <c r="AF78" s="197">
        <v>0</v>
      </c>
      <c r="AG78" s="198">
        <v>0</v>
      </c>
      <c r="AH78" s="436" t="s">
        <v>834</v>
      </c>
    </row>
    <row r="79" spans="1:34" s="437" customFormat="1" ht="13.15" customHeight="1" x14ac:dyDescent="0.25">
      <c r="A79" s="545" t="s">
        <v>1729</v>
      </c>
      <c r="B79" s="197"/>
      <c r="C79" s="197"/>
      <c r="D79" s="197"/>
      <c r="E79" s="198">
        <f>IF(E81=1, SUM(E63+E67+E69+E70+E72+E73+E74+E75)/8, SUM(E63+E64+E67+E68+E69+E70+E71+E72+E73+E74+E76+E75+E77)/8)</f>
        <v>68</v>
      </c>
      <c r="F79" s="198">
        <f>IF(F81=1, SUM(F63+F67+F69+F70+F72+F73+F74+F75)/8, SUM(F63+F64+F67+F68+F69+F70+F71+F72+F73+F74+F76+F75+F77)/8)</f>
        <v>68</v>
      </c>
      <c r="G79" s="198">
        <f>IF(G81=1, SUM(G63+G67+G69+G70+G72+G73+G74+G75)/8, SUM(G63+G64+G67+G68+G69+G70+G71+G72+G73+G74+G76+G75+G77)/8)</f>
        <v>68</v>
      </c>
      <c r="H79" s="198">
        <f>IF(H81=1, SUM(H63+H67+H69+H70+H72+H73+H74+H75)/8, SUM(H63+H64+H67+H68+H69+H70+H71+H72+H73+H74+H76+H75+H77)/8)</f>
        <v>68</v>
      </c>
      <c r="I79" s="198">
        <f t="shared" ref="I79:P79" si="0">IF(I81=1, SUM(I63+I67+I69+I70+I72+I73+I74+I75)/8, SUM(I63+I64+I67+I68+I69+I70+I71+I72+I73+I74+I76+I75+I77)/8)</f>
        <v>48</v>
      </c>
      <c r="J79" s="198">
        <f t="shared" si="0"/>
        <v>48</v>
      </c>
      <c r="K79" s="198">
        <f t="shared" si="0"/>
        <v>68</v>
      </c>
      <c r="L79" s="198">
        <f t="shared" si="0"/>
        <v>68</v>
      </c>
      <c r="M79" s="198">
        <f t="shared" si="0"/>
        <v>48</v>
      </c>
      <c r="N79" s="198">
        <f t="shared" si="0"/>
        <v>68</v>
      </c>
      <c r="O79" s="198">
        <f t="shared" si="0"/>
        <v>68</v>
      </c>
      <c r="P79" s="198">
        <f t="shared" si="0"/>
        <v>48</v>
      </c>
      <c r="Q79" s="198">
        <f>IF(Q81=1, SUM(Q63+Q67+Q69+Q70+Q72+Q73+Q74+Q75)/8, SUM(Q63+Q64+Q67+Q68+Q69+Q70+Q71+Q72+Q73+Q74+Q76+Q75+Q77)/8)</f>
        <v>96</v>
      </c>
      <c r="R79" s="198">
        <f>IF(R81=1, SUM(R63+R67+R69+R70+R72+R73+R74+R75)/8, SUM(R63+R64+R67+R68+R69+R70+R71+R72+R73+R74+R76+R75+R77)/8)</f>
        <v>96</v>
      </c>
      <c r="S79" s="198">
        <f>IF(S81=1, SUM(S63+S67+S69+S70+S72+S73+S74+S75)/8, SUM(S63+S64+S67+S68+S69+S70+S71+S72+S73+S74+S76+S75+S77)/8)</f>
        <v>288</v>
      </c>
      <c r="T79" s="198">
        <f>IF(T81=1, SUM(T63+T67+T69+T70+T72+T73+T74+T75)/8, SUM(T63+T64+T67+T68+T69+T70+T71+T72+T73+T74+T76+T75+T77)/8)</f>
        <v>80</v>
      </c>
      <c r="U79" s="198">
        <f t="shared" ref="U79:W79" si="1">IF(U81=1, SUM(U63+U67+U69+U70+U72+U73+U74+U75)/8, SUM(U63+U64+U67+U68+U69+U70+U71+U72+U73+U74+U76+U75+U77)/8)</f>
        <v>80</v>
      </c>
      <c r="V79" s="198">
        <f t="shared" si="1"/>
        <v>80</v>
      </c>
      <c r="W79" s="198">
        <f t="shared" si="1"/>
        <v>80</v>
      </c>
      <c r="X79" s="198">
        <f>IF(X81=1, SUM(X63+X67+X69+X70+X72+X73+X74+X75)/8, SUM(X63+X64+X67+X68+X69+X70+X71+X72+#REF!+X73+#REF!+X74+X76+X75+X77)/8)</f>
        <v>96</v>
      </c>
      <c r="Y79" s="198">
        <f>IF(Y81=1, SUM(Y63+Y67+Y69+Y70+Y72+Y73+Y74+Y75)/8, SUM(Y63+Y64+Y67+Y68+Y69+Y70+Y71+Y72+#REF!+Y73+#REF!+Y74+Y76+Y75+Y77)/8)</f>
        <v>96</v>
      </c>
      <c r="Z79" s="198">
        <f>IF(Z81=1, SUM(Z63+Z67+Z69+Z70+Z72+Z73+Z74+Z75)/8, SUM(Z63+Z64+Z67+Z68+Z69+Z70+Z71+Z72+#REF!+Z73+#REF!+Z74+Z76+Z75+Z77)/8)</f>
        <v>288</v>
      </c>
      <c r="AA79" s="197"/>
      <c r="AB79" s="197"/>
      <c r="AC79" s="197"/>
      <c r="AD79" s="198">
        <f>IF(AD81=1, SUM(AD63+AD67+AD69+AD70+AD72+AD73+AD74+AD75)/8, SUM(AD63+AD64+AD67+AD68+AD69+AD70+AD71+AD72+#REF!+AD73+#REF!+AD74+AD76+AD75+AD77)/8)</f>
        <v>288</v>
      </c>
      <c r="AE79" s="197" t="e">
        <f>IF(AE81=1, SUM(AE63+AE67+AE69+AE70+AE72+AE73+AE74+AE75)/8, SUM(AE63+AE64+AE67+AE68+AE69+AE70+AE71+AE72+#REF!+AE73+#REF!+AE74+AE76+AE75+AE77)/8)</f>
        <v>#REF!</v>
      </c>
      <c r="AF79" s="197" t="e">
        <f>IF(AF81=1, SUM(AF63+AF67+AF69+AF70+AF72+AF73+AF74+AF75)/8, SUM(AF63+AF64+AF67+AF68+AF69+AF70+AF71+AF72+#REF!+AF73+#REF!+AF74+AF76+AF75+AF77)/8)</f>
        <v>#REF!</v>
      </c>
      <c r="AG79" s="198">
        <f>IF(AG81=1, SUM(AG63+AG67+AG69+AG70+AG72+AG73+AG74+AG75)/8, SUM(AG63+AG64+AG67+AG68+AG69+AG70+AG71+AG72+AG73+AG74+AG76+AG75+AG77)/8)</f>
        <v>288</v>
      </c>
      <c r="AH79" s="436" t="s">
        <v>1735</v>
      </c>
    </row>
    <row r="80" spans="1:34" s="437" customFormat="1" ht="33.6" customHeight="1" x14ac:dyDescent="0.25">
      <c r="A80" s="545" t="s">
        <v>1730</v>
      </c>
      <c r="B80" s="197"/>
      <c r="C80" s="197"/>
      <c r="D80" s="197"/>
      <c r="E80" s="198">
        <f t="shared" ref="E80:V80" si="2">SUM(E63:E77)/8</f>
        <v>132</v>
      </c>
      <c r="F80" s="198">
        <f t="shared" si="2"/>
        <v>132</v>
      </c>
      <c r="G80" s="198">
        <f t="shared" si="2"/>
        <v>100</v>
      </c>
      <c r="H80" s="198">
        <f t="shared" si="2"/>
        <v>100</v>
      </c>
      <c r="I80" s="198">
        <f t="shared" si="2"/>
        <v>160</v>
      </c>
      <c r="J80" s="198">
        <f t="shared" si="2"/>
        <v>160</v>
      </c>
      <c r="K80" s="198">
        <f t="shared" si="2"/>
        <v>132</v>
      </c>
      <c r="L80" s="198">
        <f t="shared" si="2"/>
        <v>132</v>
      </c>
      <c r="M80" s="198">
        <f t="shared" si="2"/>
        <v>160</v>
      </c>
      <c r="N80" s="198">
        <f t="shared" si="2"/>
        <v>132</v>
      </c>
      <c r="O80" s="198">
        <f t="shared" si="2"/>
        <v>100</v>
      </c>
      <c r="P80" s="198">
        <f t="shared" si="2"/>
        <v>160</v>
      </c>
      <c r="Q80" s="198">
        <f t="shared" si="2"/>
        <v>240</v>
      </c>
      <c r="R80" s="198">
        <f t="shared" si="2"/>
        <v>240</v>
      </c>
      <c r="S80" s="198">
        <f t="shared" si="2"/>
        <v>464</v>
      </c>
      <c r="T80" s="198">
        <f t="shared" si="2"/>
        <v>160</v>
      </c>
      <c r="U80" s="198">
        <f t="shared" si="2"/>
        <v>160</v>
      </c>
      <c r="V80" s="198">
        <f t="shared" si="2"/>
        <v>160</v>
      </c>
      <c r="W80" s="198">
        <f t="shared" ref="W80:Y80" si="3">SUM(W63:W77)/8</f>
        <v>160</v>
      </c>
      <c r="X80" s="198">
        <f t="shared" si="3"/>
        <v>240</v>
      </c>
      <c r="Y80" s="198">
        <f t="shared" si="3"/>
        <v>240</v>
      </c>
      <c r="Z80" s="198">
        <f t="shared" ref="Z80" si="4">SUM(Z63:Z77)/8</f>
        <v>464</v>
      </c>
      <c r="AA80" s="197"/>
      <c r="AB80" s="197"/>
      <c r="AC80" s="197"/>
      <c r="AD80" s="198">
        <f t="shared" ref="AD80:AF80" si="5">SUM(AD63:AD77)/8</f>
        <v>464</v>
      </c>
      <c r="AE80" s="197">
        <f t="shared" si="5"/>
        <v>132</v>
      </c>
      <c r="AF80" s="197">
        <f t="shared" si="5"/>
        <v>132</v>
      </c>
      <c r="AG80" s="198">
        <f t="shared" ref="AG80" si="6">SUM(AG63:AG77)/8</f>
        <v>464</v>
      </c>
      <c r="AH80" s="436" t="s">
        <v>1736</v>
      </c>
    </row>
    <row r="81" spans="1:34" s="437" customFormat="1" ht="45.6" customHeight="1" x14ac:dyDescent="0.25">
      <c r="A81" s="324" t="s">
        <v>1853</v>
      </c>
      <c r="B81" s="197"/>
      <c r="C81" s="197"/>
      <c r="D81" s="197"/>
      <c r="E81" s="197">
        <v>0</v>
      </c>
      <c r="F81" s="197">
        <v>0</v>
      </c>
      <c r="G81" s="197">
        <v>0</v>
      </c>
      <c r="H81" s="197">
        <v>0</v>
      </c>
      <c r="I81" s="57">
        <v>1</v>
      </c>
      <c r="J81" s="57">
        <v>1</v>
      </c>
      <c r="K81" s="197"/>
      <c r="L81" s="197"/>
      <c r="M81" s="57">
        <v>1</v>
      </c>
      <c r="N81" s="197">
        <v>0</v>
      </c>
      <c r="O81" s="197">
        <v>0</v>
      </c>
      <c r="P81" s="57">
        <v>1</v>
      </c>
      <c r="Q81" s="197">
        <v>1</v>
      </c>
      <c r="R81" s="197">
        <v>1</v>
      </c>
      <c r="S81" s="198">
        <v>1</v>
      </c>
      <c r="T81" s="197">
        <v>0</v>
      </c>
      <c r="U81" s="197">
        <v>0</v>
      </c>
      <c r="V81" s="197">
        <v>0</v>
      </c>
      <c r="W81" s="197">
        <v>0</v>
      </c>
      <c r="X81" s="197">
        <v>1</v>
      </c>
      <c r="Y81" s="197">
        <v>1</v>
      </c>
      <c r="Z81" s="198">
        <v>1</v>
      </c>
      <c r="AA81" s="197"/>
      <c r="AB81" s="197"/>
      <c r="AC81" s="197"/>
      <c r="AD81" s="198">
        <v>1</v>
      </c>
      <c r="AE81" s="197">
        <v>0</v>
      </c>
      <c r="AF81" s="197">
        <v>0</v>
      </c>
      <c r="AG81" s="198">
        <v>1</v>
      </c>
      <c r="AH81" s="436" t="s">
        <v>1854</v>
      </c>
    </row>
    <row r="82" spans="1:34" s="437" customFormat="1" ht="13.15" customHeight="1" x14ac:dyDescent="0.25">
      <c r="A82" s="545" t="s">
        <v>2519</v>
      </c>
      <c r="B82" s="199"/>
      <c r="C82" s="199"/>
      <c r="D82" s="199"/>
      <c r="E82" s="199"/>
      <c r="F82" s="199"/>
      <c r="G82" s="199"/>
      <c r="H82" s="199"/>
      <c r="I82" s="199"/>
      <c r="J82" s="199"/>
      <c r="K82" s="199"/>
      <c r="L82" s="199"/>
      <c r="M82" s="199"/>
      <c r="N82" s="199"/>
      <c r="O82" s="199"/>
      <c r="P82" s="199"/>
      <c r="Q82" s="197">
        <v>0</v>
      </c>
      <c r="R82" s="198">
        <f>SUM(R70)</f>
        <v>384</v>
      </c>
      <c r="S82" s="198">
        <f>SUM(S63:S78)</f>
        <v>3712</v>
      </c>
      <c r="T82" s="197"/>
      <c r="U82" s="197"/>
      <c r="V82" s="197"/>
      <c r="W82" s="199"/>
      <c r="X82" s="197">
        <v>0</v>
      </c>
      <c r="Y82" s="198">
        <f>SUM(Y70)</f>
        <v>384</v>
      </c>
      <c r="Z82" s="198">
        <f>SUM(Z63:Z78)</f>
        <v>3712</v>
      </c>
      <c r="AA82" s="197"/>
      <c r="AB82" s="197"/>
      <c r="AC82" s="197"/>
      <c r="AD82" s="198">
        <f>SUM(AD63:AD78)</f>
        <v>3712</v>
      </c>
      <c r="AE82" s="199"/>
      <c r="AF82" s="199"/>
      <c r="AG82" s="198">
        <f>SUM(AG63:AG78)</f>
        <v>3712</v>
      </c>
      <c r="AH82" s="436" t="s">
        <v>2514</v>
      </c>
    </row>
    <row r="83" spans="1:34" s="437" customFormat="1" ht="13.15" customHeight="1" x14ac:dyDescent="0.25">
      <c r="A83" s="545" t="s">
        <v>2520</v>
      </c>
      <c r="B83" s="199"/>
      <c r="C83" s="199"/>
      <c r="D83" s="199"/>
      <c r="E83" s="199"/>
      <c r="F83" s="199"/>
      <c r="G83" s="199"/>
      <c r="H83" s="199"/>
      <c r="I83" s="199"/>
      <c r="J83" s="199"/>
      <c r="K83" s="199"/>
      <c r="L83" s="199"/>
      <c r="M83" s="199"/>
      <c r="N83" s="199"/>
      <c r="O83" s="199"/>
      <c r="P83" s="199"/>
      <c r="Q83" s="198">
        <f>SUM(Q70)</f>
        <v>384</v>
      </c>
      <c r="R83" s="198">
        <v>0</v>
      </c>
      <c r="S83" s="198">
        <v>0</v>
      </c>
      <c r="T83" s="197"/>
      <c r="U83" s="197"/>
      <c r="V83" s="197"/>
      <c r="W83" s="199"/>
      <c r="X83" s="198">
        <f>SUM(X70)</f>
        <v>384</v>
      </c>
      <c r="Y83" s="198">
        <v>0</v>
      </c>
      <c r="Z83" s="198">
        <v>0</v>
      </c>
      <c r="AA83" s="197"/>
      <c r="AB83" s="197"/>
      <c r="AC83" s="197"/>
      <c r="AD83" s="198">
        <v>0</v>
      </c>
      <c r="AE83" s="199"/>
      <c r="AF83" s="199"/>
      <c r="AG83" s="198">
        <v>0</v>
      </c>
      <c r="AH83" s="436" t="s">
        <v>2515</v>
      </c>
    </row>
    <row r="84" spans="1:34" s="437" customFormat="1" ht="13.15" customHeight="1" x14ac:dyDescent="0.25">
      <c r="A84" s="324" t="s">
        <v>2668</v>
      </c>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7">
        <v>1</v>
      </c>
      <c r="AA84" s="197"/>
      <c r="AB84" s="197"/>
      <c r="AC84" s="197">
        <v>1</v>
      </c>
      <c r="AD84" s="197">
        <v>1</v>
      </c>
      <c r="AE84" s="199"/>
      <c r="AF84" s="199"/>
      <c r="AG84" s="199"/>
      <c r="AH84" s="436"/>
    </row>
    <row r="85" spans="1:34" ht="13.15" customHeight="1" x14ac:dyDescent="0.25">
      <c r="A85" s="18" t="s">
        <v>2521</v>
      </c>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row>
    <row r="86" spans="1:34" ht="13.5" customHeight="1" x14ac:dyDescent="0.25">
      <c r="A86" s="41" t="s">
        <v>16</v>
      </c>
      <c r="B86" s="16">
        <v>768</v>
      </c>
      <c r="C86" s="16">
        <v>768</v>
      </c>
      <c r="D86" s="16">
        <v>768</v>
      </c>
      <c r="E86" s="16">
        <v>768</v>
      </c>
      <c r="F86" s="16">
        <v>768</v>
      </c>
      <c r="G86" s="16">
        <v>768</v>
      </c>
      <c r="H86" s="16">
        <v>768</v>
      </c>
      <c r="I86" s="16">
        <v>768</v>
      </c>
      <c r="J86" s="16">
        <v>768</v>
      </c>
      <c r="K86" s="16">
        <v>768</v>
      </c>
      <c r="L86" s="16">
        <v>768</v>
      </c>
      <c r="M86" s="16">
        <v>768</v>
      </c>
      <c r="N86" s="16">
        <v>768</v>
      </c>
      <c r="O86" s="16">
        <v>768</v>
      </c>
      <c r="P86" s="16">
        <v>768</v>
      </c>
      <c r="Q86" s="16">
        <v>768</v>
      </c>
      <c r="R86" s="16">
        <v>768</v>
      </c>
      <c r="S86" s="7">
        <v>768</v>
      </c>
      <c r="T86" s="16">
        <v>768</v>
      </c>
      <c r="U86" s="16">
        <v>768</v>
      </c>
      <c r="V86" s="16">
        <v>0</v>
      </c>
      <c r="W86" s="16">
        <v>768</v>
      </c>
      <c r="X86" s="16">
        <v>768</v>
      </c>
      <c r="Y86" s="16">
        <v>768</v>
      </c>
      <c r="Z86" s="7">
        <v>768</v>
      </c>
      <c r="AA86" s="16"/>
      <c r="AB86" s="16"/>
      <c r="AC86" s="16"/>
      <c r="AD86" s="7">
        <v>768</v>
      </c>
      <c r="AE86" s="16">
        <v>768</v>
      </c>
      <c r="AF86" s="16">
        <v>768</v>
      </c>
      <c r="AG86" s="7">
        <v>768</v>
      </c>
      <c r="AH86" s="138" t="s">
        <v>835</v>
      </c>
    </row>
    <row r="87" spans="1:34" ht="13.5" customHeight="1" x14ac:dyDescent="0.25">
      <c r="A87" s="41" t="s">
        <v>1688</v>
      </c>
      <c r="B87" s="289">
        <v>0</v>
      </c>
      <c r="C87" s="289">
        <v>0</v>
      </c>
      <c r="D87" s="289">
        <v>0</v>
      </c>
      <c r="E87" s="289">
        <v>0</v>
      </c>
      <c r="F87" s="478">
        <v>0</v>
      </c>
      <c r="G87" s="478">
        <v>0</v>
      </c>
      <c r="H87" s="478">
        <v>0</v>
      </c>
      <c r="I87" s="316">
        <v>768</v>
      </c>
      <c r="J87" s="316">
        <v>768</v>
      </c>
      <c r="K87" s="478">
        <v>0</v>
      </c>
      <c r="L87" s="478">
        <v>0</v>
      </c>
      <c r="M87" s="316">
        <v>768</v>
      </c>
      <c r="N87" s="478">
        <v>0</v>
      </c>
      <c r="O87" s="289">
        <v>0</v>
      </c>
      <c r="P87" s="289">
        <v>0</v>
      </c>
      <c r="Q87" s="16">
        <v>768</v>
      </c>
      <c r="R87" s="16">
        <v>768</v>
      </c>
      <c r="S87" s="16">
        <v>0</v>
      </c>
      <c r="T87" s="16">
        <v>0</v>
      </c>
      <c r="U87" s="16">
        <v>0</v>
      </c>
      <c r="V87" s="16">
        <v>0</v>
      </c>
      <c r="W87" s="289">
        <v>0</v>
      </c>
      <c r="X87" s="57">
        <v>0</v>
      </c>
      <c r="Y87" s="57">
        <v>0</v>
      </c>
      <c r="Z87" s="16">
        <v>0</v>
      </c>
      <c r="AA87" s="16"/>
      <c r="AB87" s="16"/>
      <c r="AC87" s="16"/>
      <c r="AD87" s="16">
        <v>0</v>
      </c>
      <c r="AE87" s="289">
        <v>0</v>
      </c>
      <c r="AF87" s="289">
        <v>0</v>
      </c>
      <c r="AG87" s="16">
        <v>0</v>
      </c>
      <c r="AH87" s="138" t="s">
        <v>1689</v>
      </c>
    </row>
    <row r="88" spans="1:34" ht="13.5" customHeight="1" x14ac:dyDescent="0.25">
      <c r="A88" s="41" t="s">
        <v>1652</v>
      </c>
      <c r="B88" s="289">
        <v>0</v>
      </c>
      <c r="C88" s="289">
        <v>0</v>
      </c>
      <c r="D88" s="289">
        <v>0</v>
      </c>
      <c r="E88" s="289">
        <v>0</v>
      </c>
      <c r="F88" s="289">
        <v>0</v>
      </c>
      <c r="G88" s="289">
        <v>0</v>
      </c>
      <c r="H88" s="289">
        <v>0</v>
      </c>
      <c r="I88" s="289">
        <v>0</v>
      </c>
      <c r="J88" s="289">
        <v>0</v>
      </c>
      <c r="K88" s="289">
        <v>0</v>
      </c>
      <c r="L88" s="289">
        <v>0</v>
      </c>
      <c r="M88" s="289">
        <v>0</v>
      </c>
      <c r="N88" s="289">
        <v>0</v>
      </c>
      <c r="O88" s="289">
        <v>0</v>
      </c>
      <c r="P88" s="289">
        <v>0</v>
      </c>
      <c r="Q88" s="16">
        <v>0</v>
      </c>
      <c r="R88" s="16">
        <v>0</v>
      </c>
      <c r="S88" s="16">
        <v>0</v>
      </c>
      <c r="T88" s="16">
        <v>0</v>
      </c>
      <c r="U88" s="16">
        <v>0</v>
      </c>
      <c r="V88" s="16">
        <v>0</v>
      </c>
      <c r="W88" s="289">
        <v>0</v>
      </c>
      <c r="X88" s="16">
        <v>0</v>
      </c>
      <c r="Y88" s="16">
        <v>0</v>
      </c>
      <c r="Z88" s="16">
        <v>0</v>
      </c>
      <c r="AA88" s="16"/>
      <c r="AB88" s="16"/>
      <c r="AC88" s="16"/>
      <c r="AD88" s="16">
        <v>0</v>
      </c>
      <c r="AE88" s="289">
        <v>0</v>
      </c>
      <c r="AF88" s="289">
        <v>0</v>
      </c>
      <c r="AG88" s="16">
        <v>0</v>
      </c>
      <c r="AH88" s="138" t="s">
        <v>1653</v>
      </c>
    </row>
    <row r="89" spans="1:34" ht="13.5" customHeight="1" x14ac:dyDescent="0.25">
      <c r="A89" s="41" t="s">
        <v>1690</v>
      </c>
      <c r="B89" s="289">
        <v>0</v>
      </c>
      <c r="C89" s="289">
        <v>0</v>
      </c>
      <c r="D89" s="289">
        <v>0</v>
      </c>
      <c r="E89" s="289">
        <v>0</v>
      </c>
      <c r="F89" s="289">
        <v>0</v>
      </c>
      <c r="G89" s="289">
        <v>0</v>
      </c>
      <c r="H89" s="289">
        <v>0</v>
      </c>
      <c r="I89" s="289">
        <v>0</v>
      </c>
      <c r="J89" s="289">
        <v>0</v>
      </c>
      <c r="K89" s="289">
        <v>0</v>
      </c>
      <c r="L89" s="289">
        <v>0</v>
      </c>
      <c r="M89" s="289">
        <v>0</v>
      </c>
      <c r="N89" s="289">
        <v>0</v>
      </c>
      <c r="O89" s="289">
        <v>0</v>
      </c>
      <c r="P89" s="289">
        <v>0</v>
      </c>
      <c r="Q89" s="16">
        <v>0</v>
      </c>
      <c r="R89" s="16">
        <v>0</v>
      </c>
      <c r="S89" s="16">
        <v>0</v>
      </c>
      <c r="T89" s="16">
        <v>0</v>
      </c>
      <c r="U89" s="16">
        <v>0</v>
      </c>
      <c r="V89" s="16">
        <v>0</v>
      </c>
      <c r="W89" s="289">
        <v>0</v>
      </c>
      <c r="X89" s="16">
        <v>0</v>
      </c>
      <c r="Y89" s="16">
        <v>0</v>
      </c>
      <c r="Z89" s="16">
        <v>0</v>
      </c>
      <c r="AA89" s="16"/>
      <c r="AB89" s="16"/>
      <c r="AC89" s="16"/>
      <c r="AD89" s="16">
        <v>0</v>
      </c>
      <c r="AE89" s="289">
        <v>0</v>
      </c>
      <c r="AF89" s="289">
        <v>0</v>
      </c>
      <c r="AG89" s="16">
        <v>0</v>
      </c>
      <c r="AH89" s="138" t="s">
        <v>1691</v>
      </c>
    </row>
    <row r="90" spans="1:34" ht="13.5" customHeight="1" x14ac:dyDescent="0.25">
      <c r="A90" s="434" t="s">
        <v>2503</v>
      </c>
      <c r="B90" s="289">
        <v>0</v>
      </c>
      <c r="C90" s="289">
        <v>0</v>
      </c>
      <c r="D90" s="289">
        <v>0</v>
      </c>
      <c r="E90" s="289">
        <v>0</v>
      </c>
      <c r="F90" s="289">
        <v>0</v>
      </c>
      <c r="G90" s="289">
        <v>0</v>
      </c>
      <c r="H90" s="289">
        <v>0</v>
      </c>
      <c r="I90" s="289">
        <v>0</v>
      </c>
      <c r="J90" s="289">
        <v>0</v>
      </c>
      <c r="K90" s="289">
        <v>0</v>
      </c>
      <c r="L90" s="289">
        <v>0</v>
      </c>
      <c r="M90" s="289">
        <v>0</v>
      </c>
      <c r="N90" s="289">
        <v>0</v>
      </c>
      <c r="O90" s="289">
        <v>0</v>
      </c>
      <c r="P90" s="289">
        <v>0</v>
      </c>
      <c r="Q90" s="16">
        <v>768</v>
      </c>
      <c r="R90" s="16">
        <v>768</v>
      </c>
      <c r="S90" s="197">
        <v>768</v>
      </c>
      <c r="T90" s="16">
        <v>0</v>
      </c>
      <c r="U90" s="16">
        <v>0</v>
      </c>
      <c r="V90" s="16">
        <v>0</v>
      </c>
      <c r="W90" s="289">
        <v>0</v>
      </c>
      <c r="X90" s="16">
        <v>768</v>
      </c>
      <c r="Y90" s="16">
        <v>768</v>
      </c>
      <c r="Z90" s="197">
        <v>768</v>
      </c>
      <c r="AA90" s="16"/>
      <c r="AB90" s="16"/>
      <c r="AC90" s="16"/>
      <c r="AD90" s="197">
        <v>768</v>
      </c>
      <c r="AE90" s="289">
        <v>0</v>
      </c>
      <c r="AF90" s="289">
        <v>0</v>
      </c>
      <c r="AG90" s="197">
        <v>768</v>
      </c>
      <c r="AH90" s="138" t="s">
        <v>2509</v>
      </c>
    </row>
    <row r="91" spans="1:34" ht="13.5" customHeight="1" x14ac:dyDescent="0.25">
      <c r="A91" s="434" t="s">
        <v>2504</v>
      </c>
      <c r="B91" s="289">
        <v>0</v>
      </c>
      <c r="C91" s="289">
        <v>0</v>
      </c>
      <c r="D91" s="289">
        <v>0</v>
      </c>
      <c r="E91" s="289">
        <v>0</v>
      </c>
      <c r="F91" s="289">
        <v>0</v>
      </c>
      <c r="G91" s="289">
        <v>0</v>
      </c>
      <c r="H91" s="289">
        <v>0</v>
      </c>
      <c r="I91" s="289">
        <v>0</v>
      </c>
      <c r="J91" s="289">
        <v>0</v>
      </c>
      <c r="K91" s="289">
        <v>0</v>
      </c>
      <c r="L91" s="289">
        <v>0</v>
      </c>
      <c r="M91" s="289">
        <v>0</v>
      </c>
      <c r="N91" s="289">
        <v>0</v>
      </c>
      <c r="O91" s="289">
        <v>0</v>
      </c>
      <c r="P91" s="289">
        <v>0</v>
      </c>
      <c r="Q91" s="16">
        <v>320</v>
      </c>
      <c r="R91" s="16">
        <v>320</v>
      </c>
      <c r="S91" s="197">
        <v>320</v>
      </c>
      <c r="T91" s="16">
        <v>0</v>
      </c>
      <c r="U91" s="16">
        <v>0</v>
      </c>
      <c r="V91" s="16">
        <v>0</v>
      </c>
      <c r="W91" s="289">
        <v>0</v>
      </c>
      <c r="X91" s="16">
        <v>320</v>
      </c>
      <c r="Y91" s="16">
        <v>320</v>
      </c>
      <c r="Z91" s="197">
        <v>320</v>
      </c>
      <c r="AA91" s="16"/>
      <c r="AB91" s="16"/>
      <c r="AC91" s="16"/>
      <c r="AD91" s="197">
        <v>320</v>
      </c>
      <c r="AE91" s="289">
        <v>0</v>
      </c>
      <c r="AF91" s="289">
        <v>0</v>
      </c>
      <c r="AG91" s="197">
        <v>320</v>
      </c>
      <c r="AH91" s="138" t="s">
        <v>2510</v>
      </c>
    </row>
    <row r="92" spans="1:34" s="437" customFormat="1" ht="13.15" customHeight="1" x14ac:dyDescent="0.25">
      <c r="A92" s="434" t="s">
        <v>399</v>
      </c>
      <c r="B92" s="197">
        <v>32</v>
      </c>
      <c r="C92" s="197">
        <v>32</v>
      </c>
      <c r="D92" s="197">
        <v>32</v>
      </c>
      <c r="E92" s="197">
        <v>0</v>
      </c>
      <c r="F92" s="510" t="s">
        <v>2778</v>
      </c>
      <c r="G92" s="197">
        <v>192</v>
      </c>
      <c r="H92" s="197">
        <v>192</v>
      </c>
      <c r="I92" s="197">
        <v>160</v>
      </c>
      <c r="J92" s="197">
        <v>160</v>
      </c>
      <c r="K92" s="197">
        <v>160</v>
      </c>
      <c r="L92" s="197">
        <v>160</v>
      </c>
      <c r="M92" s="197">
        <v>0</v>
      </c>
      <c r="N92" s="197">
        <v>160</v>
      </c>
      <c r="O92" s="197">
        <v>192</v>
      </c>
      <c r="P92" s="197">
        <v>160</v>
      </c>
      <c r="Q92" s="197">
        <v>0</v>
      </c>
      <c r="R92" s="510" t="s">
        <v>2778</v>
      </c>
      <c r="S92" s="198">
        <v>160</v>
      </c>
      <c r="T92" s="197">
        <v>160</v>
      </c>
      <c r="U92" s="197">
        <v>192</v>
      </c>
      <c r="V92" s="197">
        <v>160</v>
      </c>
      <c r="W92" s="197">
        <v>160</v>
      </c>
      <c r="X92" s="197">
        <v>0</v>
      </c>
      <c r="Y92" s="510" t="s">
        <v>2778</v>
      </c>
      <c r="Z92" s="198">
        <v>160</v>
      </c>
      <c r="AA92" s="197"/>
      <c r="AB92" s="197"/>
      <c r="AC92" s="197"/>
      <c r="AD92" s="198">
        <v>160</v>
      </c>
      <c r="AE92" s="197">
        <v>0</v>
      </c>
      <c r="AF92" s="510" t="s">
        <v>2778</v>
      </c>
      <c r="AG92" s="198">
        <v>160</v>
      </c>
      <c r="AH92" s="197" t="s">
        <v>836</v>
      </c>
    </row>
    <row r="93" spans="1:34" ht="13.15" customHeight="1" x14ac:dyDescent="0.25">
      <c r="A93" s="41" t="s">
        <v>1881</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v>0</v>
      </c>
      <c r="X93" s="197">
        <v>4</v>
      </c>
      <c r="Y93" s="16">
        <v>0</v>
      </c>
      <c r="Z93" s="7">
        <v>0</v>
      </c>
      <c r="AA93" s="16"/>
      <c r="AB93" s="16"/>
      <c r="AC93" s="16"/>
      <c r="AD93" s="7">
        <v>0</v>
      </c>
      <c r="AE93" s="16">
        <v>4</v>
      </c>
      <c r="AF93" s="16">
        <v>0</v>
      </c>
      <c r="AG93" s="7">
        <v>0</v>
      </c>
      <c r="AH93" s="138" t="s">
        <v>1882</v>
      </c>
    </row>
    <row r="94" spans="1:34" ht="13.15" customHeight="1" x14ac:dyDescent="0.25">
      <c r="A94" s="41" t="s">
        <v>1883</v>
      </c>
      <c r="B94" s="195">
        <v>0</v>
      </c>
      <c r="C94" s="195">
        <v>0</v>
      </c>
      <c r="D94" s="195">
        <v>0</v>
      </c>
      <c r="E94" s="16">
        <v>56</v>
      </c>
      <c r="F94" s="16">
        <v>0</v>
      </c>
      <c r="G94" s="16">
        <v>0</v>
      </c>
      <c r="H94" s="16">
        <v>0</v>
      </c>
      <c r="I94" s="16">
        <v>0</v>
      </c>
      <c r="J94" s="16">
        <v>0</v>
      </c>
      <c r="K94" s="16">
        <v>0</v>
      </c>
      <c r="L94" s="16">
        <v>0</v>
      </c>
      <c r="M94" s="16">
        <v>56</v>
      </c>
      <c r="N94" s="16">
        <v>0</v>
      </c>
      <c r="O94" s="16">
        <v>0</v>
      </c>
      <c r="P94" s="16">
        <v>0</v>
      </c>
      <c r="Q94" s="197">
        <v>56</v>
      </c>
      <c r="R94" s="16">
        <v>0</v>
      </c>
      <c r="S94" s="7">
        <v>0</v>
      </c>
      <c r="T94" s="16">
        <v>0</v>
      </c>
      <c r="U94" s="16">
        <v>0</v>
      </c>
      <c r="V94" s="16">
        <v>0</v>
      </c>
      <c r="W94" s="16">
        <v>0</v>
      </c>
      <c r="X94" s="197">
        <v>56</v>
      </c>
      <c r="Y94" s="16">
        <v>0</v>
      </c>
      <c r="Z94" s="7">
        <v>0</v>
      </c>
      <c r="AA94" s="16"/>
      <c r="AB94" s="16"/>
      <c r="AC94" s="16"/>
      <c r="AD94" s="7">
        <v>0</v>
      </c>
      <c r="AE94" s="16">
        <v>56</v>
      </c>
      <c r="AF94" s="16">
        <v>0</v>
      </c>
      <c r="AG94" s="7">
        <v>0</v>
      </c>
      <c r="AH94" s="138" t="s">
        <v>1884</v>
      </c>
    </row>
    <row r="95" spans="1:34" ht="13.15" customHeight="1" x14ac:dyDescent="0.25">
      <c r="A95" s="41" t="s">
        <v>1885</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v>0</v>
      </c>
      <c r="X95" s="197">
        <v>4</v>
      </c>
      <c r="Y95" s="16">
        <v>0</v>
      </c>
      <c r="Z95" s="7">
        <v>0</v>
      </c>
      <c r="AA95" s="16"/>
      <c r="AB95" s="16"/>
      <c r="AC95" s="16"/>
      <c r="AD95" s="7">
        <v>0</v>
      </c>
      <c r="AE95" s="16">
        <v>4</v>
      </c>
      <c r="AF95" s="16">
        <v>0</v>
      </c>
      <c r="AG95" s="7">
        <v>0</v>
      </c>
      <c r="AH95" s="138" t="s">
        <v>1886</v>
      </c>
    </row>
    <row r="96" spans="1:34" ht="13.15" customHeight="1" x14ac:dyDescent="0.25">
      <c r="A96" s="41" t="s">
        <v>1887</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v>0</v>
      </c>
      <c r="X96" s="197">
        <v>4</v>
      </c>
      <c r="Y96" s="16">
        <v>0</v>
      </c>
      <c r="Z96" s="7">
        <v>0</v>
      </c>
      <c r="AA96" s="16"/>
      <c r="AB96" s="16"/>
      <c r="AC96" s="16"/>
      <c r="AD96" s="7">
        <v>0</v>
      </c>
      <c r="AE96" s="16">
        <v>4</v>
      </c>
      <c r="AF96" s="16">
        <v>0</v>
      </c>
      <c r="AG96" s="7">
        <v>0</v>
      </c>
      <c r="AH96" s="138" t="s">
        <v>1888</v>
      </c>
    </row>
    <row r="97" spans="1:34" ht="13.15" customHeight="1" x14ac:dyDescent="0.25">
      <c r="A97" s="41" t="s">
        <v>1889</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v>0</v>
      </c>
      <c r="X97" s="197">
        <v>4</v>
      </c>
      <c r="Y97" s="16">
        <v>0</v>
      </c>
      <c r="Z97" s="7">
        <v>0</v>
      </c>
      <c r="AA97" s="16"/>
      <c r="AB97" s="16"/>
      <c r="AC97" s="16"/>
      <c r="AD97" s="7">
        <v>0</v>
      </c>
      <c r="AE97" s="16">
        <v>4</v>
      </c>
      <c r="AF97" s="16">
        <v>0</v>
      </c>
      <c r="AG97" s="7">
        <v>0</v>
      </c>
      <c r="AH97" s="138" t="s">
        <v>1890</v>
      </c>
    </row>
    <row r="98" spans="1:34" ht="13.15" customHeight="1" x14ac:dyDescent="0.25">
      <c r="A98" s="41" t="s">
        <v>1891</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v>0</v>
      </c>
      <c r="X98" s="197">
        <v>4</v>
      </c>
      <c r="Y98" s="16">
        <v>0</v>
      </c>
      <c r="Z98" s="7">
        <v>0</v>
      </c>
      <c r="AA98" s="16"/>
      <c r="AB98" s="16"/>
      <c r="AC98" s="16"/>
      <c r="AD98" s="7">
        <v>0</v>
      </c>
      <c r="AE98" s="16">
        <v>4</v>
      </c>
      <c r="AF98" s="16">
        <v>0</v>
      </c>
      <c r="AG98" s="7">
        <v>0</v>
      </c>
      <c r="AH98" s="138" t="s">
        <v>1892</v>
      </c>
    </row>
    <row r="99" spans="1:34" ht="28.5" customHeight="1" x14ac:dyDescent="0.25">
      <c r="A99" s="41" t="s">
        <v>1893</v>
      </c>
      <c r="B99" s="195">
        <v>0</v>
      </c>
      <c r="C99" s="195">
        <v>0</v>
      </c>
      <c r="D99" s="195">
        <v>0</v>
      </c>
      <c r="E99" s="16">
        <v>8</v>
      </c>
      <c r="F99" s="16">
        <v>0</v>
      </c>
      <c r="G99" s="16">
        <v>0</v>
      </c>
      <c r="H99" s="16">
        <v>0</v>
      </c>
      <c r="I99" s="16">
        <v>0</v>
      </c>
      <c r="J99" s="16">
        <v>0</v>
      </c>
      <c r="K99" s="16">
        <v>0</v>
      </c>
      <c r="L99" s="16">
        <v>0</v>
      </c>
      <c r="M99" s="16">
        <v>8</v>
      </c>
      <c r="N99" s="16">
        <v>0</v>
      </c>
      <c r="O99" s="16">
        <v>0</v>
      </c>
      <c r="P99" s="16">
        <v>0</v>
      </c>
      <c r="Q99" s="197">
        <v>8</v>
      </c>
      <c r="R99" s="16">
        <v>0</v>
      </c>
      <c r="S99" s="7">
        <v>0</v>
      </c>
      <c r="T99" s="16">
        <v>0</v>
      </c>
      <c r="U99" s="16">
        <v>0</v>
      </c>
      <c r="V99" s="16">
        <v>0</v>
      </c>
      <c r="W99" s="16">
        <v>0</v>
      </c>
      <c r="X99" s="197">
        <v>8</v>
      </c>
      <c r="Y99" s="16">
        <v>0</v>
      </c>
      <c r="Z99" s="7">
        <v>0</v>
      </c>
      <c r="AA99" s="16"/>
      <c r="AB99" s="16"/>
      <c r="AC99" s="16"/>
      <c r="AD99" s="7">
        <v>0</v>
      </c>
      <c r="AE99" s="16">
        <v>8</v>
      </c>
      <c r="AF99" s="16">
        <v>0</v>
      </c>
      <c r="AG99" s="7">
        <v>0</v>
      </c>
      <c r="AH99" s="138" t="s">
        <v>1894</v>
      </c>
    </row>
    <row r="100" spans="1:34" ht="24.6" customHeight="1" x14ac:dyDescent="0.25">
      <c r="A100" s="41" t="s">
        <v>1895</v>
      </c>
      <c r="B100" s="195">
        <v>0</v>
      </c>
      <c r="C100" s="195">
        <v>0</v>
      </c>
      <c r="D100" s="195">
        <v>0</v>
      </c>
      <c r="E100" s="16">
        <v>2</v>
      </c>
      <c r="F100" s="16">
        <v>0</v>
      </c>
      <c r="G100" s="16">
        <v>0</v>
      </c>
      <c r="H100" s="16">
        <v>0</v>
      </c>
      <c r="I100" s="16">
        <v>0</v>
      </c>
      <c r="J100" s="16">
        <v>0</v>
      </c>
      <c r="K100" s="16">
        <v>0</v>
      </c>
      <c r="L100" s="16">
        <v>0</v>
      </c>
      <c r="M100" s="16">
        <v>2</v>
      </c>
      <c r="N100" s="16">
        <v>0</v>
      </c>
      <c r="O100" s="16">
        <v>0</v>
      </c>
      <c r="P100" s="16">
        <v>0</v>
      </c>
      <c r="Q100" s="197">
        <v>2</v>
      </c>
      <c r="R100" s="16">
        <v>0</v>
      </c>
      <c r="S100" s="7">
        <v>0</v>
      </c>
      <c r="T100" s="16">
        <v>0</v>
      </c>
      <c r="U100" s="16">
        <v>0</v>
      </c>
      <c r="V100" s="16">
        <v>0</v>
      </c>
      <c r="W100" s="16">
        <v>0</v>
      </c>
      <c r="X100" s="197">
        <v>2</v>
      </c>
      <c r="Y100" s="16">
        <v>0</v>
      </c>
      <c r="Z100" s="7">
        <v>0</v>
      </c>
      <c r="AA100" s="16"/>
      <c r="AB100" s="16"/>
      <c r="AC100" s="16"/>
      <c r="AD100" s="7">
        <v>0</v>
      </c>
      <c r="AE100" s="16">
        <v>2</v>
      </c>
      <c r="AF100" s="16">
        <v>0</v>
      </c>
      <c r="AG100" s="7">
        <v>0</v>
      </c>
      <c r="AH100" s="138" t="s">
        <v>1896</v>
      </c>
    </row>
    <row r="101" spans="1:34" ht="26.1" customHeight="1" x14ac:dyDescent="0.25">
      <c r="A101" s="434" t="s">
        <v>1897</v>
      </c>
      <c r="B101" s="195">
        <v>0</v>
      </c>
      <c r="C101" s="195">
        <v>0</v>
      </c>
      <c r="D101" s="195">
        <v>0</v>
      </c>
      <c r="E101" s="16">
        <v>1</v>
      </c>
      <c r="F101" s="16">
        <v>0</v>
      </c>
      <c r="G101" s="16">
        <v>0</v>
      </c>
      <c r="H101" s="16">
        <v>0</v>
      </c>
      <c r="I101" s="16">
        <v>0</v>
      </c>
      <c r="J101" s="16">
        <v>0</v>
      </c>
      <c r="K101" s="16">
        <v>0</v>
      </c>
      <c r="L101" s="16">
        <v>0</v>
      </c>
      <c r="M101" s="370">
        <v>0</v>
      </c>
      <c r="N101" s="370">
        <v>0</v>
      </c>
      <c r="O101" s="370">
        <v>0</v>
      </c>
      <c r="P101" s="370">
        <v>0</v>
      </c>
      <c r="Q101" s="370">
        <v>0</v>
      </c>
      <c r="R101" s="16">
        <v>0</v>
      </c>
      <c r="S101" s="7">
        <v>0</v>
      </c>
      <c r="T101" s="16">
        <v>0</v>
      </c>
      <c r="U101" s="16">
        <v>0</v>
      </c>
      <c r="V101" s="16">
        <v>0</v>
      </c>
      <c r="W101" s="370">
        <v>0</v>
      </c>
      <c r="X101" s="370">
        <v>0</v>
      </c>
      <c r="Y101" s="16">
        <v>0</v>
      </c>
      <c r="Z101" s="7">
        <v>0</v>
      </c>
      <c r="AA101" s="16"/>
      <c r="AB101" s="16"/>
      <c r="AC101" s="16"/>
      <c r="AD101" s="7">
        <v>0</v>
      </c>
      <c r="AE101" s="16">
        <v>1</v>
      </c>
      <c r="AF101" s="16">
        <v>0</v>
      </c>
      <c r="AG101" s="7">
        <v>0</v>
      </c>
      <c r="AH101" s="138" t="s">
        <v>1898</v>
      </c>
    </row>
    <row r="102" spans="1:34" ht="26.1" customHeight="1" x14ac:dyDescent="0.25">
      <c r="A102" s="434" t="s">
        <v>1899</v>
      </c>
      <c r="B102" s="195">
        <v>0</v>
      </c>
      <c r="C102" s="195">
        <v>0</v>
      </c>
      <c r="D102" s="195">
        <v>0</v>
      </c>
      <c r="E102" s="16">
        <v>1</v>
      </c>
      <c r="F102" s="16">
        <v>0</v>
      </c>
      <c r="G102" s="16">
        <v>0</v>
      </c>
      <c r="H102" s="16">
        <v>0</v>
      </c>
      <c r="I102" s="16">
        <v>0</v>
      </c>
      <c r="J102" s="16">
        <v>0</v>
      </c>
      <c r="K102" s="16">
        <v>0</v>
      </c>
      <c r="L102" s="16">
        <v>0</v>
      </c>
      <c r="M102" s="370">
        <v>0</v>
      </c>
      <c r="N102" s="370">
        <v>0</v>
      </c>
      <c r="O102" s="370">
        <v>0</v>
      </c>
      <c r="P102" s="370">
        <v>0</v>
      </c>
      <c r="Q102" s="370">
        <v>0</v>
      </c>
      <c r="R102" s="16">
        <v>0</v>
      </c>
      <c r="S102" s="7">
        <v>0</v>
      </c>
      <c r="T102" s="16">
        <v>0</v>
      </c>
      <c r="U102" s="16">
        <v>0</v>
      </c>
      <c r="V102" s="16">
        <v>0</v>
      </c>
      <c r="W102" s="370">
        <v>0</v>
      </c>
      <c r="X102" s="370">
        <v>0</v>
      </c>
      <c r="Y102" s="16">
        <v>0</v>
      </c>
      <c r="Z102" s="7">
        <v>0</v>
      </c>
      <c r="AA102" s="16"/>
      <c r="AB102" s="16"/>
      <c r="AC102" s="16"/>
      <c r="AD102" s="7">
        <v>0</v>
      </c>
      <c r="AE102" s="16">
        <v>1</v>
      </c>
      <c r="AF102" s="16">
        <v>0</v>
      </c>
      <c r="AG102" s="7">
        <v>0</v>
      </c>
      <c r="AH102" s="138" t="s">
        <v>1900</v>
      </c>
    </row>
    <row r="103" spans="1:34" s="437" customFormat="1" ht="37.5" customHeight="1" x14ac:dyDescent="0.25">
      <c r="A103" s="434" t="s">
        <v>2342</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v>0</v>
      </c>
      <c r="X103" s="16">
        <v>1</v>
      </c>
      <c r="Y103" s="16">
        <v>0</v>
      </c>
      <c r="Z103" s="16">
        <v>0</v>
      </c>
      <c r="AA103" s="16"/>
      <c r="AB103" s="16"/>
      <c r="AC103" s="16"/>
      <c r="AD103" s="16">
        <v>0</v>
      </c>
      <c r="AE103" s="16">
        <v>0</v>
      </c>
      <c r="AF103" s="16">
        <v>0</v>
      </c>
      <c r="AG103" s="16">
        <v>0</v>
      </c>
      <c r="AH103" s="16" t="s">
        <v>2349</v>
      </c>
    </row>
    <row r="104" spans="1:34" s="437" customFormat="1" ht="14.45" customHeight="1" x14ac:dyDescent="0.25">
      <c r="A104" s="434" t="s">
        <v>2346</v>
      </c>
      <c r="B104" s="199"/>
      <c r="C104" s="199"/>
      <c r="D104" s="199"/>
      <c r="E104" s="16">
        <v>0</v>
      </c>
      <c r="F104" s="16">
        <v>0</v>
      </c>
      <c r="G104" s="16">
        <v>0</v>
      </c>
      <c r="H104" s="16">
        <v>0</v>
      </c>
      <c r="I104" s="16">
        <v>0</v>
      </c>
      <c r="J104" s="16">
        <v>0</v>
      </c>
      <c r="K104" s="16">
        <v>0</v>
      </c>
      <c r="L104" s="16">
        <v>0</v>
      </c>
      <c r="M104" s="16">
        <v>1</v>
      </c>
      <c r="N104" s="16">
        <v>0</v>
      </c>
      <c r="O104" s="16">
        <v>0</v>
      </c>
      <c r="P104" s="16">
        <v>0</v>
      </c>
      <c r="Q104" s="16">
        <v>1</v>
      </c>
      <c r="R104" s="16">
        <v>0</v>
      </c>
      <c r="S104" s="16">
        <v>0</v>
      </c>
      <c r="T104" s="16">
        <v>0</v>
      </c>
      <c r="U104" s="16">
        <v>0</v>
      </c>
      <c r="V104" s="16">
        <v>0</v>
      </c>
      <c r="W104" s="16">
        <v>0</v>
      </c>
      <c r="X104" s="16">
        <v>1</v>
      </c>
      <c r="Y104" s="16">
        <v>0</v>
      </c>
      <c r="Z104" s="16">
        <v>0</v>
      </c>
      <c r="AA104" s="16"/>
      <c r="AB104" s="16"/>
      <c r="AC104" s="16"/>
      <c r="AD104" s="16">
        <v>0</v>
      </c>
      <c r="AE104" s="16">
        <v>0</v>
      </c>
      <c r="AF104" s="16">
        <v>0</v>
      </c>
      <c r="AG104" s="16">
        <v>0</v>
      </c>
      <c r="AH104" s="16" t="s">
        <v>2350</v>
      </c>
    </row>
    <row r="105" spans="1:34" s="437" customFormat="1" ht="29.45" customHeight="1" x14ac:dyDescent="0.25">
      <c r="A105" s="434" t="s">
        <v>1901</v>
      </c>
      <c r="B105" s="199">
        <v>0</v>
      </c>
      <c r="C105" s="199">
        <v>0</v>
      </c>
      <c r="D105" s="199">
        <v>0</v>
      </c>
      <c r="E105" s="198">
        <v>72</v>
      </c>
      <c r="F105" s="197">
        <v>0</v>
      </c>
      <c r="G105" s="197">
        <v>0</v>
      </c>
      <c r="H105" s="197">
        <v>0</v>
      </c>
      <c r="I105" s="197">
        <v>0</v>
      </c>
      <c r="J105" s="197">
        <v>0</v>
      </c>
      <c r="K105" s="197">
        <v>0</v>
      </c>
      <c r="L105" s="197">
        <v>0</v>
      </c>
      <c r="M105" s="510" t="s">
        <v>2779</v>
      </c>
      <c r="N105" s="197">
        <v>0</v>
      </c>
      <c r="O105" s="197">
        <v>0</v>
      </c>
      <c r="P105" s="197">
        <v>0</v>
      </c>
      <c r="Q105" s="198">
        <v>72</v>
      </c>
      <c r="R105" s="197">
        <v>0</v>
      </c>
      <c r="S105" s="198">
        <v>0</v>
      </c>
      <c r="T105" s="197">
        <v>0</v>
      </c>
      <c r="U105" s="197">
        <v>0</v>
      </c>
      <c r="V105" s="197">
        <v>0</v>
      </c>
      <c r="W105" s="197">
        <v>0</v>
      </c>
      <c r="X105" s="198">
        <v>72</v>
      </c>
      <c r="Y105" s="197">
        <v>0</v>
      </c>
      <c r="Z105" s="198">
        <v>0</v>
      </c>
      <c r="AA105" s="197"/>
      <c r="AB105" s="197"/>
      <c r="AC105" s="197"/>
      <c r="AD105" s="198">
        <v>0</v>
      </c>
      <c r="AE105" s="197">
        <v>72</v>
      </c>
      <c r="AF105" s="197">
        <v>0</v>
      </c>
      <c r="AG105" s="198">
        <v>0</v>
      </c>
      <c r="AH105" s="436" t="s">
        <v>1902</v>
      </c>
    </row>
    <row r="106" spans="1:34" s="437" customFormat="1" ht="21.95" customHeight="1" x14ac:dyDescent="0.25">
      <c r="A106" s="512" t="s">
        <v>2777</v>
      </c>
      <c r="B106" s="199">
        <v>0</v>
      </c>
      <c r="C106" s="199">
        <v>0</v>
      </c>
      <c r="D106" s="199">
        <v>0</v>
      </c>
      <c r="E106" s="510">
        <v>0</v>
      </c>
      <c r="F106" s="510">
        <v>16</v>
      </c>
      <c r="G106" s="510">
        <v>0</v>
      </c>
      <c r="H106" s="510">
        <v>0</v>
      </c>
      <c r="I106" s="510">
        <v>0</v>
      </c>
      <c r="J106" s="510">
        <v>0</v>
      </c>
      <c r="K106" s="510">
        <v>0</v>
      </c>
      <c r="L106" s="510">
        <v>0</v>
      </c>
      <c r="M106" s="510">
        <v>16</v>
      </c>
      <c r="N106" s="510">
        <v>0</v>
      </c>
      <c r="O106" s="510">
        <v>0</v>
      </c>
      <c r="P106" s="510">
        <v>0</v>
      </c>
      <c r="Q106" s="510">
        <v>0</v>
      </c>
      <c r="R106" s="510">
        <v>16</v>
      </c>
      <c r="S106" s="510">
        <v>0</v>
      </c>
      <c r="T106" s="510">
        <v>0</v>
      </c>
      <c r="U106" s="510">
        <v>0</v>
      </c>
      <c r="V106" s="510">
        <v>0</v>
      </c>
      <c r="W106" s="510">
        <v>0</v>
      </c>
      <c r="X106" s="510">
        <v>0</v>
      </c>
      <c r="Y106" s="510">
        <v>16</v>
      </c>
      <c r="Z106" s="510">
        <v>0</v>
      </c>
      <c r="AA106" s="510"/>
      <c r="AB106" s="510"/>
      <c r="AC106" s="510"/>
      <c r="AD106" s="510">
        <v>0</v>
      </c>
      <c r="AE106" s="510">
        <v>0</v>
      </c>
      <c r="AF106" s="510">
        <v>16</v>
      </c>
      <c r="AG106" s="510">
        <v>0</v>
      </c>
      <c r="AH106" s="513" t="s">
        <v>2781</v>
      </c>
    </row>
    <row r="107" spans="1:34" s="437" customFormat="1" ht="18.600000000000001" customHeight="1" x14ac:dyDescent="0.25">
      <c r="A107" s="434" t="s">
        <v>22</v>
      </c>
      <c r="B107" s="197">
        <v>32</v>
      </c>
      <c r="C107" s="197">
        <v>32</v>
      </c>
      <c r="D107" s="197">
        <v>32</v>
      </c>
      <c r="E107" s="197">
        <v>32</v>
      </c>
      <c r="F107" s="197">
        <v>32</v>
      </c>
      <c r="G107" s="197">
        <v>32</v>
      </c>
      <c r="H107" s="197">
        <v>32</v>
      </c>
      <c r="I107" s="197">
        <v>32</v>
      </c>
      <c r="J107" s="197">
        <v>32</v>
      </c>
      <c r="K107" s="197">
        <v>32</v>
      </c>
      <c r="L107" s="197">
        <v>32</v>
      </c>
      <c r="M107" s="197">
        <v>32</v>
      </c>
      <c r="N107" s="197">
        <v>32</v>
      </c>
      <c r="O107" s="197">
        <v>32</v>
      </c>
      <c r="P107" s="197">
        <v>32</v>
      </c>
      <c r="Q107" s="197">
        <v>32</v>
      </c>
      <c r="R107" s="197">
        <v>32</v>
      </c>
      <c r="S107" s="198">
        <v>32</v>
      </c>
      <c r="T107" s="197">
        <v>32</v>
      </c>
      <c r="U107" s="197">
        <v>32</v>
      </c>
      <c r="V107" s="197">
        <v>32</v>
      </c>
      <c r="W107" s="197">
        <v>32</v>
      </c>
      <c r="X107" s="197">
        <v>32</v>
      </c>
      <c r="Y107" s="197">
        <v>32</v>
      </c>
      <c r="Z107" s="198">
        <v>32</v>
      </c>
      <c r="AA107" s="197"/>
      <c r="AB107" s="197"/>
      <c r="AC107" s="197"/>
      <c r="AD107" s="198">
        <v>32</v>
      </c>
      <c r="AE107" s="197">
        <v>32</v>
      </c>
      <c r="AF107" s="197">
        <v>32</v>
      </c>
      <c r="AG107" s="198">
        <v>32</v>
      </c>
      <c r="AH107" s="197" t="s">
        <v>838</v>
      </c>
    </row>
    <row r="108" spans="1:34" s="437" customFormat="1" ht="18" customHeight="1" x14ac:dyDescent="0.25">
      <c r="A108" s="434" t="s">
        <v>884</v>
      </c>
      <c r="B108" s="197">
        <v>0</v>
      </c>
      <c r="C108" s="197">
        <v>0</v>
      </c>
      <c r="D108" s="197">
        <v>0</v>
      </c>
      <c r="E108" s="197">
        <v>320</v>
      </c>
      <c r="F108" s="197">
        <v>320</v>
      </c>
      <c r="G108" s="197">
        <v>0</v>
      </c>
      <c r="H108" s="197">
        <v>0</v>
      </c>
      <c r="I108" s="197">
        <v>320</v>
      </c>
      <c r="J108" s="197">
        <v>320</v>
      </c>
      <c r="K108" s="197">
        <v>320</v>
      </c>
      <c r="L108" s="197">
        <v>320</v>
      </c>
      <c r="M108" s="197">
        <v>320</v>
      </c>
      <c r="N108" s="197">
        <v>320</v>
      </c>
      <c r="O108" s="197">
        <v>0</v>
      </c>
      <c r="P108" s="197">
        <v>320</v>
      </c>
      <c r="Q108" s="197">
        <v>320</v>
      </c>
      <c r="R108" s="197">
        <v>320</v>
      </c>
      <c r="S108" s="198">
        <v>320</v>
      </c>
      <c r="T108" s="197">
        <v>320</v>
      </c>
      <c r="U108" s="197">
        <v>320</v>
      </c>
      <c r="V108" s="197">
        <v>0</v>
      </c>
      <c r="W108" s="197">
        <v>320</v>
      </c>
      <c r="X108" s="197">
        <v>320</v>
      </c>
      <c r="Y108" s="197">
        <v>320</v>
      </c>
      <c r="Z108" s="198">
        <v>320</v>
      </c>
      <c r="AA108" s="197"/>
      <c r="AB108" s="197"/>
      <c r="AC108" s="197"/>
      <c r="AD108" s="198">
        <v>320</v>
      </c>
      <c r="AE108" s="197">
        <v>320</v>
      </c>
      <c r="AF108" s="197">
        <v>320</v>
      </c>
      <c r="AG108" s="198">
        <v>320</v>
      </c>
      <c r="AH108" s="436" t="s">
        <v>883</v>
      </c>
    </row>
    <row r="109" spans="1:34" s="437" customFormat="1" ht="25.5" customHeight="1" x14ac:dyDescent="0.25">
      <c r="A109" s="434" t="s">
        <v>2410</v>
      </c>
      <c r="B109" s="197"/>
      <c r="C109" s="197"/>
      <c r="D109" s="197"/>
      <c r="E109" s="197">
        <v>0</v>
      </c>
      <c r="F109" s="197">
        <v>0</v>
      </c>
      <c r="G109" s="197">
        <v>0</v>
      </c>
      <c r="H109" s="197">
        <v>0</v>
      </c>
      <c r="I109" s="197">
        <v>0</v>
      </c>
      <c r="J109" s="197">
        <v>0</v>
      </c>
      <c r="K109" s="197">
        <v>0</v>
      </c>
      <c r="L109" s="197">
        <v>0</v>
      </c>
      <c r="M109" s="197">
        <v>0</v>
      </c>
      <c r="N109" s="197">
        <v>0</v>
      </c>
      <c r="O109" s="197">
        <v>0</v>
      </c>
      <c r="P109" s="197">
        <v>0</v>
      </c>
      <c r="Q109" s="197">
        <v>0</v>
      </c>
      <c r="R109" s="197">
        <v>0</v>
      </c>
      <c r="S109" s="198">
        <v>0</v>
      </c>
      <c r="T109" s="198">
        <v>0</v>
      </c>
      <c r="U109" s="198">
        <v>0</v>
      </c>
      <c r="V109" s="198">
        <v>0</v>
      </c>
      <c r="W109" s="197">
        <v>0</v>
      </c>
      <c r="X109" s="197">
        <v>0</v>
      </c>
      <c r="Y109" s="197">
        <v>0</v>
      </c>
      <c r="Z109" s="198">
        <v>0</v>
      </c>
      <c r="AA109" s="197"/>
      <c r="AB109" s="197"/>
      <c r="AC109" s="197"/>
      <c r="AD109" s="198">
        <v>0</v>
      </c>
      <c r="AE109" s="197">
        <v>0</v>
      </c>
      <c r="AF109" s="197">
        <v>0</v>
      </c>
      <c r="AG109" s="198">
        <v>0</v>
      </c>
      <c r="AH109" s="436"/>
    </row>
    <row r="110" spans="1:34" s="437" customFormat="1" ht="20.100000000000001" customHeight="1" x14ac:dyDescent="0.25">
      <c r="A110" s="324" t="s">
        <v>2101</v>
      </c>
      <c r="B110" s="435">
        <v>0</v>
      </c>
      <c r="C110" s="435">
        <v>0</v>
      </c>
      <c r="D110" s="435">
        <v>0</v>
      </c>
      <c r="E110" s="435">
        <v>0</v>
      </c>
      <c r="F110" s="435">
        <v>0</v>
      </c>
      <c r="G110" s="435">
        <v>0</v>
      </c>
      <c r="H110" s="435">
        <v>0</v>
      </c>
      <c r="I110" s="435">
        <v>0</v>
      </c>
      <c r="J110" s="435">
        <v>0</v>
      </c>
      <c r="K110" s="435">
        <v>0</v>
      </c>
      <c r="L110" s="435">
        <v>0</v>
      </c>
      <c r="M110" s="435">
        <v>0</v>
      </c>
      <c r="N110" s="435">
        <v>0</v>
      </c>
      <c r="O110" s="435">
        <v>0</v>
      </c>
      <c r="P110" s="435">
        <v>0</v>
      </c>
      <c r="Q110" s="197">
        <v>0</v>
      </c>
      <c r="R110" s="197">
        <v>0</v>
      </c>
      <c r="S110" s="198">
        <v>512</v>
      </c>
      <c r="T110" s="197">
        <v>0</v>
      </c>
      <c r="U110" s="197">
        <v>0</v>
      </c>
      <c r="V110" s="197">
        <v>0</v>
      </c>
      <c r="W110" s="435">
        <v>0</v>
      </c>
      <c r="X110" s="197">
        <v>0</v>
      </c>
      <c r="Y110" s="197">
        <v>0</v>
      </c>
      <c r="Z110" s="198">
        <v>512</v>
      </c>
      <c r="AA110" s="197"/>
      <c r="AB110" s="197"/>
      <c r="AC110" s="197"/>
      <c r="AD110" s="198">
        <v>512</v>
      </c>
      <c r="AE110" s="435">
        <v>0</v>
      </c>
      <c r="AF110" s="435">
        <v>0</v>
      </c>
      <c r="AG110" s="198">
        <v>512</v>
      </c>
      <c r="AH110" s="436" t="s">
        <v>2390</v>
      </c>
    </row>
    <row r="111" spans="1:34" ht="26.1" customHeight="1" x14ac:dyDescent="0.25">
      <c r="A111" s="546" t="s">
        <v>1731</v>
      </c>
      <c r="B111" s="79"/>
      <c r="C111" s="79"/>
      <c r="D111" s="79"/>
      <c r="E111" s="79">
        <f t="shared" ref="E111" si="7">(SUM(E86:E110)-SUM(E86,E107))/8</f>
        <v>60</v>
      </c>
      <c r="F111" s="79">
        <f t="shared" ref="F111" si="8">(SUM(F86:F110)-SUM(F86,F107))/8</f>
        <v>42</v>
      </c>
      <c r="G111" s="79">
        <f t="shared" ref="G111" si="9">(SUM(G86:G110)-SUM(G86,G107))/8</f>
        <v>24</v>
      </c>
      <c r="H111" s="79">
        <f t="shared" ref="H111" si="10">(SUM(H86:H110)-SUM(H86,H107))/8</f>
        <v>24</v>
      </c>
      <c r="I111" s="79">
        <f t="shared" ref="I111" si="11">(SUM(I86:I110)-SUM(I86,I107))/8</f>
        <v>156</v>
      </c>
      <c r="J111" s="79">
        <f t="shared" ref="J111" si="12">(SUM(J86:J110)-SUM(J86,J107))/8</f>
        <v>156</v>
      </c>
      <c r="K111" s="79">
        <f t="shared" ref="K111" si="13">(SUM(K86:K110)-SUM(K86,K107))/8</f>
        <v>60</v>
      </c>
      <c r="L111" s="79">
        <f t="shared" ref="L111" si="14">(SUM(L86:L110)-SUM(L86,L107))/8</f>
        <v>60</v>
      </c>
      <c r="M111" s="79">
        <f t="shared" ref="M111" si="15">(SUM(M86:M110)-SUM(M86,M107))/8</f>
        <v>149</v>
      </c>
      <c r="N111" s="79">
        <f t="shared" ref="N111" si="16">(SUM(N86:N110)-SUM(N86,N107))/8</f>
        <v>60</v>
      </c>
      <c r="O111" s="79">
        <f t="shared" ref="O111" si="17">(SUM(O86:O110)-SUM(O86,O107))/8</f>
        <v>24</v>
      </c>
      <c r="P111" s="79">
        <f t="shared" ref="P111" si="18">(SUM(P86:P110)-SUM(P86,P107))/8</f>
        <v>60</v>
      </c>
      <c r="Q111" s="79">
        <f t="shared" ref="Q111" si="19">(SUM(Q86:Q110)-SUM(Q86,Q107))/8</f>
        <v>292</v>
      </c>
      <c r="R111" s="79">
        <f t="shared" ref="R111" si="20">(SUM(R86:R110)-SUM(R86,R107))/8</f>
        <v>274</v>
      </c>
      <c r="S111" s="438">
        <f>(SUM(S86:S110)-SUM(S86,S107))/8</f>
        <v>260</v>
      </c>
      <c r="T111" s="79">
        <f t="shared" ref="T111:V111" si="21">(SUM(T86:T110)-SUM(T86,T107))/8</f>
        <v>60</v>
      </c>
      <c r="U111" s="79">
        <f t="shared" si="21"/>
        <v>64</v>
      </c>
      <c r="V111" s="79">
        <f t="shared" si="21"/>
        <v>20</v>
      </c>
      <c r="W111" s="79">
        <f t="shared" ref="W111:Y111" si="22">(SUM(W86:W110)-SUM(W86,W107))/8</f>
        <v>60</v>
      </c>
      <c r="X111" s="79">
        <f t="shared" si="22"/>
        <v>196</v>
      </c>
      <c r="Y111" s="79">
        <f t="shared" si="22"/>
        <v>178</v>
      </c>
      <c r="Z111" s="438">
        <f>(SUM(Z86:Z110)-SUM(Z86,Z107))/8</f>
        <v>260</v>
      </c>
      <c r="AA111" s="79"/>
      <c r="AB111" s="79"/>
      <c r="AC111" s="79"/>
      <c r="AD111" s="438">
        <f>(SUM(AD86:AD110)-SUM(AD86,AD107))/8</f>
        <v>260</v>
      </c>
      <c r="AE111" s="79">
        <f t="shared" ref="AE111" si="23">(SUM(AE86:AE110)-SUM(AE86,AE107))/8</f>
        <v>60</v>
      </c>
      <c r="AF111" s="79">
        <f t="shared" ref="AF111" si="24">(SUM(AF86:AF110)-SUM(AF86,AF107))/8</f>
        <v>42</v>
      </c>
      <c r="AG111" s="438">
        <f>(SUM(AG86:AG110)-SUM(AG86,AG107))/8</f>
        <v>260</v>
      </c>
      <c r="AH111" s="439" t="s">
        <v>1737</v>
      </c>
    </row>
    <row r="112" spans="1:34" s="16" customFormat="1" ht="39.950000000000003" customHeight="1" x14ac:dyDescent="0.25">
      <c r="A112" s="311" t="s">
        <v>1485</v>
      </c>
      <c r="B112" s="7">
        <v>0</v>
      </c>
      <c r="C112" s="7">
        <v>0</v>
      </c>
      <c r="D112" s="7">
        <v>0</v>
      </c>
      <c r="E112" s="7">
        <v>0</v>
      </c>
      <c r="F112" s="7">
        <v>0</v>
      </c>
      <c r="G112" s="7">
        <v>1</v>
      </c>
      <c r="H112" s="7">
        <v>1</v>
      </c>
      <c r="I112" s="7">
        <v>0</v>
      </c>
      <c r="J112" s="7">
        <v>0</v>
      </c>
      <c r="K112" s="7">
        <v>0</v>
      </c>
      <c r="L112" s="7">
        <v>0</v>
      </c>
      <c r="M112" s="7">
        <v>0</v>
      </c>
      <c r="N112" s="7">
        <v>0</v>
      </c>
      <c r="O112" s="7">
        <v>1</v>
      </c>
      <c r="P112" s="7">
        <v>0</v>
      </c>
      <c r="Q112" s="16">
        <v>0</v>
      </c>
      <c r="R112" s="16">
        <v>0</v>
      </c>
      <c r="S112" s="7">
        <v>0</v>
      </c>
      <c r="T112" s="7">
        <v>0</v>
      </c>
      <c r="U112" s="7">
        <v>0</v>
      </c>
      <c r="V112" s="7">
        <v>0</v>
      </c>
      <c r="W112" s="7">
        <v>0</v>
      </c>
      <c r="X112" s="16">
        <v>0</v>
      </c>
      <c r="Y112" s="16">
        <v>0</v>
      </c>
      <c r="Z112" s="7">
        <v>0</v>
      </c>
      <c r="AD112" s="7">
        <v>0</v>
      </c>
      <c r="AE112" s="16">
        <v>0</v>
      </c>
      <c r="AF112" s="16">
        <v>0</v>
      </c>
      <c r="AG112" s="7">
        <v>0</v>
      </c>
      <c r="AH112" s="129" t="s">
        <v>1541</v>
      </c>
    </row>
    <row r="113" spans="1:34" s="16" customFormat="1" ht="48.6" customHeight="1" x14ac:dyDescent="0.25">
      <c r="A113" s="545" t="s">
        <v>2518</v>
      </c>
      <c r="B113" s="411"/>
      <c r="C113" s="411"/>
      <c r="D113" s="411"/>
      <c r="E113" s="411"/>
      <c r="F113" s="411"/>
      <c r="G113" s="411"/>
      <c r="H113" s="411"/>
      <c r="I113" s="411"/>
      <c r="J113" s="411"/>
      <c r="K113" s="411"/>
      <c r="L113" s="411"/>
      <c r="M113" s="411"/>
      <c r="N113" s="411"/>
      <c r="O113" s="411"/>
      <c r="P113" s="411"/>
      <c r="Q113" s="16">
        <v>0</v>
      </c>
      <c r="R113" s="16">
        <v>0</v>
      </c>
      <c r="S113" s="16">
        <v>0</v>
      </c>
      <c r="T113" s="7"/>
      <c r="U113" s="7"/>
      <c r="V113" s="7"/>
      <c r="W113" s="411"/>
      <c r="X113" s="16">
        <v>0</v>
      </c>
      <c r="Y113" s="16">
        <v>0</v>
      </c>
      <c r="Z113" s="16">
        <v>0</v>
      </c>
      <c r="AD113" s="16">
        <v>0</v>
      </c>
      <c r="AE113" s="411"/>
      <c r="AF113" s="411"/>
      <c r="AG113" s="16">
        <v>0</v>
      </c>
      <c r="AH113" s="138" t="s">
        <v>2513</v>
      </c>
    </row>
    <row r="115" spans="1:34" ht="13.5" customHeight="1" x14ac:dyDescent="0.25">
      <c r="A115" s="440" t="s">
        <v>2793</v>
      </c>
      <c r="B115" s="440"/>
      <c r="C115" s="440"/>
      <c r="D115" s="440"/>
      <c r="E115" s="440"/>
      <c r="F115" s="440"/>
      <c r="G115" s="440"/>
      <c r="H115" s="440"/>
      <c r="I115" s="440"/>
      <c r="J115" s="440"/>
      <c r="K115" s="440"/>
      <c r="L115" s="440"/>
      <c r="M115" s="440"/>
      <c r="N115" s="440"/>
      <c r="O115" s="440"/>
      <c r="P115" s="440"/>
      <c r="Q115" s="440"/>
      <c r="R115" s="440"/>
      <c r="S115" s="440"/>
      <c r="T115" s="440"/>
      <c r="U115" s="440"/>
      <c r="V115" s="440"/>
      <c r="W115" s="440"/>
      <c r="X115" s="440"/>
      <c r="Y115" s="440"/>
      <c r="Z115" s="440"/>
      <c r="AA115" s="440"/>
      <c r="AB115" s="440"/>
      <c r="AC115" s="440"/>
      <c r="AD115" s="440"/>
      <c r="AE115" s="440"/>
      <c r="AF115" s="440"/>
      <c r="AG115" s="440"/>
      <c r="AH115" s="440"/>
    </row>
    <row r="116" spans="1:34" ht="13.5" customHeight="1" x14ac:dyDescent="0.25">
      <c r="A116" s="16" t="s">
        <v>2683</v>
      </c>
      <c r="B116" s="7"/>
      <c r="C116" s="7"/>
      <c r="D116" s="316"/>
      <c r="E116" s="316"/>
      <c r="F116" s="316"/>
      <c r="G116" s="316"/>
      <c r="H116" s="316">
        <v>0</v>
      </c>
      <c r="I116" s="316">
        <v>2</v>
      </c>
      <c r="J116" s="316">
        <v>4</v>
      </c>
      <c r="K116" s="316">
        <v>4</v>
      </c>
      <c r="L116" s="316">
        <v>3</v>
      </c>
      <c r="M116" s="316">
        <v>4</v>
      </c>
      <c r="N116" s="316">
        <v>1</v>
      </c>
      <c r="O116" s="316">
        <v>0</v>
      </c>
      <c r="P116" s="316">
        <v>0</v>
      </c>
      <c r="Q116" s="316">
        <v>2</v>
      </c>
      <c r="R116" s="316">
        <v>4</v>
      </c>
      <c r="S116" s="316">
        <v>14</v>
      </c>
      <c r="T116" s="316">
        <v>1</v>
      </c>
      <c r="U116" s="316">
        <v>0</v>
      </c>
      <c r="V116" s="7">
        <v>0</v>
      </c>
      <c r="W116" s="316">
        <v>0</v>
      </c>
      <c r="X116" s="316">
        <v>2</v>
      </c>
      <c r="Y116" s="316">
        <v>4</v>
      </c>
      <c r="Z116" s="16">
        <v>9</v>
      </c>
      <c r="AA116" s="7"/>
      <c r="AB116" s="7"/>
      <c r="AC116" s="7"/>
      <c r="AD116" s="16">
        <v>9</v>
      </c>
      <c r="AE116" s="16"/>
      <c r="AF116" s="16"/>
      <c r="AG116" s="316">
        <v>14</v>
      </c>
      <c r="AH116" s="129" t="s">
        <v>2684</v>
      </c>
    </row>
    <row r="117" spans="1:34" ht="13.5" customHeight="1" x14ac:dyDescent="0.25">
      <c r="A117" s="7" t="s">
        <v>2060</v>
      </c>
      <c r="B117" s="7"/>
      <c r="C117" s="7"/>
      <c r="D117" s="7"/>
      <c r="E117" s="7"/>
      <c r="F117" s="7"/>
      <c r="G117" s="7"/>
      <c r="H117" s="7" t="s">
        <v>1176</v>
      </c>
      <c r="I117" s="7" t="s">
        <v>1379</v>
      </c>
      <c r="J117" s="7" t="s">
        <v>1522</v>
      </c>
      <c r="K117" s="7" t="s">
        <v>1379</v>
      </c>
      <c r="L117" s="7" t="s">
        <v>1522</v>
      </c>
      <c r="M117" s="7" t="s">
        <v>1379</v>
      </c>
      <c r="N117" s="7" t="s">
        <v>1484</v>
      </c>
      <c r="O117" s="7" t="s">
        <v>1176</v>
      </c>
      <c r="P117" s="16" t="s">
        <v>48</v>
      </c>
      <c r="Q117" s="197" t="s">
        <v>1522</v>
      </c>
      <c r="R117" s="197" t="s">
        <v>1379</v>
      </c>
      <c r="S117" s="198" t="s">
        <v>1379</v>
      </c>
      <c r="T117" s="16" t="s">
        <v>1484</v>
      </c>
      <c r="U117" s="16" t="s">
        <v>48</v>
      </c>
      <c r="V117" s="16" t="s">
        <v>48</v>
      </c>
      <c r="W117" s="16" t="s">
        <v>48</v>
      </c>
      <c r="X117" s="197" t="s">
        <v>1522</v>
      </c>
      <c r="Y117" s="197" t="s">
        <v>1379</v>
      </c>
      <c r="Z117" s="198" t="s">
        <v>1379</v>
      </c>
      <c r="AA117" s="16"/>
      <c r="AB117" s="16"/>
      <c r="AC117" s="16"/>
      <c r="AD117" s="198" t="s">
        <v>1379</v>
      </c>
      <c r="AE117" s="16"/>
      <c r="AF117" s="16"/>
      <c r="AG117" s="198" t="s">
        <v>1379</v>
      </c>
      <c r="AH117" s="138" t="s">
        <v>1446</v>
      </c>
    </row>
    <row r="119" spans="1:34" s="315" customFormat="1" ht="13.5" customHeight="1" x14ac:dyDescent="0.25">
      <c r="A119" s="547" t="s">
        <v>1734</v>
      </c>
      <c r="B119" s="328"/>
      <c r="C119" s="328"/>
      <c r="D119" s="328"/>
      <c r="E119" s="328">
        <f t="shared" ref="E119:R119" si="25">(E111+100+E80+E53)*8</f>
        <v>2336</v>
      </c>
      <c r="F119" s="328">
        <f t="shared" si="25"/>
        <v>2192</v>
      </c>
      <c r="G119" s="328">
        <f t="shared" si="25"/>
        <v>1920</v>
      </c>
      <c r="H119" s="328">
        <f t="shared" si="25"/>
        <v>1920</v>
      </c>
      <c r="I119" s="328">
        <f t="shared" si="25"/>
        <v>3328</v>
      </c>
      <c r="J119" s="328">
        <f t="shared" si="25"/>
        <v>3328</v>
      </c>
      <c r="K119" s="328">
        <f t="shared" si="25"/>
        <v>2336</v>
      </c>
      <c r="L119" s="328">
        <f t="shared" si="25"/>
        <v>2336</v>
      </c>
      <c r="M119" s="328">
        <f t="shared" si="25"/>
        <v>3272</v>
      </c>
      <c r="N119" s="328">
        <f t="shared" si="25"/>
        <v>2336</v>
      </c>
      <c r="O119" s="328">
        <f t="shared" si="25"/>
        <v>1920</v>
      </c>
      <c r="P119" s="328">
        <f t="shared" si="25"/>
        <v>2784</v>
      </c>
      <c r="Q119" s="328">
        <f t="shared" si="25"/>
        <v>5056</v>
      </c>
      <c r="R119" s="328">
        <f t="shared" si="25"/>
        <v>4912</v>
      </c>
      <c r="S119" s="328"/>
      <c r="T119" s="328">
        <f>(T111+100+T80+T53)*8</f>
        <v>2560</v>
      </c>
      <c r="U119" s="328">
        <f>(U111+100+U80+U53)*8</f>
        <v>2816</v>
      </c>
      <c r="V119" s="328">
        <f>(V111+100+V80+V53)*8</f>
        <v>2240</v>
      </c>
      <c r="W119" s="328">
        <f t="shared" ref="W119:Y119" si="26">(W111+100+W80+W53)*8</f>
        <v>2784</v>
      </c>
      <c r="X119" s="328">
        <f t="shared" si="26"/>
        <v>4288</v>
      </c>
      <c r="Y119" s="328">
        <f t="shared" si="26"/>
        <v>4144</v>
      </c>
      <c r="Z119" s="328"/>
      <c r="AA119" s="328"/>
      <c r="AB119" s="328"/>
      <c r="AC119" s="328"/>
      <c r="AD119" s="328"/>
      <c r="AE119" s="375">
        <f t="shared" ref="AE119:AF119" si="27">(AE111+100+AE80+AE53)*8</f>
        <v>2336</v>
      </c>
      <c r="AF119" s="375">
        <f t="shared" si="27"/>
        <v>2192</v>
      </c>
      <c r="AG119" s="328"/>
      <c r="AH119" s="329" t="s">
        <v>1733</v>
      </c>
    </row>
    <row r="121" spans="1:34" x14ac:dyDescent="0.25">
      <c r="A121" s="375" t="s">
        <v>2055</v>
      </c>
    </row>
    <row r="122" spans="1:34" ht="13.15" customHeight="1" x14ac:dyDescent="0.25">
      <c r="A122" s="468" t="s">
        <v>2056</v>
      </c>
      <c r="B122" s="7"/>
      <c r="C122" s="7"/>
      <c r="D122" s="7"/>
      <c r="E122" s="7" t="s">
        <v>1379</v>
      </c>
      <c r="F122" s="7" t="s">
        <v>1522</v>
      </c>
      <c r="G122" s="7" t="s">
        <v>1176</v>
      </c>
      <c r="H122" s="7" t="s">
        <v>1176</v>
      </c>
      <c r="I122" s="7" t="s">
        <v>1379</v>
      </c>
      <c r="J122" s="7" t="s">
        <v>1522</v>
      </c>
      <c r="K122" s="7" t="s">
        <v>1379</v>
      </c>
      <c r="L122" s="7" t="s">
        <v>1379</v>
      </c>
      <c r="M122" s="7" t="s">
        <v>1379</v>
      </c>
      <c r="N122" s="7" t="s">
        <v>1484</v>
      </c>
      <c r="O122" s="7" t="s">
        <v>1176</v>
      </c>
      <c r="P122" s="7" t="s">
        <v>1176</v>
      </c>
      <c r="Q122" s="7" t="s">
        <v>1522</v>
      </c>
      <c r="R122" s="7" t="s">
        <v>1379</v>
      </c>
      <c r="S122" s="7" t="s">
        <v>1379</v>
      </c>
      <c r="T122" s="7" t="s">
        <v>1484</v>
      </c>
      <c r="U122" s="7" t="s">
        <v>1176</v>
      </c>
      <c r="V122" s="7" t="s">
        <v>1484</v>
      </c>
      <c r="W122" s="7" t="s">
        <v>1176</v>
      </c>
      <c r="X122" s="7" t="s">
        <v>1522</v>
      </c>
      <c r="Y122" s="7" t="s">
        <v>1379</v>
      </c>
      <c r="Z122" s="7" t="s">
        <v>1379</v>
      </c>
      <c r="AA122" s="7"/>
      <c r="AB122" s="7"/>
      <c r="AC122" s="7"/>
      <c r="AD122" s="7" t="s">
        <v>1379</v>
      </c>
      <c r="AE122" s="16" t="s">
        <v>1379</v>
      </c>
      <c r="AF122" s="16" t="s">
        <v>1522</v>
      </c>
      <c r="AG122" s="7" t="s">
        <v>1379</v>
      </c>
    </row>
    <row r="123" spans="1:34" ht="13.5" customHeight="1" x14ac:dyDescent="0.25">
      <c r="A123" s="311" t="s">
        <v>2057</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1379</v>
      </c>
      <c r="T123" s="16" t="s">
        <v>1250</v>
      </c>
      <c r="U123" s="16" t="s">
        <v>1250</v>
      </c>
      <c r="V123" s="16" t="s">
        <v>1250</v>
      </c>
      <c r="W123" s="16" t="s">
        <v>1250</v>
      </c>
      <c r="X123" s="16" t="s">
        <v>1250</v>
      </c>
      <c r="Y123" s="16" t="s">
        <v>1250</v>
      </c>
      <c r="Z123" s="16" t="s">
        <v>1250</v>
      </c>
      <c r="AA123" s="16"/>
      <c r="AB123" s="16"/>
      <c r="AC123" s="16"/>
      <c r="AD123" s="16" t="s">
        <v>1250</v>
      </c>
      <c r="AE123" s="16" t="s">
        <v>1250</v>
      </c>
      <c r="AF123" s="16" t="s">
        <v>1250</v>
      </c>
      <c r="AG123" s="16" t="s">
        <v>1379</v>
      </c>
    </row>
    <row r="124" spans="1:34" ht="12.75" customHeight="1" x14ac:dyDescent="0.25">
      <c r="A124" s="311" t="s">
        <v>2058</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1250</v>
      </c>
      <c r="T124" s="16" t="s">
        <v>1250</v>
      </c>
      <c r="U124" s="16" t="s">
        <v>1250</v>
      </c>
      <c r="V124" s="16" t="s">
        <v>1250</v>
      </c>
      <c r="W124" s="16" t="s">
        <v>1250</v>
      </c>
      <c r="X124" s="16" t="s">
        <v>1250</v>
      </c>
      <c r="Y124" s="16" t="s">
        <v>1250</v>
      </c>
      <c r="Z124" s="16" t="s">
        <v>1250</v>
      </c>
      <c r="AA124" s="16"/>
      <c r="AB124" s="16"/>
      <c r="AC124" s="16"/>
      <c r="AD124" s="16" t="s">
        <v>1250</v>
      </c>
      <c r="AE124" s="16" t="s">
        <v>1250</v>
      </c>
      <c r="AF124" s="16" t="s">
        <v>1250</v>
      </c>
      <c r="AG124" s="16" t="s">
        <v>1250</v>
      </c>
    </row>
    <row r="125" spans="1:34" ht="13.5" customHeight="1" x14ac:dyDescent="0.25">
      <c r="A125" s="311" t="s">
        <v>2059</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6" t="s">
        <v>1250</v>
      </c>
      <c r="Q125" s="16" t="s">
        <v>1250</v>
      </c>
      <c r="R125" s="16" t="s">
        <v>1250</v>
      </c>
      <c r="S125" s="16" t="s">
        <v>1379</v>
      </c>
      <c r="T125" s="16" t="s">
        <v>1250</v>
      </c>
      <c r="U125" s="16" t="s">
        <v>1250</v>
      </c>
      <c r="V125" s="16" t="s">
        <v>1250</v>
      </c>
      <c r="W125" s="16" t="s">
        <v>1250</v>
      </c>
      <c r="X125" s="16" t="s">
        <v>1250</v>
      </c>
      <c r="Y125" s="16" t="s">
        <v>1250</v>
      </c>
      <c r="Z125" s="16" t="s">
        <v>1250</v>
      </c>
      <c r="AA125" s="16"/>
      <c r="AB125" s="16"/>
      <c r="AC125" s="16"/>
      <c r="AD125" s="16" t="s">
        <v>1250</v>
      </c>
      <c r="AE125" s="16" t="s">
        <v>1250</v>
      </c>
      <c r="AF125" s="16" t="s">
        <v>1250</v>
      </c>
      <c r="AG125" s="16" t="s">
        <v>1379</v>
      </c>
    </row>
    <row r="126" spans="1:34" ht="13.5" customHeight="1" x14ac:dyDescent="0.25">
      <c r="A126" s="468" t="s">
        <v>2367</v>
      </c>
      <c r="B126" s="16"/>
      <c r="C126" s="16"/>
      <c r="D126" s="16"/>
      <c r="E126" s="16" t="s">
        <v>1250</v>
      </c>
      <c r="F126" s="16" t="s">
        <v>1250</v>
      </c>
      <c r="G126" s="16" t="s">
        <v>1250</v>
      </c>
      <c r="H126" s="16" t="s">
        <v>1250</v>
      </c>
      <c r="I126" s="16" t="s">
        <v>1250</v>
      </c>
      <c r="J126" s="16" t="s">
        <v>1250</v>
      </c>
      <c r="K126" s="16" t="s">
        <v>1250</v>
      </c>
      <c r="L126" s="16" t="s">
        <v>1250</v>
      </c>
      <c r="M126" s="16" t="s">
        <v>1250</v>
      </c>
      <c r="N126" s="16" t="s">
        <v>1250</v>
      </c>
      <c r="O126" s="16" t="s">
        <v>1250</v>
      </c>
      <c r="P126" s="197" t="s">
        <v>1250</v>
      </c>
      <c r="Q126" s="197" t="s">
        <v>1522</v>
      </c>
      <c r="R126" s="197" t="s">
        <v>1379</v>
      </c>
      <c r="S126" s="197" t="s">
        <v>1379</v>
      </c>
      <c r="T126" s="16" t="s">
        <v>1250</v>
      </c>
      <c r="U126" s="16" t="s">
        <v>1250</v>
      </c>
      <c r="V126" s="16" t="s">
        <v>1250</v>
      </c>
      <c r="W126" s="197" t="s">
        <v>1250</v>
      </c>
      <c r="X126" s="197" t="s">
        <v>1522</v>
      </c>
      <c r="Y126" s="197" t="s">
        <v>1379</v>
      </c>
      <c r="Z126" s="197" t="s">
        <v>1379</v>
      </c>
      <c r="AA126" s="16"/>
      <c r="AB126" s="16"/>
      <c r="AC126" s="16"/>
      <c r="AD126" s="197" t="s">
        <v>1379</v>
      </c>
      <c r="AE126" s="16" t="s">
        <v>1250</v>
      </c>
      <c r="AF126" s="16" t="s">
        <v>1250</v>
      </c>
      <c r="AG126" s="197" t="s">
        <v>1379</v>
      </c>
    </row>
    <row r="128" spans="1:34" ht="15.75" x14ac:dyDescent="0.25">
      <c r="A128" s="250" t="s">
        <v>1740</v>
      </c>
    </row>
    <row r="129" spans="1:34" ht="15" customHeight="1" x14ac:dyDescent="0.25">
      <c r="A129" s="514" t="s">
        <v>1750</v>
      </c>
      <c r="B129" s="7"/>
      <c r="C129" s="7"/>
      <c r="D129" s="7"/>
      <c r="E129" s="326">
        <v>1</v>
      </c>
      <c r="F129" s="326">
        <v>1</v>
      </c>
      <c r="G129" s="326">
        <v>1</v>
      </c>
      <c r="H129" s="326">
        <v>1</v>
      </c>
      <c r="I129" s="326">
        <v>1</v>
      </c>
      <c r="J129" s="326">
        <v>1</v>
      </c>
      <c r="K129" s="326">
        <v>1</v>
      </c>
      <c r="L129" s="326">
        <v>1</v>
      </c>
      <c r="M129" s="326">
        <v>1</v>
      </c>
      <c r="N129" s="326">
        <v>1</v>
      </c>
      <c r="O129" s="326">
        <v>1</v>
      </c>
      <c r="P129" s="326">
        <v>1</v>
      </c>
      <c r="Q129" s="326">
        <v>1</v>
      </c>
      <c r="R129" s="326">
        <v>1</v>
      </c>
      <c r="S129" s="326">
        <v>1</v>
      </c>
      <c r="T129" s="326">
        <v>1</v>
      </c>
      <c r="U129" s="326">
        <v>1</v>
      </c>
      <c r="V129" s="326">
        <v>1</v>
      </c>
      <c r="W129" s="326">
        <v>1</v>
      </c>
      <c r="X129" s="326">
        <v>1</v>
      </c>
      <c r="Y129" s="326">
        <v>1</v>
      </c>
      <c r="Z129" s="326">
        <v>1</v>
      </c>
      <c r="AA129" s="326">
        <v>1</v>
      </c>
      <c r="AB129" s="326">
        <v>1</v>
      </c>
      <c r="AC129" s="326">
        <v>1</v>
      </c>
      <c r="AD129" s="326">
        <v>1</v>
      </c>
      <c r="AE129" s="326">
        <v>1</v>
      </c>
      <c r="AF129" s="326">
        <v>1</v>
      </c>
      <c r="AG129" s="326">
        <v>1</v>
      </c>
      <c r="AH129" s="129" t="s">
        <v>2681</v>
      </c>
    </row>
    <row r="130" spans="1:34" ht="15" customHeight="1" x14ac:dyDescent="0.25">
      <c r="A130" s="7" t="s">
        <v>1751</v>
      </c>
      <c r="B130" s="16"/>
      <c r="C130" s="16"/>
      <c r="D130" s="16"/>
      <c r="E130" s="7">
        <v>0</v>
      </c>
      <c r="F130" s="7">
        <v>0</v>
      </c>
      <c r="G130" s="7">
        <v>0</v>
      </c>
      <c r="H130" s="7">
        <v>0</v>
      </c>
      <c r="I130" s="326">
        <v>1</v>
      </c>
      <c r="J130" s="326">
        <v>1</v>
      </c>
      <c r="K130" s="326">
        <v>1</v>
      </c>
      <c r="L130" s="326">
        <v>1</v>
      </c>
      <c r="M130" s="326">
        <v>1</v>
      </c>
      <c r="N130" s="326">
        <v>1</v>
      </c>
      <c r="O130" s="326">
        <v>1</v>
      </c>
      <c r="P130" s="326">
        <v>1</v>
      </c>
      <c r="Q130" s="326">
        <v>1</v>
      </c>
      <c r="R130" s="326">
        <v>1</v>
      </c>
      <c r="S130" s="326">
        <v>1</v>
      </c>
      <c r="T130" s="326">
        <v>1</v>
      </c>
      <c r="U130" s="326">
        <v>1</v>
      </c>
      <c r="V130" s="326">
        <v>1</v>
      </c>
      <c r="W130" s="326">
        <v>1</v>
      </c>
      <c r="X130" s="326">
        <v>1</v>
      </c>
      <c r="Y130" s="326">
        <v>1</v>
      </c>
      <c r="Z130" s="326">
        <v>1</v>
      </c>
      <c r="AA130" s="326">
        <v>1</v>
      </c>
      <c r="AB130" s="326">
        <v>1</v>
      </c>
      <c r="AC130" s="326">
        <v>1</v>
      </c>
      <c r="AD130" s="326">
        <v>1</v>
      </c>
      <c r="AE130" s="16">
        <v>0</v>
      </c>
      <c r="AF130" s="16">
        <v>0</v>
      </c>
      <c r="AG130" s="326">
        <v>1</v>
      </c>
      <c r="AH130" s="138" t="s">
        <v>1745</v>
      </c>
    </row>
    <row r="131" spans="1:34" ht="15" customHeight="1" x14ac:dyDescent="0.25">
      <c r="A131" s="316" t="s">
        <v>1752</v>
      </c>
      <c r="B131" s="16"/>
      <c r="C131" s="16"/>
      <c r="D131" s="16"/>
      <c r="E131" s="16">
        <v>0</v>
      </c>
      <c r="F131" s="16">
        <v>0</v>
      </c>
      <c r="G131" s="16">
        <v>0</v>
      </c>
      <c r="H131" s="16">
        <v>0</v>
      </c>
      <c r="I131" s="326">
        <v>1</v>
      </c>
      <c r="J131" s="326">
        <v>1</v>
      </c>
      <c r="K131" s="326">
        <v>1</v>
      </c>
      <c r="L131" s="326">
        <v>1</v>
      </c>
      <c r="M131" s="326">
        <v>1</v>
      </c>
      <c r="N131" s="16">
        <v>0</v>
      </c>
      <c r="O131" s="16">
        <v>0</v>
      </c>
      <c r="P131" s="326">
        <v>1</v>
      </c>
      <c r="Q131" s="326">
        <v>1</v>
      </c>
      <c r="R131" s="326">
        <v>1</v>
      </c>
      <c r="S131" s="326">
        <v>1</v>
      </c>
      <c r="T131" s="326">
        <v>1</v>
      </c>
      <c r="U131" s="326">
        <v>1</v>
      </c>
      <c r="V131" s="326">
        <v>1</v>
      </c>
      <c r="W131" s="326">
        <v>1</v>
      </c>
      <c r="X131" s="326">
        <v>1</v>
      </c>
      <c r="Y131" s="326">
        <v>1</v>
      </c>
      <c r="Z131" s="326">
        <v>1</v>
      </c>
      <c r="AA131" s="326">
        <v>1</v>
      </c>
      <c r="AB131" s="326">
        <v>1</v>
      </c>
      <c r="AC131" s="326">
        <v>1</v>
      </c>
      <c r="AD131" s="326">
        <v>1</v>
      </c>
      <c r="AE131" s="16">
        <v>0</v>
      </c>
      <c r="AF131" s="16">
        <v>0</v>
      </c>
      <c r="AG131" s="326">
        <v>1</v>
      </c>
      <c r="AH131" s="138" t="s">
        <v>2682</v>
      </c>
    </row>
    <row r="132" spans="1:34" ht="15" customHeight="1" x14ac:dyDescent="0.25">
      <c r="A132" s="7" t="s">
        <v>1753</v>
      </c>
      <c r="B132" s="16"/>
      <c r="C132" s="16"/>
      <c r="D132" s="16"/>
      <c r="E132" s="7">
        <v>0</v>
      </c>
      <c r="F132" s="7">
        <v>0</v>
      </c>
      <c r="G132" s="7">
        <v>0</v>
      </c>
      <c r="H132" s="7">
        <v>0</v>
      </c>
      <c r="I132" s="7">
        <v>0</v>
      </c>
      <c r="J132" s="7">
        <v>0</v>
      </c>
      <c r="K132" s="7">
        <v>0</v>
      </c>
      <c r="L132" s="7">
        <v>0</v>
      </c>
      <c r="M132" s="7">
        <v>0</v>
      </c>
      <c r="N132" s="7">
        <v>0</v>
      </c>
      <c r="O132" s="7">
        <v>0</v>
      </c>
      <c r="P132" s="326">
        <v>1</v>
      </c>
      <c r="Q132" s="326">
        <v>1</v>
      </c>
      <c r="R132" s="326">
        <v>1</v>
      </c>
      <c r="S132" s="326">
        <v>1</v>
      </c>
      <c r="T132" s="326">
        <v>1</v>
      </c>
      <c r="U132" s="326">
        <v>1</v>
      </c>
      <c r="V132" s="326">
        <v>1</v>
      </c>
      <c r="W132" s="326">
        <v>1</v>
      </c>
      <c r="X132" s="326">
        <v>1</v>
      </c>
      <c r="Y132" s="326">
        <v>1</v>
      </c>
      <c r="Z132" s="326">
        <v>1</v>
      </c>
      <c r="AA132" s="326">
        <v>1</v>
      </c>
      <c r="AB132" s="326">
        <v>1</v>
      </c>
      <c r="AC132" s="326">
        <v>1</v>
      </c>
      <c r="AD132" s="326">
        <v>1</v>
      </c>
      <c r="AE132" s="16">
        <v>0</v>
      </c>
      <c r="AF132" s="16">
        <v>0</v>
      </c>
      <c r="AG132" s="326">
        <v>1</v>
      </c>
      <c r="AH132" s="138" t="s">
        <v>1754</v>
      </c>
    </row>
    <row r="133" spans="1:34" ht="15" customHeight="1" x14ac:dyDescent="0.25">
      <c r="A133" s="370" t="s">
        <v>2089</v>
      </c>
      <c r="B133" s="16"/>
      <c r="C133" s="16"/>
      <c r="D133" s="16"/>
      <c r="E133" s="7">
        <v>0</v>
      </c>
      <c r="F133" s="7">
        <v>0</v>
      </c>
      <c r="G133" s="7">
        <v>0</v>
      </c>
      <c r="H133" s="7">
        <v>0</v>
      </c>
      <c r="I133" s="7">
        <v>0</v>
      </c>
      <c r="J133" s="7">
        <v>0</v>
      </c>
      <c r="K133" s="7">
        <v>0</v>
      </c>
      <c r="L133" s="7">
        <v>0</v>
      </c>
      <c r="M133" s="7">
        <v>0</v>
      </c>
      <c r="N133" s="7">
        <v>0</v>
      </c>
      <c r="O133" s="7">
        <v>0</v>
      </c>
      <c r="P133" s="7">
        <v>0</v>
      </c>
      <c r="Q133" s="326">
        <v>1</v>
      </c>
      <c r="R133" s="326">
        <v>1</v>
      </c>
      <c r="S133" s="326">
        <v>1</v>
      </c>
      <c r="T133" s="326">
        <v>1</v>
      </c>
      <c r="U133" s="326">
        <v>1</v>
      </c>
      <c r="V133" s="326">
        <v>1</v>
      </c>
      <c r="W133" s="238">
        <v>1</v>
      </c>
      <c r="X133" s="326">
        <v>1</v>
      </c>
      <c r="Y133" s="326">
        <v>1</v>
      </c>
      <c r="Z133" s="326">
        <v>1</v>
      </c>
      <c r="AA133" s="326">
        <v>1</v>
      </c>
      <c r="AB133" s="326">
        <v>1</v>
      </c>
      <c r="AC133" s="326">
        <v>1</v>
      </c>
      <c r="AD133" s="326">
        <v>1</v>
      </c>
      <c r="AE133" s="16">
        <v>0</v>
      </c>
      <c r="AF133" s="16">
        <v>0</v>
      </c>
      <c r="AG133" s="326">
        <v>1</v>
      </c>
      <c r="AH133" s="138" t="s">
        <v>2090</v>
      </c>
    </row>
    <row r="134" spans="1:34" customFormat="1" ht="15" customHeight="1" x14ac:dyDescent="0.25">
      <c r="A134" s="373" t="s">
        <v>1756</v>
      </c>
      <c r="E134" s="326">
        <v>0</v>
      </c>
      <c r="F134" s="326">
        <v>0</v>
      </c>
      <c r="G134" s="326">
        <v>0</v>
      </c>
      <c r="H134" s="373">
        <v>1</v>
      </c>
      <c r="I134" s="373">
        <v>1</v>
      </c>
      <c r="J134" s="373">
        <v>1</v>
      </c>
      <c r="K134" s="373">
        <v>1</v>
      </c>
      <c r="L134" s="373">
        <v>1</v>
      </c>
      <c r="M134" s="373">
        <v>1</v>
      </c>
      <c r="N134" s="373">
        <v>1</v>
      </c>
      <c r="O134" s="373">
        <v>1</v>
      </c>
      <c r="P134" s="373">
        <v>1</v>
      </c>
      <c r="Q134" s="373">
        <v>1</v>
      </c>
      <c r="R134" s="373">
        <v>1</v>
      </c>
      <c r="S134" s="373">
        <v>1</v>
      </c>
      <c r="T134" s="373">
        <v>1</v>
      </c>
      <c r="U134" s="373">
        <v>1</v>
      </c>
      <c r="V134" s="373">
        <v>1</v>
      </c>
      <c r="W134" s="373">
        <v>1</v>
      </c>
      <c r="X134" s="373">
        <v>1</v>
      </c>
      <c r="Y134" s="373">
        <v>1</v>
      </c>
      <c r="Z134" s="7">
        <v>1</v>
      </c>
      <c r="AA134" s="7">
        <v>1</v>
      </c>
      <c r="AB134" s="7">
        <v>1</v>
      </c>
      <c r="AC134" s="7">
        <v>1</v>
      </c>
      <c r="AD134" s="7">
        <v>1</v>
      </c>
      <c r="AE134" s="326">
        <v>0</v>
      </c>
      <c r="AF134" s="326">
        <v>0</v>
      </c>
      <c r="AG134" s="373">
        <v>1</v>
      </c>
      <c r="AH134" s="138" t="s">
        <v>2034</v>
      </c>
    </row>
    <row r="135" spans="1:34" ht="15" customHeight="1" x14ac:dyDescent="0.25">
      <c r="A135" s="16" t="s">
        <v>1748</v>
      </c>
      <c r="B135" s="16"/>
      <c r="C135" s="16"/>
      <c r="D135" s="16"/>
      <c r="E135" s="326">
        <v>0</v>
      </c>
      <c r="F135" s="326">
        <v>0</v>
      </c>
      <c r="G135" s="326">
        <v>0</v>
      </c>
      <c r="H135" s="326">
        <v>0</v>
      </c>
      <c r="I135" s="326">
        <v>0</v>
      </c>
      <c r="J135" s="326">
        <v>0</v>
      </c>
      <c r="K135" s="326">
        <v>0</v>
      </c>
      <c r="L135" s="326">
        <v>0</v>
      </c>
      <c r="M135" s="326">
        <v>0</v>
      </c>
      <c r="N135" s="7">
        <v>1</v>
      </c>
      <c r="O135" s="7">
        <v>1</v>
      </c>
      <c r="P135" s="7">
        <v>1</v>
      </c>
      <c r="Q135" s="7">
        <v>1</v>
      </c>
      <c r="R135" s="7">
        <v>1</v>
      </c>
      <c r="S135" s="7">
        <v>1</v>
      </c>
      <c r="T135" s="7">
        <v>1</v>
      </c>
      <c r="U135" s="7">
        <v>1</v>
      </c>
      <c r="V135" s="7">
        <v>1</v>
      </c>
      <c r="W135" s="7">
        <v>1</v>
      </c>
      <c r="X135" s="7">
        <v>1</v>
      </c>
      <c r="Y135" s="7">
        <v>1</v>
      </c>
      <c r="Z135" s="7">
        <v>1</v>
      </c>
      <c r="AA135" s="7">
        <v>1</v>
      </c>
      <c r="AB135" s="7">
        <v>1</v>
      </c>
      <c r="AC135" s="7">
        <v>1</v>
      </c>
      <c r="AD135" s="7">
        <v>1</v>
      </c>
      <c r="AE135" s="326">
        <v>0</v>
      </c>
      <c r="AF135" s="326">
        <v>0</v>
      </c>
      <c r="AG135" s="7">
        <v>1</v>
      </c>
      <c r="AH135" s="138" t="s">
        <v>1755</v>
      </c>
    </row>
    <row r="136" spans="1:34" ht="15" customHeight="1" x14ac:dyDescent="0.25">
      <c r="A136" s="16" t="s">
        <v>1749</v>
      </c>
      <c r="B136" s="16"/>
      <c r="C136" s="16"/>
      <c r="D136" s="16"/>
      <c r="E136" s="326">
        <v>0</v>
      </c>
      <c r="F136" s="326">
        <v>0</v>
      </c>
      <c r="G136" s="326">
        <v>0</v>
      </c>
      <c r="H136" s="326">
        <v>0</v>
      </c>
      <c r="I136" s="326">
        <v>0</v>
      </c>
      <c r="J136" s="326">
        <v>0</v>
      </c>
      <c r="K136" s="326">
        <v>0</v>
      </c>
      <c r="L136" s="326">
        <v>0</v>
      </c>
      <c r="M136" s="326">
        <v>0</v>
      </c>
      <c r="N136" s="326">
        <v>0</v>
      </c>
      <c r="O136" s="326">
        <v>0</v>
      </c>
      <c r="P136" s="7">
        <v>1</v>
      </c>
      <c r="Q136" s="7">
        <v>1</v>
      </c>
      <c r="R136" s="7">
        <v>1</v>
      </c>
      <c r="S136" s="7">
        <v>1</v>
      </c>
      <c r="T136" s="7">
        <v>1</v>
      </c>
      <c r="U136" s="7">
        <v>1</v>
      </c>
      <c r="V136" s="7">
        <v>1</v>
      </c>
      <c r="W136" s="7">
        <v>1</v>
      </c>
      <c r="X136" s="7">
        <v>1</v>
      </c>
      <c r="Y136" s="7">
        <v>1</v>
      </c>
      <c r="Z136" s="7">
        <v>1</v>
      </c>
      <c r="AA136" s="7">
        <v>1</v>
      </c>
      <c r="AB136" s="7">
        <v>1</v>
      </c>
      <c r="AC136" s="7">
        <v>1</v>
      </c>
      <c r="AD136" s="7">
        <v>1</v>
      </c>
      <c r="AE136" s="326">
        <v>0</v>
      </c>
      <c r="AF136" s="326">
        <v>0</v>
      </c>
      <c r="AG136" s="7">
        <v>1</v>
      </c>
      <c r="AH136" s="138" t="s">
        <v>1754</v>
      </c>
    </row>
    <row r="137" spans="1:34" ht="15" customHeight="1" x14ac:dyDescent="0.25">
      <c r="A137" s="197" t="s">
        <v>2087</v>
      </c>
      <c r="B137" s="16"/>
      <c r="C137" s="16"/>
      <c r="D137" s="16"/>
      <c r="E137" s="326">
        <v>0</v>
      </c>
      <c r="F137" s="326">
        <v>0</v>
      </c>
      <c r="G137" s="326">
        <v>0</v>
      </c>
      <c r="H137" s="326">
        <v>0</v>
      </c>
      <c r="I137" s="326">
        <v>0</v>
      </c>
      <c r="J137" s="326">
        <v>0</v>
      </c>
      <c r="K137" s="326">
        <v>0</v>
      </c>
      <c r="L137" s="326">
        <v>0</v>
      </c>
      <c r="M137" s="326">
        <v>0</v>
      </c>
      <c r="N137" s="326">
        <v>0</v>
      </c>
      <c r="O137" s="326">
        <v>0</v>
      </c>
      <c r="P137" s="326">
        <v>0</v>
      </c>
      <c r="Q137" s="7">
        <v>1</v>
      </c>
      <c r="R137" s="7">
        <v>1</v>
      </c>
      <c r="S137" s="7">
        <v>1</v>
      </c>
      <c r="T137" s="7">
        <v>1</v>
      </c>
      <c r="U137" s="7">
        <v>1</v>
      </c>
      <c r="V137" s="7">
        <v>1</v>
      </c>
      <c r="W137" s="238">
        <v>1</v>
      </c>
      <c r="X137" s="7">
        <v>1</v>
      </c>
      <c r="Y137" s="7">
        <v>1</v>
      </c>
      <c r="Z137" s="7">
        <v>1</v>
      </c>
      <c r="AA137" s="7">
        <v>1</v>
      </c>
      <c r="AB137" s="7">
        <v>1</v>
      </c>
      <c r="AC137" s="7">
        <v>1</v>
      </c>
      <c r="AD137" s="7">
        <v>1</v>
      </c>
      <c r="AE137" s="326">
        <v>0</v>
      </c>
      <c r="AF137" s="326">
        <v>0</v>
      </c>
      <c r="AG137" s="7">
        <v>1</v>
      </c>
      <c r="AH137" s="138" t="s">
        <v>2088</v>
      </c>
    </row>
    <row r="138" spans="1:34" ht="15" customHeight="1" x14ac:dyDescent="0.25">
      <c r="A138" s="510" t="s">
        <v>2788</v>
      </c>
      <c r="B138" s="16"/>
      <c r="C138" s="16"/>
      <c r="D138" s="16"/>
      <c r="E138" s="326">
        <v>0</v>
      </c>
      <c r="F138" s="326">
        <v>0</v>
      </c>
      <c r="G138" s="326">
        <v>0</v>
      </c>
      <c r="H138" s="326">
        <v>0</v>
      </c>
      <c r="I138" s="7">
        <v>1</v>
      </c>
      <c r="J138" s="326">
        <v>0</v>
      </c>
      <c r="K138" s="326">
        <v>0</v>
      </c>
      <c r="L138" s="326">
        <v>0</v>
      </c>
      <c r="M138" s="326">
        <v>0</v>
      </c>
      <c r="N138" s="326">
        <v>0</v>
      </c>
      <c r="O138" s="326">
        <v>0</v>
      </c>
      <c r="P138" s="326">
        <v>0</v>
      </c>
      <c r="Q138" s="7">
        <v>1</v>
      </c>
      <c r="R138" s="7">
        <v>1</v>
      </c>
      <c r="S138" s="7">
        <v>1</v>
      </c>
      <c r="T138" s="7">
        <v>1</v>
      </c>
      <c r="U138" s="7">
        <v>1</v>
      </c>
      <c r="V138" s="7">
        <v>1</v>
      </c>
      <c r="W138" s="238">
        <v>1</v>
      </c>
      <c r="X138" s="7">
        <v>1</v>
      </c>
      <c r="Y138" s="7">
        <v>1</v>
      </c>
      <c r="Z138" s="7">
        <v>1</v>
      </c>
      <c r="AA138" s="7">
        <v>1</v>
      </c>
      <c r="AB138" s="7">
        <v>1</v>
      </c>
      <c r="AC138" s="7">
        <v>1</v>
      </c>
      <c r="AD138" s="7">
        <v>1</v>
      </c>
      <c r="AE138" s="326">
        <v>0</v>
      </c>
      <c r="AF138" s="326">
        <v>0</v>
      </c>
      <c r="AG138" s="7">
        <v>1</v>
      </c>
      <c r="AH138" s="475" t="s">
        <v>2789</v>
      </c>
    </row>
    <row r="139" spans="1:34" ht="15" customHeight="1" x14ac:dyDescent="0.25">
      <c r="A139" s="316" t="s">
        <v>2688</v>
      </c>
      <c r="B139" s="16"/>
      <c r="C139" s="16"/>
      <c r="D139" s="16"/>
      <c r="E139" s="326">
        <v>0</v>
      </c>
      <c r="F139" s="326">
        <v>0</v>
      </c>
      <c r="G139" s="326">
        <v>0</v>
      </c>
      <c r="H139" s="326">
        <v>0</v>
      </c>
      <c r="I139" s="326">
        <v>0</v>
      </c>
      <c r="J139" s="326">
        <v>0</v>
      </c>
      <c r="K139" s="326">
        <v>0</v>
      </c>
      <c r="L139" s="326">
        <v>0</v>
      </c>
      <c r="M139" s="326">
        <v>0</v>
      </c>
      <c r="N139" s="326">
        <v>0</v>
      </c>
      <c r="O139" s="326">
        <v>0</v>
      </c>
      <c r="P139" s="326">
        <v>0</v>
      </c>
      <c r="Q139" s="326">
        <v>0</v>
      </c>
      <c r="R139" s="326">
        <v>0</v>
      </c>
      <c r="S139" s="326">
        <v>0</v>
      </c>
      <c r="T139" s="326">
        <v>0</v>
      </c>
      <c r="U139" s="326">
        <v>0</v>
      </c>
      <c r="V139" s="326">
        <v>0</v>
      </c>
      <c r="W139" s="326">
        <v>0</v>
      </c>
      <c r="X139" s="326">
        <v>0</v>
      </c>
      <c r="Y139" s="326">
        <v>0</v>
      </c>
      <c r="Z139" s="7">
        <v>1</v>
      </c>
      <c r="AA139" s="7">
        <v>1</v>
      </c>
      <c r="AB139" s="7">
        <v>1</v>
      </c>
      <c r="AC139" s="7">
        <v>1</v>
      </c>
      <c r="AD139" s="7">
        <v>1</v>
      </c>
      <c r="AE139" s="326">
        <v>0</v>
      </c>
      <c r="AF139" s="326">
        <v>0</v>
      </c>
      <c r="AG139" s="326">
        <v>0</v>
      </c>
      <c r="AH139" s="129" t="s">
        <v>2689</v>
      </c>
    </row>
    <row r="140" spans="1:34" ht="15" customHeight="1" x14ac:dyDescent="0.25"/>
    <row r="141" spans="1:34" ht="15" customHeight="1" x14ac:dyDescent="0.25">
      <c r="A141" s="250" t="s">
        <v>1177</v>
      </c>
    </row>
    <row r="142" spans="1:34" ht="15" customHeight="1" x14ac:dyDescent="0.25">
      <c r="A142" s="468" t="s">
        <v>70</v>
      </c>
      <c r="B142" s="316">
        <v>1</v>
      </c>
      <c r="C142" s="316">
        <v>1</v>
      </c>
      <c r="D142" s="316">
        <v>1</v>
      </c>
      <c r="E142" s="316">
        <v>0</v>
      </c>
      <c r="F142" s="316">
        <v>1</v>
      </c>
      <c r="G142" s="316">
        <v>0</v>
      </c>
      <c r="H142" s="316">
        <v>0</v>
      </c>
      <c r="I142" s="316">
        <v>0</v>
      </c>
      <c r="J142" s="316">
        <v>1</v>
      </c>
      <c r="K142" s="316">
        <v>0</v>
      </c>
      <c r="L142" s="316">
        <v>1</v>
      </c>
      <c r="M142" s="316">
        <v>0</v>
      </c>
      <c r="N142" s="316">
        <v>0</v>
      </c>
      <c r="O142" s="370">
        <v>0</v>
      </c>
      <c r="P142" s="370">
        <v>0</v>
      </c>
      <c r="Q142" s="370">
        <v>1</v>
      </c>
      <c r="R142" s="370">
        <v>1</v>
      </c>
      <c r="S142" s="370">
        <v>1</v>
      </c>
      <c r="T142" s="370">
        <v>0</v>
      </c>
      <c r="U142" s="370">
        <v>0</v>
      </c>
      <c r="V142" s="370">
        <v>0</v>
      </c>
      <c r="W142" s="370">
        <v>0</v>
      </c>
      <c r="X142" s="370">
        <v>1</v>
      </c>
      <c r="Y142" s="370">
        <v>1</v>
      </c>
      <c r="Z142" s="370">
        <v>1</v>
      </c>
      <c r="AA142" s="370"/>
      <c r="AB142" s="370"/>
      <c r="AC142" s="16"/>
      <c r="AD142" s="57">
        <v>1</v>
      </c>
      <c r="AE142" s="16">
        <v>0</v>
      </c>
      <c r="AF142" s="16">
        <v>1</v>
      </c>
      <c r="AG142" s="370">
        <v>1</v>
      </c>
      <c r="AH142" s="138" t="s">
        <v>817</v>
      </c>
    </row>
    <row r="143" spans="1:34" ht="15" customHeight="1" x14ac:dyDescent="0.25">
      <c r="A143" s="468" t="s">
        <v>2791</v>
      </c>
      <c r="B143" s="316">
        <v>1</v>
      </c>
      <c r="C143" s="316">
        <v>1</v>
      </c>
      <c r="D143" s="316">
        <v>1</v>
      </c>
      <c r="E143" s="316">
        <v>0</v>
      </c>
      <c r="F143" s="316">
        <v>0</v>
      </c>
      <c r="G143" s="316">
        <v>0</v>
      </c>
      <c r="H143" s="316">
        <v>0</v>
      </c>
      <c r="I143" s="316">
        <v>0</v>
      </c>
      <c r="J143" s="316">
        <v>0</v>
      </c>
      <c r="K143" s="316">
        <v>0</v>
      </c>
      <c r="L143" s="316">
        <v>1</v>
      </c>
      <c r="M143" s="316">
        <v>0</v>
      </c>
      <c r="N143" s="316">
        <v>0</v>
      </c>
      <c r="O143" s="370">
        <v>0</v>
      </c>
      <c r="P143" s="480">
        <v>0</v>
      </c>
      <c r="Q143" s="370">
        <v>1</v>
      </c>
      <c r="R143" s="370">
        <v>1</v>
      </c>
      <c r="S143" s="370">
        <v>0</v>
      </c>
      <c r="T143" s="481">
        <v>0</v>
      </c>
      <c r="U143" s="316">
        <v>0</v>
      </c>
      <c r="V143" s="316">
        <v>0</v>
      </c>
      <c r="W143" s="480">
        <v>0</v>
      </c>
      <c r="X143" s="370">
        <v>1</v>
      </c>
      <c r="Y143" s="370">
        <v>1</v>
      </c>
      <c r="Z143" s="370">
        <v>0</v>
      </c>
      <c r="AA143" s="370"/>
      <c r="AB143" s="370"/>
      <c r="AC143" s="16"/>
      <c r="AD143" s="197">
        <v>0</v>
      </c>
      <c r="AE143" s="16">
        <v>0</v>
      </c>
      <c r="AF143" s="16">
        <v>0</v>
      </c>
      <c r="AG143" s="370">
        <v>0</v>
      </c>
      <c r="AH143" s="138" t="s">
        <v>1179</v>
      </c>
    </row>
    <row r="144" spans="1:34" ht="15" customHeight="1" x14ac:dyDescent="0.25">
      <c r="A144" s="468" t="s">
        <v>2792</v>
      </c>
      <c r="B144" s="370">
        <v>1</v>
      </c>
      <c r="C144" s="370">
        <v>1</v>
      </c>
      <c r="D144" s="370">
        <v>1</v>
      </c>
      <c r="E144" s="370">
        <v>0</v>
      </c>
      <c r="F144" s="370">
        <v>1</v>
      </c>
      <c r="G144" s="370">
        <v>1</v>
      </c>
      <c r="H144" s="370">
        <v>1</v>
      </c>
      <c r="I144" s="370">
        <v>1</v>
      </c>
      <c r="J144" s="370">
        <v>1</v>
      </c>
      <c r="K144" s="370">
        <v>0</v>
      </c>
      <c r="L144" s="370">
        <v>0</v>
      </c>
      <c r="M144" s="370">
        <v>0</v>
      </c>
      <c r="N144" s="370">
        <v>1</v>
      </c>
      <c r="O144" s="370">
        <v>1</v>
      </c>
      <c r="P144" s="370">
        <v>1</v>
      </c>
      <c r="Q144" s="370">
        <v>1</v>
      </c>
      <c r="R144" s="370">
        <v>0</v>
      </c>
      <c r="S144" s="370">
        <v>0</v>
      </c>
      <c r="T144" s="370">
        <v>1</v>
      </c>
      <c r="U144" s="370">
        <v>1</v>
      </c>
      <c r="V144" s="370">
        <v>1</v>
      </c>
      <c r="W144" s="370">
        <v>1</v>
      </c>
      <c r="X144" s="370">
        <v>1</v>
      </c>
      <c r="Y144" s="370">
        <v>0</v>
      </c>
      <c r="Z144" s="370">
        <v>0</v>
      </c>
      <c r="AA144" s="370"/>
      <c r="AB144" s="370"/>
      <c r="AC144" s="16"/>
      <c r="AD144" s="16">
        <v>0</v>
      </c>
      <c r="AE144" s="16">
        <v>0</v>
      </c>
      <c r="AF144" s="16">
        <v>1</v>
      </c>
      <c r="AG144" s="370">
        <v>0</v>
      </c>
      <c r="AH144" s="138" t="s">
        <v>2647</v>
      </c>
    </row>
    <row r="145" spans="1:34" ht="15" customHeight="1" x14ac:dyDescent="0.25">
      <c r="A145" s="468" t="s">
        <v>394</v>
      </c>
      <c r="B145" s="370">
        <v>13</v>
      </c>
      <c r="C145" s="370">
        <v>15</v>
      </c>
      <c r="D145" s="370">
        <v>15</v>
      </c>
      <c r="E145" s="370">
        <v>13</v>
      </c>
      <c r="F145" s="370">
        <v>4</v>
      </c>
      <c r="G145" s="370">
        <v>5</v>
      </c>
      <c r="H145" s="370">
        <v>5</v>
      </c>
      <c r="I145" s="370">
        <v>15</v>
      </c>
      <c r="J145" s="370">
        <v>5</v>
      </c>
      <c r="K145" s="370">
        <v>7</v>
      </c>
      <c r="L145" s="370">
        <v>5</v>
      </c>
      <c r="M145" s="370">
        <v>7</v>
      </c>
      <c r="N145" s="370">
        <v>12</v>
      </c>
      <c r="O145" s="370">
        <v>5</v>
      </c>
      <c r="P145" s="480">
        <v>5</v>
      </c>
      <c r="Q145" s="370">
        <v>13</v>
      </c>
      <c r="R145" s="370">
        <v>7</v>
      </c>
      <c r="S145" s="370">
        <v>5</v>
      </c>
      <c r="T145" s="482">
        <v>12</v>
      </c>
      <c r="U145" s="370">
        <v>4</v>
      </c>
      <c r="V145" s="316">
        <v>5</v>
      </c>
      <c r="W145" s="480">
        <v>5</v>
      </c>
      <c r="X145" s="370">
        <v>13</v>
      </c>
      <c r="Y145" s="370">
        <v>7</v>
      </c>
      <c r="Z145" s="370">
        <v>5</v>
      </c>
      <c r="AA145" s="370"/>
      <c r="AB145" s="370"/>
      <c r="AC145" s="16"/>
      <c r="AD145" s="197">
        <v>5</v>
      </c>
      <c r="AE145" s="16">
        <v>13</v>
      </c>
      <c r="AF145" s="16">
        <v>4</v>
      </c>
      <c r="AG145" s="370">
        <v>5</v>
      </c>
      <c r="AH145" s="138" t="s">
        <v>2353</v>
      </c>
    </row>
    <row r="146" spans="1:34" ht="13.5" customHeight="1" x14ac:dyDescent="0.25">
      <c r="A146" s="468" t="s">
        <v>241</v>
      </c>
      <c r="B146" s="7">
        <v>0</v>
      </c>
      <c r="C146" s="7">
        <v>1</v>
      </c>
      <c r="D146" s="7">
        <v>1</v>
      </c>
      <c r="E146" s="7">
        <v>0</v>
      </c>
      <c r="F146" s="7">
        <v>0</v>
      </c>
      <c r="G146" s="7">
        <v>0</v>
      </c>
      <c r="H146" s="7">
        <v>0</v>
      </c>
      <c r="I146" s="238">
        <v>1</v>
      </c>
      <c r="J146" s="7">
        <v>0</v>
      </c>
      <c r="K146" s="7">
        <v>1</v>
      </c>
      <c r="L146" s="7">
        <v>0</v>
      </c>
      <c r="M146" s="7">
        <v>1</v>
      </c>
      <c r="N146" s="7">
        <v>0</v>
      </c>
      <c r="O146" s="7">
        <v>0</v>
      </c>
      <c r="P146" s="7">
        <v>0</v>
      </c>
      <c r="Q146" s="7">
        <v>1</v>
      </c>
      <c r="R146" s="7">
        <v>0</v>
      </c>
      <c r="S146" s="7">
        <v>0</v>
      </c>
      <c r="T146" s="7">
        <v>0</v>
      </c>
      <c r="U146" s="7">
        <v>0</v>
      </c>
      <c r="V146" s="7">
        <v>0</v>
      </c>
      <c r="W146" s="7">
        <v>0</v>
      </c>
      <c r="X146" s="7">
        <v>1</v>
      </c>
      <c r="Y146" s="7">
        <v>0</v>
      </c>
      <c r="Z146" s="7"/>
      <c r="AA146" s="7"/>
      <c r="AB146" s="7"/>
      <c r="AC146" s="7"/>
      <c r="AD146" s="7"/>
      <c r="AE146" s="16">
        <v>0</v>
      </c>
      <c r="AF146" s="16">
        <v>0</v>
      </c>
      <c r="AG146" s="7">
        <v>0</v>
      </c>
      <c r="AH146" s="7" t="s">
        <v>849</v>
      </c>
    </row>
    <row r="147" spans="1:34" ht="15" customHeight="1" x14ac:dyDescent="0.25">
      <c r="A147" s="468" t="s">
        <v>1151</v>
      </c>
      <c r="B147" s="370">
        <v>0</v>
      </c>
      <c r="C147" s="370">
        <v>0</v>
      </c>
      <c r="D147" s="370">
        <v>0</v>
      </c>
      <c r="E147" s="370">
        <v>1</v>
      </c>
      <c r="F147" s="370">
        <v>0</v>
      </c>
      <c r="G147" s="370">
        <v>0</v>
      </c>
      <c r="H147" s="370">
        <v>0</v>
      </c>
      <c r="I147" s="370">
        <v>1</v>
      </c>
      <c r="J147" s="370">
        <v>0</v>
      </c>
      <c r="K147" s="316">
        <v>0</v>
      </c>
      <c r="L147" s="316">
        <v>0</v>
      </c>
      <c r="M147" s="316">
        <v>0</v>
      </c>
      <c r="N147" s="316">
        <v>0</v>
      </c>
      <c r="O147" s="316">
        <v>0</v>
      </c>
      <c r="P147" s="485">
        <v>0</v>
      </c>
      <c r="Q147" s="316">
        <v>0</v>
      </c>
      <c r="R147" s="370">
        <v>0</v>
      </c>
      <c r="S147" s="370">
        <v>0</v>
      </c>
      <c r="T147" s="482">
        <v>0</v>
      </c>
      <c r="U147" s="370">
        <v>0</v>
      </c>
      <c r="V147" s="370">
        <v>0</v>
      </c>
      <c r="W147" s="485">
        <v>0</v>
      </c>
      <c r="X147" s="316">
        <v>0</v>
      </c>
      <c r="Y147" s="370">
        <v>0</v>
      </c>
      <c r="Z147" s="370">
        <v>0</v>
      </c>
      <c r="AA147" s="370"/>
      <c r="AB147" s="370"/>
      <c r="AC147" s="16"/>
      <c r="AD147" s="197">
        <v>0</v>
      </c>
      <c r="AE147" s="16">
        <v>1</v>
      </c>
      <c r="AF147" s="16">
        <v>0</v>
      </c>
      <c r="AG147" s="370">
        <v>0</v>
      </c>
      <c r="AH147" s="138" t="s">
        <v>1152</v>
      </c>
    </row>
    <row r="148" spans="1:34" ht="15" customHeight="1" x14ac:dyDescent="0.25">
      <c r="A148" s="468" t="s">
        <v>536</v>
      </c>
      <c r="B148" s="370">
        <v>0</v>
      </c>
      <c r="C148" s="370">
        <v>0</v>
      </c>
      <c r="D148" s="370">
        <v>0</v>
      </c>
      <c r="E148" s="370">
        <v>0</v>
      </c>
      <c r="F148" s="370">
        <v>0</v>
      </c>
      <c r="G148" s="370">
        <v>1</v>
      </c>
      <c r="H148" s="370">
        <v>1</v>
      </c>
      <c r="I148" s="370">
        <v>0</v>
      </c>
      <c r="J148" s="370">
        <v>0</v>
      </c>
      <c r="K148" s="316">
        <v>0</v>
      </c>
      <c r="L148" s="316">
        <v>0</v>
      </c>
      <c r="M148" s="316">
        <v>0</v>
      </c>
      <c r="N148" s="316">
        <v>0</v>
      </c>
      <c r="O148" s="316">
        <v>1</v>
      </c>
      <c r="P148" s="485">
        <v>1</v>
      </c>
      <c r="Q148" s="316">
        <v>0</v>
      </c>
      <c r="R148" s="370">
        <v>0</v>
      </c>
      <c r="S148" s="370">
        <v>0</v>
      </c>
      <c r="T148" s="482">
        <v>0</v>
      </c>
      <c r="U148" s="370">
        <v>1</v>
      </c>
      <c r="V148" s="370">
        <v>0</v>
      </c>
      <c r="W148" s="485">
        <v>1</v>
      </c>
      <c r="X148" s="316">
        <v>0</v>
      </c>
      <c r="Y148" s="370">
        <v>0</v>
      </c>
      <c r="Z148" s="370">
        <v>0</v>
      </c>
      <c r="AA148" s="370"/>
      <c r="AB148" s="370"/>
      <c r="AC148" s="16"/>
      <c r="AD148" s="197">
        <v>0</v>
      </c>
      <c r="AE148" s="16">
        <v>0</v>
      </c>
      <c r="AF148" s="16">
        <v>0</v>
      </c>
      <c r="AG148" s="370">
        <v>0</v>
      </c>
      <c r="AH148" s="138" t="s">
        <v>820</v>
      </c>
    </row>
    <row r="149" spans="1:34" ht="15" customHeight="1" x14ac:dyDescent="0.25">
      <c r="A149" s="468" t="s">
        <v>827</v>
      </c>
      <c r="B149" s="370">
        <v>0</v>
      </c>
      <c r="C149" s="370">
        <v>0</v>
      </c>
      <c r="D149" s="370">
        <v>0</v>
      </c>
      <c r="E149" s="370">
        <v>0</v>
      </c>
      <c r="F149" s="370">
        <v>0</v>
      </c>
      <c r="G149" s="370">
        <v>0</v>
      </c>
      <c r="H149" s="370">
        <v>0</v>
      </c>
      <c r="I149" s="370">
        <v>0</v>
      </c>
      <c r="J149" s="370">
        <v>0</v>
      </c>
      <c r="K149" s="316">
        <v>0</v>
      </c>
      <c r="L149" s="316">
        <v>0</v>
      </c>
      <c r="M149" s="316">
        <v>0</v>
      </c>
      <c r="N149" s="316">
        <v>0</v>
      </c>
      <c r="O149" s="316">
        <v>0</v>
      </c>
      <c r="P149" s="485">
        <v>0</v>
      </c>
      <c r="Q149" s="316">
        <v>0</v>
      </c>
      <c r="R149" s="370">
        <v>0</v>
      </c>
      <c r="S149" s="370">
        <v>0</v>
      </c>
      <c r="T149" s="481">
        <v>0</v>
      </c>
      <c r="U149" s="316">
        <v>0</v>
      </c>
      <c r="V149" s="316">
        <v>0</v>
      </c>
      <c r="W149" s="485">
        <v>0</v>
      </c>
      <c r="X149" s="316">
        <v>0</v>
      </c>
      <c r="Y149" s="370">
        <v>0</v>
      </c>
      <c r="Z149" s="370">
        <v>0</v>
      </c>
      <c r="AA149" s="370"/>
      <c r="AB149" s="370"/>
      <c r="AC149" s="16"/>
      <c r="AD149" s="197">
        <v>0</v>
      </c>
      <c r="AE149" s="16">
        <v>0</v>
      </c>
      <c r="AF149" s="16">
        <v>0</v>
      </c>
      <c r="AG149" s="370">
        <v>0</v>
      </c>
      <c r="AH149" s="138" t="s">
        <v>826</v>
      </c>
    </row>
    <row r="150" spans="1:34" ht="15" customHeight="1" x14ac:dyDescent="0.25">
      <c r="A150" s="468" t="s">
        <v>1543</v>
      </c>
      <c r="B150" s="478">
        <v>0</v>
      </c>
      <c r="C150" s="478">
        <v>0</v>
      </c>
      <c r="D150" s="478">
        <v>0</v>
      </c>
      <c r="E150" s="478">
        <v>0</v>
      </c>
      <c r="F150" s="478">
        <v>0</v>
      </c>
      <c r="G150" s="478">
        <v>0</v>
      </c>
      <c r="H150" s="478">
        <v>0</v>
      </c>
      <c r="I150" s="478">
        <v>0</v>
      </c>
      <c r="J150" s="478">
        <v>0</v>
      </c>
      <c r="K150" s="478">
        <v>0</v>
      </c>
      <c r="L150" s="478">
        <v>0</v>
      </c>
      <c r="M150" s="478">
        <v>0</v>
      </c>
      <c r="N150" s="478">
        <v>0</v>
      </c>
      <c r="O150" s="478">
        <v>0</v>
      </c>
      <c r="P150" s="480">
        <v>1</v>
      </c>
      <c r="Q150" s="370">
        <v>1</v>
      </c>
      <c r="R150" s="370">
        <v>1</v>
      </c>
      <c r="S150" s="370">
        <v>1</v>
      </c>
      <c r="T150" s="481">
        <v>1</v>
      </c>
      <c r="U150" s="316">
        <v>1</v>
      </c>
      <c r="V150" s="316">
        <v>1</v>
      </c>
      <c r="W150" s="480">
        <v>1</v>
      </c>
      <c r="X150" s="370">
        <v>1</v>
      </c>
      <c r="Y150" s="370">
        <v>1</v>
      </c>
      <c r="Z150" s="370">
        <v>1</v>
      </c>
      <c r="AA150" s="370"/>
      <c r="AB150" s="370"/>
      <c r="AC150" s="16"/>
      <c r="AD150" s="197">
        <v>1</v>
      </c>
      <c r="AE150" s="289">
        <v>0</v>
      </c>
      <c r="AF150" s="289">
        <v>0</v>
      </c>
      <c r="AG150" s="370">
        <v>1</v>
      </c>
      <c r="AH150" s="138" t="s">
        <v>1640</v>
      </c>
    </row>
    <row r="151" spans="1:34" ht="15" customHeight="1" x14ac:dyDescent="0.25">
      <c r="A151" s="468" t="s">
        <v>2444</v>
      </c>
      <c r="B151" s="478"/>
      <c r="C151" s="478"/>
      <c r="D151" s="478"/>
      <c r="E151" s="478">
        <v>0</v>
      </c>
      <c r="F151" s="478">
        <v>0</v>
      </c>
      <c r="G151" s="478">
        <v>0</v>
      </c>
      <c r="H151" s="478">
        <v>0</v>
      </c>
      <c r="I151" s="478">
        <v>0</v>
      </c>
      <c r="J151" s="478">
        <v>0</v>
      </c>
      <c r="K151" s="478">
        <v>0</v>
      </c>
      <c r="L151" s="478">
        <v>0</v>
      </c>
      <c r="M151" s="478">
        <v>0</v>
      </c>
      <c r="N151" s="478">
        <v>0</v>
      </c>
      <c r="O151" s="478">
        <v>0</v>
      </c>
      <c r="P151" s="480">
        <v>0</v>
      </c>
      <c r="Q151" s="370">
        <v>1</v>
      </c>
      <c r="R151" s="370">
        <v>1</v>
      </c>
      <c r="S151" s="370">
        <v>1</v>
      </c>
      <c r="T151" s="481">
        <v>1</v>
      </c>
      <c r="U151" s="316">
        <v>1</v>
      </c>
      <c r="V151" s="316">
        <v>0</v>
      </c>
      <c r="W151" s="515">
        <v>1</v>
      </c>
      <c r="X151" s="370">
        <v>1</v>
      </c>
      <c r="Y151" s="370">
        <v>1</v>
      </c>
      <c r="Z151" s="370">
        <v>1</v>
      </c>
      <c r="AA151" s="370"/>
      <c r="AB151" s="370"/>
      <c r="AC151" s="16"/>
      <c r="AD151" s="197">
        <v>1</v>
      </c>
      <c r="AE151" s="289">
        <v>0</v>
      </c>
      <c r="AF151" s="289">
        <v>0</v>
      </c>
      <c r="AG151" s="370">
        <v>1</v>
      </c>
      <c r="AH151" s="138" t="s">
        <v>2445</v>
      </c>
    </row>
    <row r="152" spans="1:34" ht="15" customHeight="1" x14ac:dyDescent="0.25">
      <c r="A152" s="468" t="s">
        <v>214</v>
      </c>
      <c r="B152" s="370">
        <v>0</v>
      </c>
      <c r="C152" s="370">
        <v>0</v>
      </c>
      <c r="D152" s="370">
        <v>0</v>
      </c>
      <c r="E152" s="370">
        <v>0</v>
      </c>
      <c r="F152" s="370">
        <v>0</v>
      </c>
      <c r="G152" s="370">
        <v>0</v>
      </c>
      <c r="H152" s="370">
        <v>0</v>
      </c>
      <c r="I152" s="370">
        <v>0</v>
      </c>
      <c r="J152" s="370">
        <v>0</v>
      </c>
      <c r="K152" s="370">
        <v>0</v>
      </c>
      <c r="L152" s="370">
        <v>0</v>
      </c>
      <c r="M152" s="370">
        <v>0</v>
      </c>
      <c r="N152" s="370">
        <v>0</v>
      </c>
      <c r="O152" s="370">
        <v>0</v>
      </c>
      <c r="P152" s="480">
        <v>0</v>
      </c>
      <c r="Q152" s="370">
        <v>0</v>
      </c>
      <c r="R152" s="370">
        <v>0</v>
      </c>
      <c r="S152" s="370">
        <v>0</v>
      </c>
      <c r="T152" s="482">
        <v>0</v>
      </c>
      <c r="U152" s="370">
        <v>0</v>
      </c>
      <c r="V152" s="370">
        <v>0</v>
      </c>
      <c r="W152" s="480">
        <v>0</v>
      </c>
      <c r="X152" s="370">
        <v>0</v>
      </c>
      <c r="Y152" s="370">
        <v>0</v>
      </c>
      <c r="Z152" s="370">
        <v>0</v>
      </c>
      <c r="AA152" s="370"/>
      <c r="AB152" s="370"/>
      <c r="AC152" s="16"/>
      <c r="AD152" s="197">
        <v>0</v>
      </c>
      <c r="AE152" s="16">
        <v>0</v>
      </c>
      <c r="AF152" s="16">
        <v>0</v>
      </c>
      <c r="AG152" s="370">
        <v>0</v>
      </c>
      <c r="AH152" s="138" t="s">
        <v>821</v>
      </c>
    </row>
    <row r="153" spans="1:34" ht="15" customHeight="1" x14ac:dyDescent="0.25">
      <c r="A153" s="468" t="s">
        <v>1447</v>
      </c>
      <c r="B153" s="484">
        <v>0</v>
      </c>
      <c r="C153" s="484">
        <v>0</v>
      </c>
      <c r="D153" s="484">
        <v>0</v>
      </c>
      <c r="E153" s="484">
        <v>0</v>
      </c>
      <c r="F153" s="484">
        <v>0</v>
      </c>
      <c r="G153" s="484">
        <v>0</v>
      </c>
      <c r="H153" s="316">
        <v>0</v>
      </c>
      <c r="I153" s="316">
        <v>0</v>
      </c>
      <c r="J153" s="316">
        <v>0</v>
      </c>
      <c r="K153" s="316">
        <v>0</v>
      </c>
      <c r="L153" s="316">
        <v>0</v>
      </c>
      <c r="M153" s="316">
        <v>0</v>
      </c>
      <c r="N153" s="316">
        <v>0</v>
      </c>
      <c r="O153" s="316">
        <v>0</v>
      </c>
      <c r="P153" s="485">
        <v>0</v>
      </c>
      <c r="Q153" s="370">
        <v>0</v>
      </c>
      <c r="R153" s="370">
        <v>0</v>
      </c>
      <c r="S153" s="370">
        <v>0</v>
      </c>
      <c r="T153" s="481">
        <v>0</v>
      </c>
      <c r="U153" s="316">
        <v>0</v>
      </c>
      <c r="V153" s="316">
        <v>0</v>
      </c>
      <c r="W153" s="485">
        <v>0</v>
      </c>
      <c r="X153" s="370">
        <v>0</v>
      </c>
      <c r="Y153" s="370">
        <v>0</v>
      </c>
      <c r="Z153" s="370">
        <v>0</v>
      </c>
      <c r="AA153" s="370"/>
      <c r="AB153" s="370"/>
      <c r="AC153" s="16"/>
      <c r="AD153" s="197">
        <v>0</v>
      </c>
      <c r="AE153" s="296">
        <v>0</v>
      </c>
      <c r="AF153" s="296">
        <v>0</v>
      </c>
      <c r="AG153" s="370">
        <v>0</v>
      </c>
      <c r="AH153" s="138" t="s">
        <v>1448</v>
      </c>
    </row>
    <row r="154" spans="1:34" ht="15" customHeight="1" x14ac:dyDescent="0.25">
      <c r="A154" s="468" t="s">
        <v>1180</v>
      </c>
      <c r="B154" s="370">
        <v>1</v>
      </c>
      <c r="C154" s="370">
        <v>1</v>
      </c>
      <c r="D154" s="370">
        <v>1</v>
      </c>
      <c r="E154" s="370">
        <v>1</v>
      </c>
      <c r="F154" s="370">
        <v>1</v>
      </c>
      <c r="G154" s="370">
        <v>1</v>
      </c>
      <c r="H154" s="370">
        <v>1</v>
      </c>
      <c r="I154" s="370">
        <v>0</v>
      </c>
      <c r="J154" s="370">
        <v>0</v>
      </c>
      <c r="K154" s="370">
        <v>0</v>
      </c>
      <c r="L154" s="370">
        <v>0</v>
      </c>
      <c r="M154" s="370">
        <v>0</v>
      </c>
      <c r="N154" s="316">
        <v>0</v>
      </c>
      <c r="O154" s="316">
        <v>0</v>
      </c>
      <c r="P154" s="485">
        <v>0</v>
      </c>
      <c r="Q154" s="370">
        <v>0</v>
      </c>
      <c r="R154" s="370">
        <v>0</v>
      </c>
      <c r="S154" s="370">
        <v>0</v>
      </c>
      <c r="T154" s="481">
        <v>0</v>
      </c>
      <c r="U154" s="316">
        <v>0</v>
      </c>
      <c r="V154" s="316">
        <v>0</v>
      </c>
      <c r="W154" s="485">
        <v>0</v>
      </c>
      <c r="X154" s="370">
        <v>0</v>
      </c>
      <c r="Y154" s="370">
        <v>0</v>
      </c>
      <c r="Z154" s="370">
        <v>0</v>
      </c>
      <c r="AA154" s="370"/>
      <c r="AB154" s="370"/>
      <c r="AC154" s="16"/>
      <c r="AD154" s="197">
        <v>0</v>
      </c>
      <c r="AE154" s="16">
        <v>1</v>
      </c>
      <c r="AF154" s="16">
        <v>1</v>
      </c>
      <c r="AG154" s="370">
        <v>0</v>
      </c>
      <c r="AH154" s="16" t="s">
        <v>1567</v>
      </c>
    </row>
    <row r="155" spans="1:34" ht="15" customHeight="1" x14ac:dyDescent="0.25">
      <c r="A155" s="468" t="s">
        <v>360</v>
      </c>
      <c r="B155" s="370">
        <v>0</v>
      </c>
      <c r="C155" s="370">
        <v>0</v>
      </c>
      <c r="D155" s="370">
        <v>0</v>
      </c>
      <c r="E155" s="370">
        <v>0</v>
      </c>
      <c r="F155" s="370">
        <v>0</v>
      </c>
      <c r="G155" s="370">
        <v>0</v>
      </c>
      <c r="H155" s="370">
        <v>0</v>
      </c>
      <c r="I155" s="370">
        <v>0</v>
      </c>
      <c r="J155" s="370">
        <v>0</v>
      </c>
      <c r="K155" s="370">
        <v>0</v>
      </c>
      <c r="L155" s="370">
        <v>0</v>
      </c>
      <c r="M155" s="370">
        <v>0</v>
      </c>
      <c r="N155" s="316">
        <v>0</v>
      </c>
      <c r="O155" s="316">
        <v>0</v>
      </c>
      <c r="P155" s="485">
        <v>0</v>
      </c>
      <c r="Q155" s="370">
        <v>0</v>
      </c>
      <c r="R155" s="370">
        <v>0</v>
      </c>
      <c r="S155" s="370">
        <v>0</v>
      </c>
      <c r="T155" s="482">
        <v>0</v>
      </c>
      <c r="U155" s="370">
        <v>0</v>
      </c>
      <c r="V155" s="370">
        <v>0</v>
      </c>
      <c r="W155" s="485">
        <v>0</v>
      </c>
      <c r="X155" s="370">
        <v>0</v>
      </c>
      <c r="Y155" s="370">
        <v>0</v>
      </c>
      <c r="Z155" s="370">
        <v>0</v>
      </c>
      <c r="AA155" s="370"/>
      <c r="AB155" s="370"/>
      <c r="AC155" s="16"/>
      <c r="AD155" s="197">
        <v>0</v>
      </c>
      <c r="AE155" s="16">
        <v>0</v>
      </c>
      <c r="AF155" s="16">
        <v>0</v>
      </c>
      <c r="AG155" s="370">
        <v>0</v>
      </c>
      <c r="AH155" s="138" t="s">
        <v>822</v>
      </c>
    </row>
    <row r="156" spans="1:34" ht="15" customHeight="1" x14ac:dyDescent="0.25">
      <c r="A156" s="468" t="s">
        <v>1181</v>
      </c>
      <c r="B156" s="370">
        <v>1</v>
      </c>
      <c r="C156" s="370">
        <v>0</v>
      </c>
      <c r="D156" s="370">
        <v>0</v>
      </c>
      <c r="E156" s="370">
        <v>1</v>
      </c>
      <c r="F156" s="370">
        <v>1</v>
      </c>
      <c r="G156" s="370">
        <v>1</v>
      </c>
      <c r="H156" s="370">
        <v>1</v>
      </c>
      <c r="I156" s="370">
        <v>1</v>
      </c>
      <c r="J156" s="370">
        <v>1</v>
      </c>
      <c r="K156" s="370">
        <v>1</v>
      </c>
      <c r="L156" s="370">
        <v>1</v>
      </c>
      <c r="M156" s="370">
        <v>1</v>
      </c>
      <c r="N156" s="316">
        <v>1</v>
      </c>
      <c r="O156" s="316">
        <v>1</v>
      </c>
      <c r="P156" s="485">
        <v>1</v>
      </c>
      <c r="Q156" s="370">
        <v>1</v>
      </c>
      <c r="R156" s="370">
        <v>1</v>
      </c>
      <c r="S156" s="370">
        <v>1</v>
      </c>
      <c r="T156" s="481">
        <v>1</v>
      </c>
      <c r="U156" s="316">
        <v>1</v>
      </c>
      <c r="V156" s="316">
        <v>1</v>
      </c>
      <c r="W156" s="485">
        <v>1</v>
      </c>
      <c r="X156" s="370">
        <v>1</v>
      </c>
      <c r="Y156" s="370">
        <v>1</v>
      </c>
      <c r="Z156" s="370">
        <v>1</v>
      </c>
      <c r="AA156" s="370"/>
      <c r="AB156" s="370"/>
      <c r="AC156" s="16"/>
      <c r="AD156" s="197">
        <v>1</v>
      </c>
      <c r="AE156" s="16">
        <v>1</v>
      </c>
      <c r="AF156" s="16">
        <v>1</v>
      </c>
      <c r="AG156" s="370">
        <v>1</v>
      </c>
      <c r="AH156" s="138" t="s">
        <v>815</v>
      </c>
    </row>
    <row r="157" spans="1:34" ht="15" customHeight="1" x14ac:dyDescent="0.25">
      <c r="A157" s="468" t="s">
        <v>1679</v>
      </c>
      <c r="B157" s="370"/>
      <c r="C157" s="370"/>
      <c r="D157" s="370"/>
      <c r="E157" s="478">
        <v>0</v>
      </c>
      <c r="F157" s="478">
        <v>0</v>
      </c>
      <c r="G157" s="478">
        <v>0</v>
      </c>
      <c r="H157" s="478">
        <v>0</v>
      </c>
      <c r="I157" s="478">
        <v>0</v>
      </c>
      <c r="J157" s="478">
        <v>0</v>
      </c>
      <c r="K157" s="478">
        <v>0</v>
      </c>
      <c r="L157" s="478">
        <v>0</v>
      </c>
      <c r="M157" s="478">
        <v>0</v>
      </c>
      <c r="N157" s="478">
        <v>0</v>
      </c>
      <c r="O157" s="478">
        <v>0</v>
      </c>
      <c r="P157" s="485">
        <v>48</v>
      </c>
      <c r="Q157" s="370">
        <v>48</v>
      </c>
      <c r="R157" s="370">
        <v>48</v>
      </c>
      <c r="S157" s="370">
        <v>48</v>
      </c>
      <c r="T157" s="486">
        <v>48</v>
      </c>
      <c r="U157" s="478">
        <v>48</v>
      </c>
      <c r="V157" s="316">
        <v>48</v>
      </c>
      <c r="W157" s="485">
        <v>48</v>
      </c>
      <c r="X157" s="370">
        <v>48</v>
      </c>
      <c r="Y157" s="370">
        <v>48</v>
      </c>
      <c r="Z157" s="370">
        <v>48</v>
      </c>
      <c r="AA157" s="370"/>
      <c r="AB157" s="370"/>
      <c r="AC157" s="16"/>
      <c r="AD157" s="197">
        <v>48</v>
      </c>
      <c r="AE157" s="7">
        <v>0</v>
      </c>
      <c r="AF157" s="7">
        <v>0</v>
      </c>
      <c r="AG157" s="370">
        <v>48</v>
      </c>
      <c r="AH157" s="138" t="s">
        <v>1680</v>
      </c>
    </row>
    <row r="158" spans="1:34" ht="15" customHeight="1" x14ac:dyDescent="0.25">
      <c r="A158" s="468" t="s">
        <v>1182</v>
      </c>
      <c r="B158" s="370">
        <v>0</v>
      </c>
      <c r="C158" s="370">
        <v>0</v>
      </c>
      <c r="D158" s="370">
        <v>0</v>
      </c>
      <c r="E158" s="370">
        <v>0</v>
      </c>
      <c r="F158" s="370">
        <v>0</v>
      </c>
      <c r="G158" s="370">
        <v>0</v>
      </c>
      <c r="H158" s="370">
        <v>0</v>
      </c>
      <c r="I158" s="370">
        <v>0</v>
      </c>
      <c r="J158" s="370">
        <v>0</v>
      </c>
      <c r="K158" s="370">
        <v>0</v>
      </c>
      <c r="L158" s="370">
        <v>0</v>
      </c>
      <c r="M158" s="370">
        <v>0</v>
      </c>
      <c r="N158" s="370">
        <v>0</v>
      </c>
      <c r="O158" s="370">
        <v>0</v>
      </c>
      <c r="P158" s="480">
        <v>0</v>
      </c>
      <c r="Q158" s="370">
        <v>0</v>
      </c>
      <c r="R158" s="370">
        <v>0</v>
      </c>
      <c r="S158" s="370">
        <v>0</v>
      </c>
      <c r="T158" s="482">
        <v>0</v>
      </c>
      <c r="U158" s="370">
        <v>0</v>
      </c>
      <c r="V158" s="316">
        <v>0</v>
      </c>
      <c r="W158" s="480">
        <v>0</v>
      </c>
      <c r="X158" s="370">
        <v>0</v>
      </c>
      <c r="Y158" s="370">
        <v>0</v>
      </c>
      <c r="Z158" s="370">
        <v>0</v>
      </c>
      <c r="AA158" s="370"/>
      <c r="AB158" s="370"/>
      <c r="AC158" s="16"/>
      <c r="AD158" s="197">
        <v>0</v>
      </c>
      <c r="AE158" s="16">
        <v>0</v>
      </c>
      <c r="AF158" s="16">
        <v>0</v>
      </c>
      <c r="AG158" s="370">
        <v>0</v>
      </c>
      <c r="AH158" s="138" t="s">
        <v>816</v>
      </c>
    </row>
    <row r="159" spans="1:34" ht="15" customHeight="1" x14ac:dyDescent="0.25">
      <c r="A159" s="468" t="s">
        <v>390</v>
      </c>
      <c r="B159" s="370">
        <v>0</v>
      </c>
      <c r="C159" s="370">
        <v>0</v>
      </c>
      <c r="D159" s="370">
        <v>0</v>
      </c>
      <c r="E159" s="370">
        <v>0</v>
      </c>
      <c r="F159" s="370">
        <v>0</v>
      </c>
      <c r="G159" s="370">
        <v>0</v>
      </c>
      <c r="H159" s="370">
        <v>0</v>
      </c>
      <c r="I159" s="370">
        <v>0</v>
      </c>
      <c r="J159" s="370">
        <v>0</v>
      </c>
      <c r="K159" s="370">
        <v>0</v>
      </c>
      <c r="L159" s="370">
        <v>0</v>
      </c>
      <c r="M159" s="370">
        <v>0</v>
      </c>
      <c r="N159" s="370">
        <v>0</v>
      </c>
      <c r="O159" s="370">
        <v>0</v>
      </c>
      <c r="P159" s="480">
        <v>0</v>
      </c>
      <c r="Q159" s="370">
        <v>0</v>
      </c>
      <c r="R159" s="370">
        <v>0</v>
      </c>
      <c r="S159" s="370">
        <v>0</v>
      </c>
      <c r="T159" s="482">
        <v>0</v>
      </c>
      <c r="U159" s="370">
        <v>0</v>
      </c>
      <c r="V159" s="316">
        <v>0</v>
      </c>
      <c r="W159" s="480">
        <v>0</v>
      </c>
      <c r="X159" s="370">
        <v>0</v>
      </c>
      <c r="Y159" s="370">
        <v>0</v>
      </c>
      <c r="Z159" s="370">
        <v>0</v>
      </c>
      <c r="AA159" s="370"/>
      <c r="AB159" s="370"/>
      <c r="AC159" s="16"/>
      <c r="AD159" s="197">
        <v>0</v>
      </c>
      <c r="AE159" s="16">
        <v>0</v>
      </c>
      <c r="AF159" s="16">
        <v>0</v>
      </c>
      <c r="AG159" s="370">
        <v>0</v>
      </c>
      <c r="AH159" s="138" t="s">
        <v>823</v>
      </c>
    </row>
    <row r="160" spans="1:34" ht="15" customHeight="1" x14ac:dyDescent="0.25">
      <c r="A160" s="468" t="s">
        <v>205</v>
      </c>
      <c r="B160" s="370">
        <v>0</v>
      </c>
      <c r="C160" s="370">
        <v>0</v>
      </c>
      <c r="D160" s="370">
        <v>0</v>
      </c>
      <c r="E160" s="370">
        <v>0</v>
      </c>
      <c r="F160" s="370">
        <v>0</v>
      </c>
      <c r="G160" s="370">
        <v>0</v>
      </c>
      <c r="H160" s="370">
        <v>0</v>
      </c>
      <c r="I160" s="370">
        <v>0</v>
      </c>
      <c r="J160" s="370">
        <v>0</v>
      </c>
      <c r="K160" s="370">
        <v>0</v>
      </c>
      <c r="L160" s="370">
        <v>0</v>
      </c>
      <c r="M160" s="370">
        <v>0</v>
      </c>
      <c r="N160" s="370">
        <v>0</v>
      </c>
      <c r="O160" s="370">
        <v>0</v>
      </c>
      <c r="P160" s="480">
        <v>0</v>
      </c>
      <c r="Q160" s="370">
        <v>0</v>
      </c>
      <c r="R160" s="370">
        <v>0</v>
      </c>
      <c r="S160" s="370">
        <v>0</v>
      </c>
      <c r="T160" s="482">
        <v>0</v>
      </c>
      <c r="U160" s="370">
        <v>0</v>
      </c>
      <c r="V160" s="316">
        <v>0</v>
      </c>
      <c r="W160" s="480">
        <v>0</v>
      </c>
      <c r="X160" s="370">
        <v>0</v>
      </c>
      <c r="Y160" s="370">
        <v>0</v>
      </c>
      <c r="Z160" s="370">
        <v>0</v>
      </c>
      <c r="AA160" s="370"/>
      <c r="AB160" s="370"/>
      <c r="AC160" s="16"/>
      <c r="AD160" s="197">
        <v>0</v>
      </c>
      <c r="AE160" s="16">
        <v>0</v>
      </c>
      <c r="AF160" s="16">
        <v>0</v>
      </c>
      <c r="AG160" s="370">
        <v>0</v>
      </c>
      <c r="AH160" s="138" t="s">
        <v>824</v>
      </c>
    </row>
    <row r="161" spans="1:34" ht="15" customHeight="1" x14ac:dyDescent="0.25">
      <c r="A161" s="468" t="s">
        <v>253</v>
      </c>
      <c r="B161" s="370">
        <v>1</v>
      </c>
      <c r="C161" s="370">
        <v>1</v>
      </c>
      <c r="D161" s="370">
        <v>1</v>
      </c>
      <c r="E161" s="370">
        <v>1</v>
      </c>
      <c r="F161" s="370">
        <v>1</v>
      </c>
      <c r="G161" s="370">
        <v>0</v>
      </c>
      <c r="H161" s="370">
        <v>0</v>
      </c>
      <c r="I161" s="370">
        <v>1</v>
      </c>
      <c r="J161" s="370">
        <v>1</v>
      </c>
      <c r="K161" s="370">
        <v>1</v>
      </c>
      <c r="L161" s="370">
        <v>1</v>
      </c>
      <c r="M161" s="370">
        <v>1</v>
      </c>
      <c r="N161" s="370">
        <v>0</v>
      </c>
      <c r="O161" s="370">
        <v>0</v>
      </c>
      <c r="P161" s="480">
        <v>0</v>
      </c>
      <c r="Q161" s="370">
        <v>1</v>
      </c>
      <c r="R161" s="370">
        <v>1</v>
      </c>
      <c r="S161" s="370">
        <v>1</v>
      </c>
      <c r="T161" s="482">
        <v>0</v>
      </c>
      <c r="U161" s="370">
        <v>0</v>
      </c>
      <c r="V161" s="316">
        <v>0</v>
      </c>
      <c r="W161" s="480">
        <v>0</v>
      </c>
      <c r="X161" s="370">
        <v>1</v>
      </c>
      <c r="Y161" s="370">
        <v>1</v>
      </c>
      <c r="Z161" s="370">
        <v>1</v>
      </c>
      <c r="AA161" s="370"/>
      <c r="AB161" s="370"/>
      <c r="AC161" s="16"/>
      <c r="AD161" s="197">
        <v>1</v>
      </c>
      <c r="AE161" s="63">
        <v>0</v>
      </c>
      <c r="AF161" s="63">
        <v>0</v>
      </c>
      <c r="AG161" s="370">
        <v>1</v>
      </c>
      <c r="AH161" s="138" t="s">
        <v>825</v>
      </c>
    </row>
    <row r="162" spans="1:34" ht="45" x14ac:dyDescent="0.25">
      <c r="A162" s="251" t="s">
        <v>2697</v>
      </c>
      <c r="B162" s="251">
        <v>0</v>
      </c>
      <c r="C162" s="251">
        <v>0</v>
      </c>
      <c r="D162" s="251">
        <v>0</v>
      </c>
      <c r="E162" s="251">
        <v>0</v>
      </c>
      <c r="F162" s="251">
        <v>0</v>
      </c>
      <c r="G162" s="251">
        <v>0</v>
      </c>
      <c r="H162" s="251">
        <v>0</v>
      </c>
      <c r="I162" s="251">
        <v>0</v>
      </c>
      <c r="J162" s="251">
        <v>0</v>
      </c>
      <c r="K162" s="251">
        <v>0</v>
      </c>
      <c r="L162" s="251">
        <v>0</v>
      </c>
      <c r="M162" s="251">
        <v>0</v>
      </c>
      <c r="N162" s="251">
        <v>0</v>
      </c>
      <c r="O162" s="251">
        <v>0</v>
      </c>
      <c r="P162" s="251">
        <v>0</v>
      </c>
      <c r="Q162" s="251">
        <v>0</v>
      </c>
      <c r="R162" s="251">
        <v>0</v>
      </c>
      <c r="S162" s="251">
        <v>0</v>
      </c>
      <c r="T162" s="251">
        <v>0</v>
      </c>
      <c r="U162" s="251">
        <v>0</v>
      </c>
      <c r="V162" s="251">
        <v>0</v>
      </c>
      <c r="W162" s="251">
        <v>0</v>
      </c>
      <c r="X162" s="251">
        <v>1</v>
      </c>
      <c r="Y162" s="251">
        <v>1</v>
      </c>
      <c r="Z162" s="251">
        <v>1</v>
      </c>
      <c r="AA162" s="251">
        <v>1</v>
      </c>
      <c r="AB162" s="251">
        <v>1</v>
      </c>
      <c r="AC162" s="251">
        <v>1</v>
      </c>
      <c r="AD162" s="251">
        <v>1</v>
      </c>
      <c r="AE162" s="57">
        <v>0</v>
      </c>
      <c r="AF162" s="57">
        <v>0</v>
      </c>
      <c r="AG162" s="251">
        <v>0</v>
      </c>
      <c r="AH162" s="252" t="s">
        <v>2685</v>
      </c>
    </row>
    <row r="163" spans="1:34" ht="15" customHeight="1" x14ac:dyDescent="0.25">
      <c r="A163" s="468" t="s">
        <v>1486</v>
      </c>
      <c r="B163" s="316">
        <v>0</v>
      </c>
      <c r="C163" s="316">
        <v>0</v>
      </c>
      <c r="D163" s="316">
        <v>0</v>
      </c>
      <c r="E163" s="316">
        <v>0</v>
      </c>
      <c r="F163" s="316">
        <v>0</v>
      </c>
      <c r="G163" s="316">
        <v>0</v>
      </c>
      <c r="H163" s="316">
        <v>0</v>
      </c>
      <c r="I163" s="316">
        <v>0</v>
      </c>
      <c r="J163" s="316">
        <v>0</v>
      </c>
      <c r="K163" s="316">
        <v>0</v>
      </c>
      <c r="L163" s="316">
        <v>0</v>
      </c>
      <c r="M163" s="316">
        <v>0</v>
      </c>
      <c r="N163" s="316">
        <v>1</v>
      </c>
      <c r="O163" s="316">
        <v>1</v>
      </c>
      <c r="P163" s="485">
        <v>1</v>
      </c>
      <c r="Q163" s="370">
        <v>1</v>
      </c>
      <c r="R163" s="370">
        <v>1</v>
      </c>
      <c r="S163" s="370">
        <v>1</v>
      </c>
      <c r="T163" s="481">
        <v>1</v>
      </c>
      <c r="U163" s="316">
        <v>1</v>
      </c>
      <c r="V163" s="316">
        <v>0</v>
      </c>
      <c r="W163" s="485">
        <v>1</v>
      </c>
      <c r="X163" s="370">
        <v>1</v>
      </c>
      <c r="Y163" s="370">
        <v>1</v>
      </c>
      <c r="Z163" s="370">
        <v>1</v>
      </c>
      <c r="AA163" s="370"/>
      <c r="AB163" s="370"/>
      <c r="AC163" s="16"/>
      <c r="AD163" s="197">
        <v>1</v>
      </c>
      <c r="AE163" s="16">
        <v>0</v>
      </c>
      <c r="AF163" s="16">
        <v>0</v>
      </c>
      <c r="AG163" s="370">
        <v>1</v>
      </c>
      <c r="AH163" s="138" t="s">
        <v>2029</v>
      </c>
    </row>
    <row r="164" spans="1:34" ht="15" customHeight="1" x14ac:dyDescent="0.25">
      <c r="A164" s="468" t="s">
        <v>1487</v>
      </c>
      <c r="B164" s="370">
        <v>0</v>
      </c>
      <c r="C164" s="370">
        <v>1</v>
      </c>
      <c r="D164" s="370">
        <v>0</v>
      </c>
      <c r="E164" s="370">
        <v>0</v>
      </c>
      <c r="F164" s="370">
        <v>0</v>
      </c>
      <c r="G164" s="370">
        <v>0</v>
      </c>
      <c r="H164" s="370">
        <v>0</v>
      </c>
      <c r="I164" s="370">
        <v>1</v>
      </c>
      <c r="J164" s="370">
        <v>0</v>
      </c>
      <c r="K164" s="370">
        <v>0</v>
      </c>
      <c r="L164" s="370">
        <v>0</v>
      </c>
      <c r="M164" s="370">
        <v>0</v>
      </c>
      <c r="N164" s="370">
        <v>0</v>
      </c>
      <c r="O164" s="370">
        <v>0</v>
      </c>
      <c r="P164" s="480">
        <v>0</v>
      </c>
      <c r="Q164" s="370">
        <v>0</v>
      </c>
      <c r="R164" s="370">
        <v>0</v>
      </c>
      <c r="S164" s="370">
        <v>0</v>
      </c>
      <c r="T164" s="482">
        <v>0</v>
      </c>
      <c r="U164" s="370">
        <v>0</v>
      </c>
      <c r="V164" s="370">
        <v>0</v>
      </c>
      <c r="W164" s="480">
        <v>0</v>
      </c>
      <c r="X164" s="370">
        <v>0</v>
      </c>
      <c r="Y164" s="370">
        <v>0</v>
      </c>
      <c r="Z164" s="370">
        <v>0</v>
      </c>
      <c r="AA164" s="370"/>
      <c r="AB164" s="370"/>
      <c r="AC164" s="16"/>
      <c r="AD164" s="197">
        <v>0</v>
      </c>
      <c r="AE164" s="16">
        <v>0</v>
      </c>
      <c r="AF164" s="16">
        <v>0</v>
      </c>
      <c r="AG164" s="370">
        <v>0</v>
      </c>
      <c r="AH164" s="309" t="s">
        <v>2031</v>
      </c>
    </row>
    <row r="165" spans="1:34" ht="15" customHeight="1" x14ac:dyDescent="0.25">
      <c r="A165" s="468" t="s">
        <v>1532</v>
      </c>
      <c r="B165" s="316">
        <v>0</v>
      </c>
      <c r="C165" s="316">
        <v>0</v>
      </c>
      <c r="D165" s="316">
        <v>0</v>
      </c>
      <c r="E165" s="316">
        <v>0</v>
      </c>
      <c r="F165" s="316">
        <v>0</v>
      </c>
      <c r="G165" s="316">
        <v>0</v>
      </c>
      <c r="H165" s="316">
        <v>0</v>
      </c>
      <c r="I165" s="316">
        <v>0</v>
      </c>
      <c r="J165" s="316">
        <v>0</v>
      </c>
      <c r="K165" s="316">
        <v>0</v>
      </c>
      <c r="L165" s="316">
        <v>0</v>
      </c>
      <c r="M165" s="316">
        <v>0</v>
      </c>
      <c r="N165" s="316">
        <v>0</v>
      </c>
      <c r="O165" s="316">
        <v>0</v>
      </c>
      <c r="P165" s="485">
        <v>0</v>
      </c>
      <c r="Q165" s="370">
        <v>0</v>
      </c>
      <c r="R165" s="370">
        <v>1</v>
      </c>
      <c r="S165" s="370">
        <v>0</v>
      </c>
      <c r="T165" s="481">
        <v>1</v>
      </c>
      <c r="U165" s="370">
        <v>0</v>
      </c>
      <c r="V165" s="316">
        <v>0</v>
      </c>
      <c r="W165" s="485">
        <v>0</v>
      </c>
      <c r="X165" s="370">
        <v>0</v>
      </c>
      <c r="Y165" s="370">
        <v>1</v>
      </c>
      <c r="Z165" s="370">
        <v>0</v>
      </c>
      <c r="AA165" s="370"/>
      <c r="AB165" s="370"/>
      <c r="AC165" s="16"/>
      <c r="AD165" s="197">
        <v>0</v>
      </c>
      <c r="AE165" s="16">
        <v>0</v>
      </c>
      <c r="AF165" s="16">
        <v>0</v>
      </c>
      <c r="AG165" s="370">
        <v>0</v>
      </c>
      <c r="AH165" s="129" t="s">
        <v>1533</v>
      </c>
    </row>
    <row r="166" spans="1:34" ht="15" customHeight="1" x14ac:dyDescent="0.25">
      <c r="A166" s="468" t="s">
        <v>1677</v>
      </c>
      <c r="B166" s="316"/>
      <c r="C166" s="316"/>
      <c r="D166" s="316"/>
      <c r="E166" s="316">
        <v>0</v>
      </c>
      <c r="F166" s="316">
        <v>0</v>
      </c>
      <c r="G166" s="316">
        <v>0</v>
      </c>
      <c r="H166" s="316">
        <v>0</v>
      </c>
      <c r="I166" s="316">
        <v>0</v>
      </c>
      <c r="J166" s="316">
        <v>0</v>
      </c>
      <c r="K166" s="316">
        <v>0</v>
      </c>
      <c r="L166" s="316">
        <v>0</v>
      </c>
      <c r="M166" s="316">
        <v>0</v>
      </c>
      <c r="N166" s="316">
        <v>0</v>
      </c>
      <c r="O166" s="316">
        <v>0</v>
      </c>
      <c r="P166" s="485">
        <v>0</v>
      </c>
      <c r="Q166" s="316">
        <v>0</v>
      </c>
      <c r="R166" s="316">
        <v>0</v>
      </c>
      <c r="S166" s="316">
        <v>0</v>
      </c>
      <c r="T166" s="481">
        <v>0</v>
      </c>
      <c r="U166" s="316">
        <v>0</v>
      </c>
      <c r="V166" s="316">
        <v>0</v>
      </c>
      <c r="W166" s="485">
        <v>0</v>
      </c>
      <c r="X166" s="316">
        <v>0</v>
      </c>
      <c r="Y166" s="316">
        <v>0</v>
      </c>
      <c r="Z166" s="316">
        <v>0</v>
      </c>
      <c r="AA166" s="370"/>
      <c r="AB166" s="370"/>
      <c r="AC166" s="16"/>
      <c r="AD166" s="197">
        <v>0</v>
      </c>
      <c r="AE166" s="16">
        <v>0</v>
      </c>
      <c r="AF166" s="16">
        <v>0</v>
      </c>
      <c r="AG166" s="316">
        <v>0</v>
      </c>
      <c r="AH166" s="138" t="s">
        <v>1678</v>
      </c>
    </row>
    <row r="167" spans="1:34" ht="15" customHeight="1" x14ac:dyDescent="0.25">
      <c r="A167" s="468" t="s">
        <v>21</v>
      </c>
      <c r="B167" s="316">
        <v>0</v>
      </c>
      <c r="C167" s="316">
        <v>0</v>
      </c>
      <c r="D167" s="316">
        <v>0</v>
      </c>
      <c r="E167" s="316">
        <v>0</v>
      </c>
      <c r="F167" s="316">
        <v>0</v>
      </c>
      <c r="G167" s="316">
        <v>0</v>
      </c>
      <c r="H167" s="316">
        <v>0</v>
      </c>
      <c r="I167" s="316">
        <v>6400</v>
      </c>
      <c r="J167" s="316">
        <v>0</v>
      </c>
      <c r="K167" s="316">
        <v>0</v>
      </c>
      <c r="L167" s="316">
        <v>0</v>
      </c>
      <c r="M167" s="316">
        <v>0</v>
      </c>
      <c r="N167" s="316">
        <v>0</v>
      </c>
      <c r="O167" s="316">
        <v>0</v>
      </c>
      <c r="P167" s="485">
        <v>0</v>
      </c>
      <c r="Q167" s="370">
        <v>0</v>
      </c>
      <c r="R167" s="370">
        <v>8000</v>
      </c>
      <c r="S167" s="483">
        <v>0</v>
      </c>
      <c r="T167" s="482">
        <v>8000</v>
      </c>
      <c r="U167" s="370">
        <v>0</v>
      </c>
      <c r="V167" s="370">
        <v>0</v>
      </c>
      <c r="W167" s="485">
        <v>0</v>
      </c>
      <c r="X167" s="370">
        <v>0</v>
      </c>
      <c r="Y167" s="370">
        <v>8000</v>
      </c>
      <c r="Z167" s="483">
        <v>0</v>
      </c>
      <c r="AA167" s="370"/>
      <c r="AB167" s="370"/>
      <c r="AC167" s="16"/>
      <c r="AD167" s="441">
        <v>0</v>
      </c>
      <c r="AE167" s="16">
        <v>0</v>
      </c>
      <c r="AF167" s="16">
        <v>0</v>
      </c>
      <c r="AG167" s="483">
        <v>0</v>
      </c>
      <c r="AH167" s="372" t="s">
        <v>2028</v>
      </c>
    </row>
    <row r="168" spans="1:34" ht="15" customHeight="1" x14ac:dyDescent="0.25">
      <c r="A168" s="468" t="s">
        <v>1534</v>
      </c>
      <c r="B168" s="316">
        <v>0</v>
      </c>
      <c r="C168" s="316">
        <v>0</v>
      </c>
      <c r="D168" s="316">
        <v>0</v>
      </c>
      <c r="E168" s="316">
        <v>0</v>
      </c>
      <c r="F168" s="316">
        <v>0</v>
      </c>
      <c r="G168" s="316">
        <v>0</v>
      </c>
      <c r="H168" s="316">
        <v>0</v>
      </c>
      <c r="I168" s="316">
        <v>0</v>
      </c>
      <c r="J168" s="316">
        <v>0</v>
      </c>
      <c r="K168" s="316">
        <v>0</v>
      </c>
      <c r="L168" s="316">
        <v>0</v>
      </c>
      <c r="M168" s="316">
        <v>0</v>
      </c>
      <c r="N168" s="316">
        <v>0</v>
      </c>
      <c r="O168" s="316">
        <v>0</v>
      </c>
      <c r="P168" s="485">
        <v>0</v>
      </c>
      <c r="Q168" s="370">
        <v>0</v>
      </c>
      <c r="R168" s="370">
        <v>1</v>
      </c>
      <c r="S168" s="370">
        <v>0</v>
      </c>
      <c r="T168" s="481">
        <v>1</v>
      </c>
      <c r="U168" s="316">
        <v>0</v>
      </c>
      <c r="V168" s="316">
        <v>0</v>
      </c>
      <c r="W168" s="485">
        <v>0</v>
      </c>
      <c r="X168" s="370">
        <v>0</v>
      </c>
      <c r="Y168" s="370">
        <v>1</v>
      </c>
      <c r="Z168" s="370">
        <v>0</v>
      </c>
      <c r="AA168" s="370"/>
      <c r="AB168" s="370"/>
      <c r="AC168" s="16"/>
      <c r="AD168" s="197">
        <v>0</v>
      </c>
      <c r="AE168" s="16">
        <v>0</v>
      </c>
      <c r="AF168" s="16">
        <v>0</v>
      </c>
      <c r="AG168" s="370">
        <v>0</v>
      </c>
      <c r="AH168" s="372" t="s">
        <v>2030</v>
      </c>
    </row>
    <row r="169" spans="1:34" ht="15" customHeight="1" x14ac:dyDescent="0.25">
      <c r="A169" s="479" t="s">
        <v>2662</v>
      </c>
      <c r="B169" s="485">
        <v>0</v>
      </c>
      <c r="C169" s="485">
        <v>0</v>
      </c>
      <c r="D169" s="485">
        <v>0</v>
      </c>
      <c r="E169" s="485">
        <v>0</v>
      </c>
      <c r="F169" s="485">
        <v>0</v>
      </c>
      <c r="G169" s="485">
        <v>0</v>
      </c>
      <c r="H169" s="485">
        <v>0</v>
      </c>
      <c r="I169" s="485">
        <v>0</v>
      </c>
      <c r="J169" s="485">
        <v>0</v>
      </c>
      <c r="K169" s="485">
        <v>0</v>
      </c>
      <c r="L169" s="485">
        <v>0</v>
      </c>
      <c r="M169" s="485">
        <v>0</v>
      </c>
      <c r="N169" s="485">
        <v>0</v>
      </c>
      <c r="O169" s="485">
        <v>0</v>
      </c>
      <c r="P169" s="485">
        <v>0</v>
      </c>
      <c r="Q169" s="370">
        <v>1</v>
      </c>
      <c r="R169" s="370">
        <v>1</v>
      </c>
      <c r="S169" s="370">
        <v>1</v>
      </c>
      <c r="T169" s="481">
        <v>0</v>
      </c>
      <c r="U169" s="316">
        <v>0</v>
      </c>
      <c r="V169" s="316">
        <v>0</v>
      </c>
      <c r="W169" s="485">
        <v>0</v>
      </c>
      <c r="X169" s="370">
        <v>1</v>
      </c>
      <c r="Y169" s="370">
        <v>1</v>
      </c>
      <c r="Z169" s="370">
        <v>1</v>
      </c>
      <c r="AA169" s="370"/>
      <c r="AB169" s="370"/>
      <c r="AC169" s="16"/>
      <c r="AD169" s="197">
        <v>1</v>
      </c>
      <c r="AE169" s="155">
        <v>0</v>
      </c>
      <c r="AF169" s="155">
        <v>0</v>
      </c>
      <c r="AG169" s="370">
        <v>1</v>
      </c>
      <c r="AH169" s="56" t="s">
        <v>2665</v>
      </c>
    </row>
    <row r="170" spans="1:34" ht="15" customHeight="1" x14ac:dyDescent="0.4">
      <c r="A170" s="492" t="s">
        <v>2142</v>
      </c>
      <c r="B170" s="370"/>
      <c r="C170" s="370"/>
      <c r="D170" s="370"/>
      <c r="E170" s="487" t="s">
        <v>2143</v>
      </c>
      <c r="F170" s="487" t="s">
        <v>2143</v>
      </c>
      <c r="G170" s="488" t="s">
        <v>1176</v>
      </c>
      <c r="H170" s="488" t="s">
        <v>1176</v>
      </c>
      <c r="I170" s="489" t="s">
        <v>2160</v>
      </c>
      <c r="J170" s="489" t="s">
        <v>2160</v>
      </c>
      <c r="K170" s="489" t="s">
        <v>2143</v>
      </c>
      <c r="L170" s="489" t="s">
        <v>2143</v>
      </c>
      <c r="M170" s="489" t="s">
        <v>2143</v>
      </c>
      <c r="N170" s="490" t="s">
        <v>2161</v>
      </c>
      <c r="O170" s="488" t="s">
        <v>1176</v>
      </c>
      <c r="P170" s="485" t="s">
        <v>1176</v>
      </c>
      <c r="Q170" s="493" t="s">
        <v>2144</v>
      </c>
      <c r="R170" s="493" t="s">
        <v>2144</v>
      </c>
      <c r="S170" s="491" t="s">
        <v>2162</v>
      </c>
      <c r="T170" s="482"/>
      <c r="U170" s="370"/>
      <c r="V170" s="370"/>
      <c r="W170" s="485" t="s">
        <v>1176</v>
      </c>
      <c r="X170" s="493" t="s">
        <v>2144</v>
      </c>
      <c r="Y170" s="493" t="s">
        <v>2144</v>
      </c>
      <c r="Z170" s="491" t="s">
        <v>2162</v>
      </c>
      <c r="AA170" s="370"/>
      <c r="AB170" s="370"/>
      <c r="AC170" s="16"/>
      <c r="AD170" s="403" t="s">
        <v>2162</v>
      </c>
      <c r="AE170" s="487" t="s">
        <v>2143</v>
      </c>
      <c r="AF170" s="487" t="s">
        <v>2143</v>
      </c>
      <c r="AG170" s="491" t="s">
        <v>2162</v>
      </c>
      <c r="AH170" s="402" t="s">
        <v>2145</v>
      </c>
    </row>
    <row r="171" spans="1:34" ht="15" customHeight="1" x14ac:dyDescent="0.4">
      <c r="A171" s="492" t="s">
        <v>2146</v>
      </c>
      <c r="B171" s="370"/>
      <c r="C171" s="370"/>
      <c r="D171" s="370"/>
      <c r="E171" s="487" t="s">
        <v>2143</v>
      </c>
      <c r="F171" s="487" t="s">
        <v>2143</v>
      </c>
      <c r="G171" s="488" t="s">
        <v>1176</v>
      </c>
      <c r="H171" s="488" t="s">
        <v>1176</v>
      </c>
      <c r="I171" s="489" t="s">
        <v>2160</v>
      </c>
      <c r="J171" s="489" t="s">
        <v>2160</v>
      </c>
      <c r="K171" s="489" t="s">
        <v>2143</v>
      </c>
      <c r="L171" s="489" t="s">
        <v>2143</v>
      </c>
      <c r="M171" s="489" t="s">
        <v>2143</v>
      </c>
      <c r="N171" s="490" t="s">
        <v>2161</v>
      </c>
      <c r="O171" s="488" t="s">
        <v>1176</v>
      </c>
      <c r="P171" s="485" t="s">
        <v>1176</v>
      </c>
      <c r="Q171" s="493" t="s">
        <v>2144</v>
      </c>
      <c r="R171" s="493" t="s">
        <v>2144</v>
      </c>
      <c r="S171" s="491" t="s">
        <v>2162</v>
      </c>
      <c r="T171" s="482"/>
      <c r="U171" s="370"/>
      <c r="V171" s="370"/>
      <c r="W171" s="485" t="s">
        <v>1176</v>
      </c>
      <c r="X171" s="493" t="s">
        <v>2144</v>
      </c>
      <c r="Y171" s="493" t="s">
        <v>2144</v>
      </c>
      <c r="Z171" s="491" t="s">
        <v>2162</v>
      </c>
      <c r="AA171" s="370"/>
      <c r="AB171" s="370"/>
      <c r="AC171" s="16"/>
      <c r="AD171" s="403" t="s">
        <v>2162</v>
      </c>
      <c r="AE171" s="487" t="s">
        <v>2143</v>
      </c>
      <c r="AF171" s="487" t="s">
        <v>2143</v>
      </c>
      <c r="AG171" s="491" t="s">
        <v>2162</v>
      </c>
      <c r="AH171" s="402" t="s">
        <v>2147</v>
      </c>
    </row>
    <row r="172" spans="1:34" ht="15" customHeight="1" x14ac:dyDescent="0.4">
      <c r="A172" s="492" t="s">
        <v>2148</v>
      </c>
      <c r="B172" s="370"/>
      <c r="C172" s="370"/>
      <c r="D172" s="370"/>
      <c r="E172" s="487" t="s">
        <v>2143</v>
      </c>
      <c r="F172" s="487" t="s">
        <v>2143</v>
      </c>
      <c r="G172" s="488" t="s">
        <v>1176</v>
      </c>
      <c r="H172" s="488" t="s">
        <v>1176</v>
      </c>
      <c r="I172" s="489" t="s">
        <v>2160</v>
      </c>
      <c r="J172" s="489" t="s">
        <v>2160</v>
      </c>
      <c r="K172" s="489" t="s">
        <v>2143</v>
      </c>
      <c r="L172" s="489" t="s">
        <v>2143</v>
      </c>
      <c r="M172" s="489" t="s">
        <v>2143</v>
      </c>
      <c r="N172" s="490" t="s">
        <v>2161</v>
      </c>
      <c r="O172" s="488" t="s">
        <v>1176</v>
      </c>
      <c r="P172" s="485" t="s">
        <v>1176</v>
      </c>
      <c r="Q172" s="493" t="s">
        <v>2144</v>
      </c>
      <c r="R172" s="493" t="s">
        <v>2144</v>
      </c>
      <c r="S172" s="491" t="s">
        <v>2162</v>
      </c>
      <c r="T172" s="482"/>
      <c r="U172" s="370"/>
      <c r="V172" s="370"/>
      <c r="W172" s="485" t="s">
        <v>1176</v>
      </c>
      <c r="X172" s="493" t="s">
        <v>2144</v>
      </c>
      <c r="Y172" s="493" t="s">
        <v>2144</v>
      </c>
      <c r="Z172" s="491" t="s">
        <v>2162</v>
      </c>
      <c r="AA172" s="370"/>
      <c r="AB172" s="370"/>
      <c r="AC172" s="16"/>
      <c r="AD172" s="403" t="s">
        <v>2162</v>
      </c>
      <c r="AE172" s="487" t="s">
        <v>2143</v>
      </c>
      <c r="AF172" s="487" t="s">
        <v>2143</v>
      </c>
      <c r="AG172" s="491" t="s">
        <v>2162</v>
      </c>
      <c r="AH172" s="402" t="s">
        <v>2149</v>
      </c>
    </row>
    <row r="173" spans="1:34" ht="15" customHeight="1" x14ac:dyDescent="0.4">
      <c r="A173" s="492" t="s">
        <v>2150</v>
      </c>
      <c r="B173" s="370"/>
      <c r="C173" s="370"/>
      <c r="D173" s="370"/>
      <c r="E173" s="487" t="s">
        <v>2143</v>
      </c>
      <c r="F173" s="487" t="s">
        <v>2143</v>
      </c>
      <c r="G173" s="488" t="s">
        <v>1176</v>
      </c>
      <c r="H173" s="488" t="s">
        <v>1176</v>
      </c>
      <c r="I173" s="489" t="s">
        <v>2160</v>
      </c>
      <c r="J173" s="489" t="s">
        <v>2160</v>
      </c>
      <c r="K173" s="489" t="s">
        <v>2143</v>
      </c>
      <c r="L173" s="489" t="s">
        <v>2143</v>
      </c>
      <c r="M173" s="489" t="s">
        <v>2143</v>
      </c>
      <c r="N173" s="490" t="s">
        <v>2161</v>
      </c>
      <c r="O173" s="488" t="s">
        <v>1176</v>
      </c>
      <c r="P173" s="485" t="s">
        <v>1176</v>
      </c>
      <c r="Q173" s="493" t="s">
        <v>2144</v>
      </c>
      <c r="R173" s="493" t="s">
        <v>2144</v>
      </c>
      <c r="S173" s="491" t="s">
        <v>2162</v>
      </c>
      <c r="T173" s="482"/>
      <c r="U173" s="370"/>
      <c r="V173" s="370"/>
      <c r="W173" s="485" t="s">
        <v>1176</v>
      </c>
      <c r="X173" s="493" t="s">
        <v>2144</v>
      </c>
      <c r="Y173" s="493" t="s">
        <v>2144</v>
      </c>
      <c r="Z173" s="491" t="s">
        <v>2162</v>
      </c>
      <c r="AA173" s="370"/>
      <c r="AB173" s="370"/>
      <c r="AC173" s="16"/>
      <c r="AD173" s="403" t="s">
        <v>2162</v>
      </c>
      <c r="AE173" s="487" t="s">
        <v>2143</v>
      </c>
      <c r="AF173" s="487" t="s">
        <v>2143</v>
      </c>
      <c r="AG173" s="491" t="s">
        <v>2162</v>
      </c>
      <c r="AH173" s="402" t="s">
        <v>2151</v>
      </c>
    </row>
    <row r="174" spans="1:34" ht="15" customHeight="1" x14ac:dyDescent="0.4">
      <c r="A174" s="492" t="s">
        <v>2152</v>
      </c>
      <c r="B174" s="370"/>
      <c r="C174" s="370"/>
      <c r="D174" s="370"/>
      <c r="E174" s="487" t="s">
        <v>2143</v>
      </c>
      <c r="F174" s="487" t="s">
        <v>2143</v>
      </c>
      <c r="G174" s="488" t="s">
        <v>1176</v>
      </c>
      <c r="H174" s="488" t="s">
        <v>1176</v>
      </c>
      <c r="I174" s="489" t="s">
        <v>2160</v>
      </c>
      <c r="J174" s="489" t="s">
        <v>2160</v>
      </c>
      <c r="K174" s="489" t="s">
        <v>2143</v>
      </c>
      <c r="L174" s="489" t="s">
        <v>2143</v>
      </c>
      <c r="M174" s="489" t="s">
        <v>2143</v>
      </c>
      <c r="N174" s="490" t="s">
        <v>2161</v>
      </c>
      <c r="O174" s="488" t="s">
        <v>1176</v>
      </c>
      <c r="P174" s="485" t="s">
        <v>1176</v>
      </c>
      <c r="Q174" s="493" t="s">
        <v>2144</v>
      </c>
      <c r="R174" s="493" t="s">
        <v>2144</v>
      </c>
      <c r="S174" s="494" t="s">
        <v>2144</v>
      </c>
      <c r="T174" s="482"/>
      <c r="U174" s="370"/>
      <c r="V174" s="370"/>
      <c r="W174" s="485" t="s">
        <v>1176</v>
      </c>
      <c r="X174" s="493" t="s">
        <v>2144</v>
      </c>
      <c r="Y174" s="493" t="s">
        <v>2144</v>
      </c>
      <c r="Z174" s="494" t="s">
        <v>2144</v>
      </c>
      <c r="AA174" s="370"/>
      <c r="AB174" s="370"/>
      <c r="AC174" s="16"/>
      <c r="AD174" s="494" t="s">
        <v>2144</v>
      </c>
      <c r="AE174" s="487" t="s">
        <v>2143</v>
      </c>
      <c r="AF174" s="487" t="s">
        <v>2143</v>
      </c>
      <c r="AG174" s="494" t="s">
        <v>2144</v>
      </c>
      <c r="AH174" s="402" t="s">
        <v>2153</v>
      </c>
    </row>
    <row r="175" spans="1:34" ht="15" customHeight="1" x14ac:dyDescent="0.4">
      <c r="A175" s="492" t="s">
        <v>2154</v>
      </c>
      <c r="B175" s="370"/>
      <c r="C175" s="370"/>
      <c r="D175" s="370"/>
      <c r="E175" s="487" t="s">
        <v>2143</v>
      </c>
      <c r="F175" s="487" t="s">
        <v>2143</v>
      </c>
      <c r="G175" s="488" t="s">
        <v>1176</v>
      </c>
      <c r="H175" s="488" t="s">
        <v>1176</v>
      </c>
      <c r="I175" s="489" t="s">
        <v>2160</v>
      </c>
      <c r="J175" s="489" t="s">
        <v>2160</v>
      </c>
      <c r="K175" s="489" t="s">
        <v>2143</v>
      </c>
      <c r="L175" s="489" t="s">
        <v>2143</v>
      </c>
      <c r="M175" s="489" t="s">
        <v>2143</v>
      </c>
      <c r="N175" s="490" t="s">
        <v>2161</v>
      </c>
      <c r="O175" s="488" t="s">
        <v>1176</v>
      </c>
      <c r="P175" s="485" t="s">
        <v>1176</v>
      </c>
      <c r="Q175" s="493" t="s">
        <v>2144</v>
      </c>
      <c r="R175" s="493" t="s">
        <v>2144</v>
      </c>
      <c r="S175" s="491" t="s">
        <v>2162</v>
      </c>
      <c r="T175" s="482"/>
      <c r="U175" s="370"/>
      <c r="V175" s="370"/>
      <c r="W175" s="485" t="s">
        <v>1176</v>
      </c>
      <c r="X175" s="493" t="s">
        <v>2144</v>
      </c>
      <c r="Y175" s="493" t="s">
        <v>2144</v>
      </c>
      <c r="Z175" s="491" t="s">
        <v>2162</v>
      </c>
      <c r="AA175" s="370"/>
      <c r="AB175" s="370"/>
      <c r="AC175" s="16"/>
      <c r="AD175" s="403" t="s">
        <v>2162</v>
      </c>
      <c r="AE175" s="487" t="s">
        <v>2143</v>
      </c>
      <c r="AF175" s="487" t="s">
        <v>2143</v>
      </c>
      <c r="AG175" s="491" t="s">
        <v>2162</v>
      </c>
      <c r="AH175" s="402" t="s">
        <v>2155</v>
      </c>
    </row>
    <row r="176" spans="1:34" ht="15" customHeight="1" x14ac:dyDescent="0.4">
      <c r="A176" s="492" t="s">
        <v>2156</v>
      </c>
      <c r="B176" s="370"/>
      <c r="C176" s="370"/>
      <c r="D176" s="370"/>
      <c r="E176" s="487" t="s">
        <v>2143</v>
      </c>
      <c r="F176" s="487" t="s">
        <v>2143</v>
      </c>
      <c r="G176" s="488" t="s">
        <v>1176</v>
      </c>
      <c r="H176" s="488" t="s">
        <v>1176</v>
      </c>
      <c r="I176" s="489" t="s">
        <v>2160</v>
      </c>
      <c r="J176" s="489" t="s">
        <v>2160</v>
      </c>
      <c r="K176" s="489" t="s">
        <v>2143</v>
      </c>
      <c r="L176" s="489" t="s">
        <v>2143</v>
      </c>
      <c r="M176" s="489" t="s">
        <v>2143</v>
      </c>
      <c r="N176" s="490" t="s">
        <v>2161</v>
      </c>
      <c r="O176" s="488" t="s">
        <v>1176</v>
      </c>
      <c r="P176" s="485" t="s">
        <v>1176</v>
      </c>
      <c r="Q176" s="493" t="s">
        <v>2144</v>
      </c>
      <c r="R176" s="493" t="s">
        <v>2144</v>
      </c>
      <c r="S176" s="491" t="s">
        <v>2162</v>
      </c>
      <c r="T176" s="482"/>
      <c r="U176" s="370"/>
      <c r="V176" s="370"/>
      <c r="W176" s="485" t="s">
        <v>1176</v>
      </c>
      <c r="X176" s="493" t="s">
        <v>2144</v>
      </c>
      <c r="Y176" s="493" t="s">
        <v>2144</v>
      </c>
      <c r="Z176" s="491" t="s">
        <v>2162</v>
      </c>
      <c r="AA176" s="370"/>
      <c r="AB176" s="370"/>
      <c r="AC176" s="16"/>
      <c r="AD176" s="403" t="s">
        <v>2162</v>
      </c>
      <c r="AE176" s="487" t="s">
        <v>2143</v>
      </c>
      <c r="AF176" s="487" t="s">
        <v>2143</v>
      </c>
      <c r="AG176" s="491" t="s">
        <v>2162</v>
      </c>
      <c r="AH176" s="402" t="s">
        <v>2157</v>
      </c>
    </row>
    <row r="177" spans="1:34" ht="15" customHeight="1" x14ac:dyDescent="0.4">
      <c r="A177" s="492" t="s">
        <v>2158</v>
      </c>
      <c r="B177" s="370"/>
      <c r="C177" s="370"/>
      <c r="D177" s="370"/>
      <c r="E177" s="487" t="s">
        <v>2143</v>
      </c>
      <c r="F177" s="487" t="s">
        <v>2143</v>
      </c>
      <c r="G177" s="488" t="s">
        <v>1176</v>
      </c>
      <c r="H177" s="488" t="s">
        <v>1176</v>
      </c>
      <c r="I177" s="489" t="s">
        <v>2160</v>
      </c>
      <c r="J177" s="489" t="s">
        <v>2160</v>
      </c>
      <c r="K177" s="489" t="s">
        <v>2143</v>
      </c>
      <c r="L177" s="489" t="s">
        <v>2143</v>
      </c>
      <c r="M177" s="489" t="s">
        <v>2143</v>
      </c>
      <c r="N177" s="490" t="s">
        <v>2161</v>
      </c>
      <c r="O177" s="488" t="s">
        <v>1176</v>
      </c>
      <c r="P177" s="485" t="s">
        <v>1176</v>
      </c>
      <c r="Q177" s="493" t="s">
        <v>2144</v>
      </c>
      <c r="R177" s="493" t="s">
        <v>2144</v>
      </c>
      <c r="S177" s="491" t="s">
        <v>2162</v>
      </c>
      <c r="T177" s="482"/>
      <c r="U177" s="370"/>
      <c r="V177" s="370"/>
      <c r="W177" s="485" t="s">
        <v>1176</v>
      </c>
      <c r="X177" s="493" t="s">
        <v>2144</v>
      </c>
      <c r="Y177" s="493" t="s">
        <v>2144</v>
      </c>
      <c r="Z177" s="491" t="s">
        <v>2162</v>
      </c>
      <c r="AA177" s="370"/>
      <c r="AB177" s="370"/>
      <c r="AC177" s="16"/>
      <c r="AD177" s="403" t="s">
        <v>2162</v>
      </c>
      <c r="AE177" s="487" t="s">
        <v>2143</v>
      </c>
      <c r="AF177" s="487" t="s">
        <v>2143</v>
      </c>
      <c r="AG177" s="491" t="s">
        <v>2162</v>
      </c>
      <c r="AH177" s="402" t="s">
        <v>2159</v>
      </c>
    </row>
  </sheetData>
  <mergeCells count="8">
    <mergeCell ref="AE5:AF5"/>
    <mergeCell ref="X5:Z5"/>
    <mergeCell ref="AA5:AD5"/>
    <mergeCell ref="C5:D5"/>
    <mergeCell ref="E5:G5"/>
    <mergeCell ref="I5:J5"/>
    <mergeCell ref="K5:M5"/>
    <mergeCell ref="Q5:R5"/>
  </mergeCells>
  <phoneticPr fontId="18" type="noConversion"/>
  <conditionalFormatting sqref="A63 A78:A84 A110 A74 A76">
    <cfRule type="cellIs" dxfId="54" priority="28" operator="equal">
      <formula>0</formula>
    </cfRule>
  </conditionalFormatting>
  <conditionalFormatting sqref="A64">
    <cfRule type="cellIs" dxfId="53" priority="27" operator="equal">
      <formula>0</formula>
    </cfRule>
  </conditionalFormatting>
  <conditionalFormatting sqref="A65">
    <cfRule type="cellIs" dxfId="52" priority="26" operator="equal">
      <formula>0</formula>
    </cfRule>
  </conditionalFormatting>
  <conditionalFormatting sqref="A86:A89 A108:A111">
    <cfRule type="cellIs" priority="24" operator="equal">
      <formula>0</formula>
    </cfRule>
  </conditionalFormatting>
  <conditionalFormatting sqref="A66">
    <cfRule type="cellIs" dxfId="51" priority="20" operator="equal">
      <formula>0</formula>
    </cfRule>
  </conditionalFormatting>
  <conditionalFormatting sqref="A67:A69">
    <cfRule type="cellIs" dxfId="50" priority="16" operator="equal">
      <formula>0</formula>
    </cfRule>
  </conditionalFormatting>
  <conditionalFormatting sqref="A92:A105">
    <cfRule type="cellIs" dxfId="49" priority="15" operator="equal">
      <formula>0</formula>
    </cfRule>
  </conditionalFormatting>
  <conditionalFormatting sqref="A73">
    <cfRule type="cellIs" dxfId="48" priority="13" operator="equal">
      <formula>0</formula>
    </cfRule>
  </conditionalFormatting>
  <conditionalFormatting sqref="A90:A91">
    <cfRule type="cellIs" priority="11" operator="equal">
      <formula>0</formula>
    </cfRule>
  </conditionalFormatting>
  <conditionalFormatting sqref="A72">
    <cfRule type="cellIs" dxfId="47" priority="9" operator="equal">
      <formula>0</formula>
    </cfRule>
  </conditionalFormatting>
  <conditionalFormatting sqref="A70:A71">
    <cfRule type="cellIs" dxfId="46" priority="8" operator="equal">
      <formula>0</formula>
    </cfRule>
  </conditionalFormatting>
  <conditionalFormatting sqref="A75:A77">
    <cfRule type="cellIs" dxfId="45" priority="5" operator="equal">
      <formula>0</formula>
    </cfRule>
  </conditionalFormatting>
  <conditionalFormatting sqref="A106">
    <cfRule type="cellIs" dxfId="44" priority="3" operator="equal">
      <formula>0</formula>
    </cfRule>
  </conditionalFormatting>
  <conditionalFormatting sqref="A122:XFD126">
    <cfRule type="cellIs" dxfId="31" priority="2" operator="equal">
      <formula>"IntelIFP"</formula>
    </cfRule>
    <cfRule type="containsText" dxfId="30" priority="1" operator="containsText" text="OEMIFP">
      <formula>NOT(ISERROR(SEARCH("OEMIFP",A122)))</formula>
    </cfRule>
  </conditionalFormatting>
  <pageMargins left="0.7" right="0.7" top="0.75" bottom="0.75" header="0.3" footer="0.3"/>
  <pageSetup orientation="portrait" r:id="rId1"/>
  <ignoredErrors>
    <ignoredError sqref="A78:G78 E88:P89 A87:A89 A64:P64 A86:P86 T86:U86 A108:P108 T108:U108 E90:R91 E70:R71 B63:P63 A5:V5 A119:Q119 A109:Q109 A68:P69 A111:D111 AA9:AB51 AA115:AB115 AA117:AB119 AA107:AB109 AA78:AB81 AA111:AB112 AA53:AB73 AH9:AH51 AH115 AH85:AH89 AH6 AH117:AH119 AH107:AH109 AH78:AH81 AH111:AH112 AH53:AH55 B56:U56 AH57:AH69 AH92:AH105 AA85:AB105 A101:L102 N101:P102 A92:E92 G92:Q92 A105:L105 N105:V105 S92:V92 R101:V102 A103:V104 A93:V100 I78:V78 A57:V59 A6:V7 B53:V54 A80:V80 T90:V91 T70:V71 E72:V73 S68:V69 S109:V109 S119:V119 A55:V55 A112:V112 B85:V85 B115:V115 T63:V64 A65:V67 A117:V118 B61:V62 E87:V87 R88:V89 A107:V107 A9:V51 B79:D79 AH5 A81:G81 Q81:V81 N81:O81 K81:L81 A60:R60 T60:V60" formulaRange="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S348"/>
  <sheetViews>
    <sheetView topLeftCell="E1" zoomScale="85" zoomScaleNormal="85" workbookViewId="0">
      <pane ySplit="6" topLeftCell="A305" activePane="bottomLeft" state="frozen"/>
      <selection pane="bottomLeft" activeCell="AG323" sqref="AG323"/>
    </sheetView>
  </sheetViews>
  <sheetFormatPr defaultColWidth="8.85546875" defaultRowHeight="27" customHeight="1" x14ac:dyDescent="0.25"/>
  <cols>
    <col min="1" max="1" width="3.42578125" style="423" customWidth="1"/>
    <col min="2" max="2" width="14.85546875" style="384" hidden="1" customWidth="1"/>
    <col min="3" max="3" width="14.7109375" style="384" hidden="1" customWidth="1"/>
    <col min="4" max="4" width="30.7109375" style="384" customWidth="1"/>
    <col min="5" max="5" width="9.28515625" style="384" customWidth="1"/>
    <col min="6" max="6" width="32.7109375" style="384" customWidth="1"/>
    <col min="7" max="7" width="11.28515625" style="384" customWidth="1"/>
    <col min="8" max="8" width="14.42578125" style="384" customWidth="1"/>
    <col min="9" max="9" width="9.28515625" style="384" customWidth="1"/>
    <col min="10" max="10" width="13.28515625" style="384" customWidth="1"/>
    <col min="11" max="11" width="6.85546875" style="384" customWidth="1"/>
    <col min="12" max="12" width="11.28515625" style="384" customWidth="1"/>
    <col min="13" max="13" width="10.7109375" style="384" customWidth="1"/>
    <col min="14" max="14" width="11" style="384" customWidth="1"/>
    <col min="15" max="15" width="9.28515625" style="384" customWidth="1"/>
    <col min="16" max="16" width="20.140625" style="348" hidden="1" customWidth="1"/>
    <col min="17" max="17" width="20.7109375" style="348" hidden="1" customWidth="1"/>
    <col min="18" max="18" width="17.7109375" style="348" hidden="1" customWidth="1"/>
    <col min="19" max="22" width="6.42578125" style="348" customWidth="1"/>
    <col min="23" max="23" width="6.42578125" style="384" customWidth="1"/>
    <col min="24" max="33" width="6.42578125" style="348" customWidth="1"/>
    <col min="34" max="35" width="6.42578125" style="348" hidden="1" customWidth="1"/>
    <col min="36" max="36" width="6.42578125" style="348" customWidth="1"/>
    <col min="37" max="38" width="15.7109375" style="348" customWidth="1"/>
    <col min="39" max="40" width="11" style="348" customWidth="1"/>
    <col min="41" max="41" width="29.42578125" style="348" customWidth="1"/>
    <col min="42" max="42" width="4.42578125" style="348" bestFit="1" customWidth="1"/>
    <col min="43" max="43" width="33.42578125" style="348" bestFit="1" customWidth="1"/>
    <col min="44" max="44" width="32.85546875" style="348" bestFit="1" customWidth="1"/>
    <col min="45" max="45" width="72.140625" style="348" bestFit="1" customWidth="1"/>
    <col min="46" max="16384" width="8.85546875" style="348"/>
  </cols>
  <sheetData>
    <row r="1" spans="1:45" ht="24.95" customHeight="1" x14ac:dyDescent="0.25">
      <c r="A1" s="572" t="s">
        <v>1168</v>
      </c>
      <c r="J1" s="444" t="s">
        <v>2138</v>
      </c>
      <c r="L1" s="464"/>
    </row>
    <row r="2" spans="1:45" ht="24.95" customHeight="1" x14ac:dyDescent="0.25">
      <c r="A2" s="571" t="s">
        <v>1431</v>
      </c>
      <c r="C2" s="458"/>
      <c r="J2" s="444"/>
      <c r="L2" s="464"/>
    </row>
    <row r="3" spans="1:45" s="15" customFormat="1" ht="20.45" customHeight="1" x14ac:dyDescent="0.35">
      <c r="A3" s="570" t="s">
        <v>2852</v>
      </c>
    </row>
    <row r="4" spans="1:45" ht="15" customHeight="1" x14ac:dyDescent="0.25">
      <c r="B4" s="453" t="s">
        <v>66</v>
      </c>
      <c r="C4" s="459"/>
    </row>
    <row r="5" spans="1:45" ht="27" customHeight="1" x14ac:dyDescent="0.25">
      <c r="A5" s="423">
        <v>0</v>
      </c>
      <c r="B5" s="384">
        <v>1</v>
      </c>
      <c r="C5" s="384">
        <v>2</v>
      </c>
      <c r="D5" s="384">
        <v>3</v>
      </c>
      <c r="E5" s="423">
        <v>4</v>
      </c>
      <c r="F5" s="384">
        <v>5</v>
      </c>
      <c r="G5" s="384">
        <v>6</v>
      </c>
      <c r="H5" s="384">
        <v>7</v>
      </c>
      <c r="I5" s="423">
        <v>8</v>
      </c>
      <c r="J5" s="384">
        <v>9</v>
      </c>
      <c r="K5" s="384">
        <v>10</v>
      </c>
      <c r="L5" s="384">
        <v>11</v>
      </c>
      <c r="M5" s="423">
        <v>12</v>
      </c>
      <c r="N5" s="384">
        <v>13</v>
      </c>
      <c r="O5" s="384">
        <v>14</v>
      </c>
      <c r="P5" s="384">
        <v>15</v>
      </c>
      <c r="Q5" s="423">
        <v>16</v>
      </c>
      <c r="R5" s="384">
        <v>17</v>
      </c>
      <c r="S5" s="384">
        <v>18</v>
      </c>
      <c r="T5" s="384">
        <v>19</v>
      </c>
      <c r="U5" s="423">
        <v>20</v>
      </c>
      <c r="V5" s="384">
        <v>21</v>
      </c>
      <c r="W5" s="384">
        <v>22</v>
      </c>
      <c r="X5" s="384">
        <v>23</v>
      </c>
      <c r="Y5" s="423">
        <v>24</v>
      </c>
      <c r="Z5" s="384">
        <v>25</v>
      </c>
      <c r="AA5" s="384">
        <v>26</v>
      </c>
      <c r="AB5" s="384">
        <v>27</v>
      </c>
      <c r="AC5" s="423">
        <v>28</v>
      </c>
      <c r="AD5" s="384">
        <v>29</v>
      </c>
      <c r="AE5" s="384">
        <v>30</v>
      </c>
      <c r="AF5" s="384">
        <v>31</v>
      </c>
      <c r="AG5" s="423">
        <v>32</v>
      </c>
      <c r="AH5" s="384">
        <v>33</v>
      </c>
      <c r="AI5" s="384">
        <v>34</v>
      </c>
      <c r="AJ5" s="384">
        <v>35</v>
      </c>
      <c r="AK5" s="348">
        <v>36</v>
      </c>
      <c r="AL5" s="348">
        <v>37</v>
      </c>
      <c r="AM5" s="423">
        <v>38</v>
      </c>
    </row>
    <row r="6" spans="1:45" s="400" customFormat="1" ht="64.5" customHeight="1" x14ac:dyDescent="0.25">
      <c r="A6" s="424" t="s">
        <v>1380</v>
      </c>
      <c r="B6" s="381" t="s">
        <v>1728</v>
      </c>
      <c r="C6" s="381" t="s">
        <v>1413</v>
      </c>
      <c r="D6" s="381" t="s">
        <v>1650</v>
      </c>
      <c r="E6" s="381" t="s">
        <v>1742</v>
      </c>
      <c r="F6" s="381" t="s">
        <v>371</v>
      </c>
      <c r="G6" s="381" t="s">
        <v>1741</v>
      </c>
      <c r="H6" s="404" t="s">
        <v>2593</v>
      </c>
      <c r="I6" s="381" t="s">
        <v>386</v>
      </c>
      <c r="J6" s="381" t="s">
        <v>1412</v>
      </c>
      <c r="K6" s="381" t="s">
        <v>602</v>
      </c>
      <c r="L6" s="381" t="s">
        <v>661</v>
      </c>
      <c r="M6" s="381" t="s">
        <v>1932</v>
      </c>
      <c r="N6" s="381" t="s">
        <v>2172</v>
      </c>
      <c r="O6" s="381" t="s">
        <v>1411</v>
      </c>
      <c r="P6" s="381" t="s">
        <v>1410</v>
      </c>
      <c r="Q6" s="381" t="s">
        <v>1409</v>
      </c>
      <c r="R6" s="381" t="s">
        <v>1408</v>
      </c>
      <c r="S6" s="381" t="s">
        <v>1170</v>
      </c>
      <c r="T6" s="381" t="s">
        <v>1171</v>
      </c>
      <c r="U6" s="381" t="s">
        <v>1843</v>
      </c>
      <c r="V6" s="381" t="s">
        <v>1844</v>
      </c>
      <c r="W6" s="381" t="s">
        <v>1172</v>
      </c>
      <c r="X6" s="381" t="s">
        <v>1519</v>
      </c>
      <c r="Y6" s="381" t="s">
        <v>1520</v>
      </c>
      <c r="Z6" s="381" t="s">
        <v>1540</v>
      </c>
      <c r="AA6" s="381" t="s">
        <v>1550</v>
      </c>
      <c r="AB6" s="381" t="s">
        <v>1551</v>
      </c>
      <c r="AC6" s="381" t="s">
        <v>2053</v>
      </c>
      <c r="AD6" s="381" t="s">
        <v>2799</v>
      </c>
      <c r="AE6" s="381" t="s">
        <v>2797</v>
      </c>
      <c r="AF6" s="381" t="s">
        <v>2798</v>
      </c>
      <c r="AG6" s="381" t="s">
        <v>2669</v>
      </c>
      <c r="AH6" s="381" t="s">
        <v>2670</v>
      </c>
      <c r="AI6" s="381" t="s">
        <v>2672</v>
      </c>
      <c r="AJ6" s="381" t="s">
        <v>2673</v>
      </c>
      <c r="AK6" s="404" t="s">
        <v>2807</v>
      </c>
      <c r="AL6" s="404" t="s">
        <v>2808</v>
      </c>
      <c r="AM6" s="381" t="s">
        <v>2824</v>
      </c>
      <c r="AN6" s="381" t="s">
        <v>2674</v>
      </c>
      <c r="AO6" s="381" t="s">
        <v>1407</v>
      </c>
      <c r="AP6" s="381" t="s">
        <v>1758</v>
      </c>
      <c r="AQ6" s="381" t="s">
        <v>1406</v>
      </c>
      <c r="AR6" s="381" t="s">
        <v>1405</v>
      </c>
      <c r="AS6" s="381" t="s">
        <v>1404</v>
      </c>
    </row>
    <row r="7" spans="1:45" ht="27" customHeight="1" x14ac:dyDescent="0.25">
      <c r="A7" s="425">
        <v>1</v>
      </c>
      <c r="B7" s="428" t="s">
        <v>48</v>
      </c>
      <c r="C7" s="428" t="s">
        <v>1403</v>
      </c>
      <c r="D7" s="428" t="s">
        <v>547</v>
      </c>
      <c r="E7" s="428" t="s">
        <v>66</v>
      </c>
      <c r="F7" s="428" t="s">
        <v>1401</v>
      </c>
      <c r="G7" s="428" t="s">
        <v>1751</v>
      </c>
      <c r="H7" s="445" t="s">
        <v>2622</v>
      </c>
      <c r="I7" s="443">
        <v>0</v>
      </c>
      <c r="J7" s="428" t="s">
        <v>2056</v>
      </c>
      <c r="K7" s="428">
        <v>1</v>
      </c>
      <c r="L7" s="428">
        <v>1</v>
      </c>
      <c r="M7" s="428" t="s">
        <v>1933</v>
      </c>
      <c r="N7" s="428" t="s">
        <v>2173</v>
      </c>
      <c r="O7" s="428" t="s">
        <v>1402</v>
      </c>
      <c r="P7" s="376" t="s">
        <v>547</v>
      </c>
      <c r="Q7" s="376" t="s">
        <v>547</v>
      </c>
      <c r="R7" s="376" t="s">
        <v>547</v>
      </c>
      <c r="S7" s="376" t="s">
        <v>1254</v>
      </c>
      <c r="T7" s="376" t="s">
        <v>1254</v>
      </c>
      <c r="U7" s="376" t="s">
        <v>1254</v>
      </c>
      <c r="V7" s="376" t="s">
        <v>1254</v>
      </c>
      <c r="W7" s="376" t="s">
        <v>1254</v>
      </c>
      <c r="X7" s="376" t="s">
        <v>1254</v>
      </c>
      <c r="Y7" s="376" t="s">
        <v>1254</v>
      </c>
      <c r="Z7" s="376" t="s">
        <v>1254</v>
      </c>
      <c r="AA7" s="376" t="s">
        <v>1254</v>
      </c>
      <c r="AB7" s="376" t="s">
        <v>1254</v>
      </c>
      <c r="AC7" s="376" t="s">
        <v>1254</v>
      </c>
      <c r="AD7" s="376" t="s">
        <v>1254</v>
      </c>
      <c r="AE7" s="376" t="s">
        <v>1254</v>
      </c>
      <c r="AF7" s="376" t="s">
        <v>1254</v>
      </c>
      <c r="AG7" s="376" t="s">
        <v>1254</v>
      </c>
      <c r="AH7" s="376"/>
      <c r="AI7" s="376"/>
      <c r="AJ7" s="376" t="s">
        <v>1254</v>
      </c>
      <c r="AK7" s="408" t="s">
        <v>1380</v>
      </c>
      <c r="AL7" s="408" t="s">
        <v>1380</v>
      </c>
      <c r="AM7" s="376" t="s">
        <v>1254</v>
      </c>
      <c r="AN7" s="376"/>
      <c r="AO7" s="376" t="s">
        <v>1399</v>
      </c>
      <c r="AP7" s="376" t="s">
        <v>1759</v>
      </c>
      <c r="AQ7" s="376"/>
      <c r="AR7" s="376"/>
      <c r="AS7" s="376"/>
    </row>
    <row r="8" spans="1:45" ht="27" customHeight="1" x14ac:dyDescent="0.25">
      <c r="A8" s="425">
        <v>2</v>
      </c>
      <c r="B8" s="428"/>
      <c r="C8" s="428"/>
      <c r="D8" s="428" t="s">
        <v>548</v>
      </c>
      <c r="E8" s="428" t="s">
        <v>66</v>
      </c>
      <c r="F8" s="428" t="s">
        <v>1401</v>
      </c>
      <c r="G8" s="428" t="s">
        <v>1751</v>
      </c>
      <c r="H8" s="445" t="s">
        <v>2622</v>
      </c>
      <c r="I8" s="443">
        <v>0</v>
      </c>
      <c r="J8" s="428" t="s">
        <v>2056</v>
      </c>
      <c r="K8" s="428">
        <v>1</v>
      </c>
      <c r="L8" s="428">
        <v>1</v>
      </c>
      <c r="M8" s="428" t="s">
        <v>2020</v>
      </c>
      <c r="N8" s="428" t="s">
        <v>2174</v>
      </c>
      <c r="O8" s="428" t="s">
        <v>535</v>
      </c>
      <c r="P8" s="376" t="s">
        <v>548</v>
      </c>
      <c r="Q8" s="376" t="s">
        <v>548</v>
      </c>
      <c r="R8" s="376" t="s">
        <v>548</v>
      </c>
      <c r="S8" s="376" t="s">
        <v>1254</v>
      </c>
      <c r="T8" s="376" t="s">
        <v>1254</v>
      </c>
      <c r="U8" s="376" t="s">
        <v>1254</v>
      </c>
      <c r="V8" s="376" t="s">
        <v>1254</v>
      </c>
      <c r="W8" s="376" t="s">
        <v>1254</v>
      </c>
      <c r="X8" s="376" t="s">
        <v>1254</v>
      </c>
      <c r="Y8" s="376" t="s">
        <v>1254</v>
      </c>
      <c r="Z8" s="376" t="s">
        <v>1254</v>
      </c>
      <c r="AA8" s="376" t="s">
        <v>1254</v>
      </c>
      <c r="AB8" s="376" t="s">
        <v>1254</v>
      </c>
      <c r="AC8" s="376" t="s">
        <v>1254</v>
      </c>
      <c r="AD8" s="376" t="s">
        <v>1254</v>
      </c>
      <c r="AE8" s="376" t="s">
        <v>1254</v>
      </c>
      <c r="AF8" s="376" t="s">
        <v>1254</v>
      </c>
      <c r="AG8" s="376" t="s">
        <v>1254</v>
      </c>
      <c r="AH8" s="376"/>
      <c r="AI8" s="376"/>
      <c r="AJ8" s="376" t="s">
        <v>1254</v>
      </c>
      <c r="AK8" s="408" t="s">
        <v>1380</v>
      </c>
      <c r="AL8" s="408" t="s">
        <v>1380</v>
      </c>
      <c r="AM8" s="376" t="s">
        <v>1254</v>
      </c>
      <c r="AN8" s="376"/>
      <c r="AO8" s="376" t="s">
        <v>1399</v>
      </c>
      <c r="AP8" s="376" t="s">
        <v>1759</v>
      </c>
      <c r="AQ8" s="376"/>
      <c r="AR8" s="376"/>
      <c r="AS8" s="376"/>
    </row>
    <row r="9" spans="1:45" ht="27" customHeight="1" x14ac:dyDescent="0.25">
      <c r="A9" s="425">
        <v>3</v>
      </c>
      <c r="B9" s="428"/>
      <c r="C9" s="428"/>
      <c r="D9" s="428" t="s">
        <v>2690</v>
      </c>
      <c r="E9" s="428" t="s">
        <v>66</v>
      </c>
      <c r="F9" s="428" t="s">
        <v>1401</v>
      </c>
      <c r="G9" s="428" t="s">
        <v>1751</v>
      </c>
      <c r="H9" s="445" t="s">
        <v>2622</v>
      </c>
      <c r="I9" s="443">
        <v>0</v>
      </c>
      <c r="J9" s="428" t="s">
        <v>2056</v>
      </c>
      <c r="K9" s="428">
        <v>1</v>
      </c>
      <c r="L9" s="428">
        <v>30</v>
      </c>
      <c r="M9" s="428" t="s">
        <v>2020</v>
      </c>
      <c r="N9" s="428" t="s">
        <v>2175</v>
      </c>
      <c r="O9" s="428"/>
      <c r="P9" s="376" t="s">
        <v>1400</v>
      </c>
      <c r="Q9" s="376" t="s">
        <v>1400</v>
      </c>
      <c r="R9" s="376" t="s">
        <v>1400</v>
      </c>
      <c r="S9" s="376" t="s">
        <v>1254</v>
      </c>
      <c r="T9" s="376" t="s">
        <v>1254</v>
      </c>
      <c r="U9" s="376" t="s">
        <v>1254</v>
      </c>
      <c r="V9" s="376" t="s">
        <v>1254</v>
      </c>
      <c r="W9" s="376" t="s">
        <v>1254</v>
      </c>
      <c r="X9" s="376" t="s">
        <v>1254</v>
      </c>
      <c r="Y9" s="376" t="s">
        <v>1254</v>
      </c>
      <c r="Z9" s="376" t="s">
        <v>1254</v>
      </c>
      <c r="AA9" s="376" t="s">
        <v>1254</v>
      </c>
      <c r="AB9" s="376" t="s">
        <v>1254</v>
      </c>
      <c r="AC9" s="376" t="s">
        <v>1254</v>
      </c>
      <c r="AD9" s="376" t="s">
        <v>1254</v>
      </c>
      <c r="AE9" s="376" t="s">
        <v>1254</v>
      </c>
      <c r="AF9" s="376" t="s">
        <v>1254</v>
      </c>
      <c r="AG9" s="376" t="s">
        <v>1254</v>
      </c>
      <c r="AH9" s="376"/>
      <c r="AI9" s="376"/>
      <c r="AJ9" s="376" t="s">
        <v>1254</v>
      </c>
      <c r="AK9" s="408" t="s">
        <v>1380</v>
      </c>
      <c r="AL9" s="408" t="s">
        <v>1380</v>
      </c>
      <c r="AM9" s="376" t="s">
        <v>1254</v>
      </c>
      <c r="AN9" s="376"/>
      <c r="AO9" s="376" t="s">
        <v>1399</v>
      </c>
      <c r="AP9" s="376" t="s">
        <v>1759</v>
      </c>
      <c r="AQ9" s="376"/>
      <c r="AR9" s="376"/>
      <c r="AS9" s="376"/>
    </row>
    <row r="10" spans="1:45" ht="27" customHeight="1" x14ac:dyDescent="0.25">
      <c r="A10" s="425">
        <v>4</v>
      </c>
      <c r="B10" s="428"/>
      <c r="C10" s="428"/>
      <c r="D10" s="428" t="s">
        <v>1398</v>
      </c>
      <c r="E10" s="428" t="s">
        <v>66</v>
      </c>
      <c r="F10" s="428" t="s">
        <v>253</v>
      </c>
      <c r="G10" s="428"/>
      <c r="H10" s="445" t="s">
        <v>2622</v>
      </c>
      <c r="I10" s="443">
        <v>0</v>
      </c>
      <c r="J10" s="428" t="s">
        <v>2056</v>
      </c>
      <c r="K10" s="428">
        <v>1</v>
      </c>
      <c r="L10" s="428">
        <v>1</v>
      </c>
      <c r="M10" s="428" t="s">
        <v>2015</v>
      </c>
      <c r="N10" s="428" t="s">
        <v>2176</v>
      </c>
      <c r="O10" s="428" t="s">
        <v>546</v>
      </c>
      <c r="P10" s="376" t="s">
        <v>549</v>
      </c>
      <c r="Q10" s="376" t="s">
        <v>549</v>
      </c>
      <c r="R10" s="376" t="s">
        <v>549</v>
      </c>
      <c r="S10" s="376" t="s">
        <v>1184</v>
      </c>
      <c r="T10" s="376" t="s">
        <v>1184</v>
      </c>
      <c r="U10" s="376" t="s">
        <v>1184</v>
      </c>
      <c r="V10" s="376" t="s">
        <v>1184</v>
      </c>
      <c r="W10" s="376" t="s">
        <v>1184</v>
      </c>
      <c r="X10" s="376" t="s">
        <v>1380</v>
      </c>
      <c r="Y10" s="376" t="s">
        <v>1380</v>
      </c>
      <c r="Z10" s="376" t="s">
        <v>1380</v>
      </c>
      <c r="AA10" s="376" t="s">
        <v>1207</v>
      </c>
      <c r="AB10" s="376" t="s">
        <v>1207</v>
      </c>
      <c r="AC10" s="376" t="s">
        <v>1207</v>
      </c>
      <c r="AD10" s="376" t="s">
        <v>1380</v>
      </c>
      <c r="AE10" s="376" t="s">
        <v>1207</v>
      </c>
      <c r="AF10" s="376" t="s">
        <v>1207</v>
      </c>
      <c r="AG10" s="376" t="s">
        <v>1207</v>
      </c>
      <c r="AH10" s="376"/>
      <c r="AI10" s="376"/>
      <c r="AJ10" s="376" t="s">
        <v>1207</v>
      </c>
      <c r="AK10" s="408" t="s">
        <v>1380</v>
      </c>
      <c r="AL10" s="408" t="s">
        <v>1380</v>
      </c>
      <c r="AM10" s="376" t="s">
        <v>1207</v>
      </c>
      <c r="AN10" s="376"/>
      <c r="AO10" s="376" t="s">
        <v>1397</v>
      </c>
      <c r="AP10" s="376" t="s">
        <v>1759</v>
      </c>
      <c r="AQ10" s="376"/>
      <c r="AR10" s="376"/>
      <c r="AS10" s="376"/>
    </row>
    <row r="11" spans="1:45" ht="27" customHeight="1" x14ac:dyDescent="0.25">
      <c r="A11" s="425">
        <v>5</v>
      </c>
      <c r="B11" s="428"/>
      <c r="C11" s="460"/>
      <c r="D11" s="453" t="s">
        <v>2700</v>
      </c>
      <c r="E11" s="453" t="s">
        <v>66</v>
      </c>
      <c r="F11" s="453" t="s">
        <v>2697</v>
      </c>
      <c r="G11" s="453" t="s">
        <v>2688</v>
      </c>
      <c r="H11" s="453" t="s">
        <v>2622</v>
      </c>
      <c r="I11" s="474" t="s">
        <v>1873</v>
      </c>
      <c r="J11" s="453" t="s">
        <v>2056</v>
      </c>
      <c r="K11" s="453">
        <v>1</v>
      </c>
      <c r="L11" s="453">
        <v>1</v>
      </c>
      <c r="M11" s="453" t="s">
        <v>2015</v>
      </c>
      <c r="N11" s="453" t="s">
        <v>2177</v>
      </c>
      <c r="O11" s="506" t="s">
        <v>2698</v>
      </c>
      <c r="P11" s="376"/>
      <c r="Q11" s="376"/>
      <c r="R11" s="376"/>
      <c r="S11" s="376"/>
      <c r="T11" s="376"/>
      <c r="U11" s="376"/>
      <c r="V11" s="376"/>
      <c r="W11" s="376"/>
      <c r="X11" s="376"/>
      <c r="Y11" s="376"/>
      <c r="Z11" s="376"/>
      <c r="AA11" s="376"/>
      <c r="AB11" s="376"/>
      <c r="AC11" s="376"/>
      <c r="AD11" s="410" t="s">
        <v>1185</v>
      </c>
      <c r="AE11" s="410" t="s">
        <v>1184</v>
      </c>
      <c r="AF11" s="410" t="s">
        <v>1184</v>
      </c>
      <c r="AG11" s="376"/>
      <c r="AH11" s="376"/>
      <c r="AI11" s="376"/>
      <c r="AJ11" s="376"/>
      <c r="AK11" s="405"/>
      <c r="AL11" s="405"/>
      <c r="AM11" s="376"/>
      <c r="AN11" s="376"/>
      <c r="AO11" s="376"/>
      <c r="AP11" s="376"/>
      <c r="AQ11" s="376"/>
      <c r="AR11" s="376"/>
      <c r="AS11" s="407"/>
    </row>
    <row r="12" spans="1:45" ht="27" customHeight="1" x14ac:dyDescent="0.25">
      <c r="A12" s="425">
        <v>6</v>
      </c>
      <c r="B12" s="428"/>
      <c r="C12" s="460"/>
      <c r="D12" s="453" t="s">
        <v>2701</v>
      </c>
      <c r="E12" s="453" t="s">
        <v>66</v>
      </c>
      <c r="F12" s="453" t="s">
        <v>2697</v>
      </c>
      <c r="G12" s="453" t="s">
        <v>2688</v>
      </c>
      <c r="H12" s="453" t="s">
        <v>2622</v>
      </c>
      <c r="I12" s="474" t="s">
        <v>1873</v>
      </c>
      <c r="J12" s="453" t="s">
        <v>2056</v>
      </c>
      <c r="K12" s="453">
        <v>1</v>
      </c>
      <c r="L12" s="453">
        <v>1</v>
      </c>
      <c r="M12" s="453" t="s">
        <v>2015</v>
      </c>
      <c r="N12" s="453" t="s">
        <v>2699</v>
      </c>
      <c r="O12" s="506" t="s">
        <v>2698</v>
      </c>
      <c r="P12" s="376"/>
      <c r="Q12" s="376"/>
      <c r="R12" s="376"/>
      <c r="S12" s="376"/>
      <c r="T12" s="376"/>
      <c r="U12" s="376"/>
      <c r="V12" s="376"/>
      <c r="W12" s="376"/>
      <c r="X12" s="376"/>
      <c r="Y12" s="376"/>
      <c r="Z12" s="376"/>
      <c r="AA12" s="376"/>
      <c r="AB12" s="376"/>
      <c r="AC12" s="376"/>
      <c r="AD12" s="410" t="s">
        <v>1185</v>
      </c>
      <c r="AE12" s="410" t="s">
        <v>1184</v>
      </c>
      <c r="AF12" s="410" t="s">
        <v>1184</v>
      </c>
      <c r="AG12" s="376"/>
      <c r="AH12" s="376"/>
      <c r="AI12" s="376"/>
      <c r="AJ12" s="376"/>
      <c r="AK12" s="405"/>
      <c r="AL12" s="405"/>
      <c r="AM12" s="376"/>
      <c r="AN12" s="376"/>
      <c r="AO12" s="376"/>
      <c r="AP12" s="376"/>
      <c r="AQ12" s="376"/>
      <c r="AR12" s="376"/>
      <c r="AS12" s="407"/>
    </row>
    <row r="13" spans="1:45" ht="27" customHeight="1" x14ac:dyDescent="0.25">
      <c r="A13" s="425">
        <v>7</v>
      </c>
      <c r="B13" s="428"/>
      <c r="C13" s="428"/>
      <c r="D13" s="507" t="s">
        <v>2691</v>
      </c>
      <c r="E13" s="453" t="s">
        <v>66</v>
      </c>
      <c r="F13" s="453" t="s">
        <v>2702</v>
      </c>
      <c r="G13" s="507"/>
      <c r="H13" s="507" t="s">
        <v>2622</v>
      </c>
      <c r="I13" s="508">
        <v>0</v>
      </c>
      <c r="J13" s="507" t="s">
        <v>2056</v>
      </c>
      <c r="K13" s="507">
        <v>1</v>
      </c>
      <c r="L13" s="453" t="s">
        <v>2703</v>
      </c>
      <c r="M13" s="507" t="s">
        <v>2015</v>
      </c>
      <c r="N13" s="453" t="s">
        <v>2704</v>
      </c>
      <c r="O13" s="507"/>
      <c r="P13" s="376" t="s">
        <v>1396</v>
      </c>
      <c r="Q13" s="376" t="s">
        <v>1396</v>
      </c>
      <c r="R13" s="376" t="s">
        <v>1396</v>
      </c>
      <c r="S13" s="376" t="s">
        <v>1184</v>
      </c>
      <c r="T13" s="376" t="s">
        <v>1184</v>
      </c>
      <c r="U13" s="376" t="s">
        <v>1184</v>
      </c>
      <c r="V13" s="376" t="s">
        <v>1184</v>
      </c>
      <c r="W13" s="376" t="s">
        <v>1184</v>
      </c>
      <c r="X13" s="376" t="s">
        <v>1380</v>
      </c>
      <c r="Y13" s="376" t="s">
        <v>1380</v>
      </c>
      <c r="Z13" s="376" t="s">
        <v>1380</v>
      </c>
      <c r="AA13" s="376" t="s">
        <v>1207</v>
      </c>
      <c r="AB13" s="376" t="s">
        <v>1207</v>
      </c>
      <c r="AC13" s="376" t="s">
        <v>1207</v>
      </c>
      <c r="AD13" s="376" t="s">
        <v>1380</v>
      </c>
      <c r="AE13" s="376" t="s">
        <v>1207</v>
      </c>
      <c r="AF13" s="376" t="s">
        <v>1184</v>
      </c>
      <c r="AG13" s="376" t="s">
        <v>1207</v>
      </c>
      <c r="AH13" s="376"/>
      <c r="AI13" s="376"/>
      <c r="AJ13" s="376" t="s">
        <v>1207</v>
      </c>
      <c r="AK13" s="408" t="s">
        <v>1380</v>
      </c>
      <c r="AL13" s="408" t="s">
        <v>1380</v>
      </c>
      <c r="AM13" s="376" t="s">
        <v>1207</v>
      </c>
      <c r="AN13" s="376"/>
      <c r="AO13" s="376"/>
      <c r="AP13" s="376" t="s">
        <v>1759</v>
      </c>
      <c r="AQ13" s="376"/>
      <c r="AR13" s="376"/>
      <c r="AS13" s="376"/>
    </row>
    <row r="14" spans="1:45" ht="27" customHeight="1" x14ac:dyDescent="0.25">
      <c r="A14" s="425">
        <v>8</v>
      </c>
      <c r="B14" s="428" t="s">
        <v>48</v>
      </c>
      <c r="C14" s="428" t="s">
        <v>1395</v>
      </c>
      <c r="D14" s="428" t="s">
        <v>1394</v>
      </c>
      <c r="E14" s="428" t="s">
        <v>66</v>
      </c>
      <c r="F14" s="428" t="s">
        <v>1386</v>
      </c>
      <c r="G14" s="428" t="s">
        <v>1751</v>
      </c>
      <c r="H14" s="445" t="s">
        <v>2622</v>
      </c>
      <c r="I14" s="443">
        <v>0</v>
      </c>
      <c r="J14" s="428" t="s">
        <v>2056</v>
      </c>
      <c r="K14" s="428">
        <v>1</v>
      </c>
      <c r="L14" s="428">
        <v>1</v>
      </c>
      <c r="M14" s="428" t="s">
        <v>2016</v>
      </c>
      <c r="N14" s="428" t="s">
        <v>2178</v>
      </c>
      <c r="O14" s="428" t="s">
        <v>534</v>
      </c>
      <c r="P14" s="376" t="s">
        <v>1393</v>
      </c>
      <c r="Q14" s="376" t="s">
        <v>1393</v>
      </c>
      <c r="R14" s="376" t="s">
        <v>1393</v>
      </c>
      <c r="S14" s="376" t="s">
        <v>1254</v>
      </c>
      <c r="T14" s="376" t="s">
        <v>1254</v>
      </c>
      <c r="U14" s="376" t="s">
        <v>1254</v>
      </c>
      <c r="V14" s="376" t="s">
        <v>1254</v>
      </c>
      <c r="W14" s="376" t="s">
        <v>1254</v>
      </c>
      <c r="X14" s="376" t="s">
        <v>1254</v>
      </c>
      <c r="Y14" s="376" t="s">
        <v>1254</v>
      </c>
      <c r="Z14" s="376" t="s">
        <v>1254</v>
      </c>
      <c r="AA14" s="376" t="s">
        <v>1254</v>
      </c>
      <c r="AB14" s="376" t="s">
        <v>1254</v>
      </c>
      <c r="AC14" s="376" t="s">
        <v>1254</v>
      </c>
      <c r="AD14" s="376" t="s">
        <v>1254</v>
      </c>
      <c r="AE14" s="376" t="s">
        <v>1254</v>
      </c>
      <c r="AF14" s="376" t="s">
        <v>1184</v>
      </c>
      <c r="AG14" s="376" t="s">
        <v>1254</v>
      </c>
      <c r="AH14" s="376"/>
      <c r="AI14" s="376"/>
      <c r="AJ14" s="376" t="s">
        <v>1254</v>
      </c>
      <c r="AK14" s="408" t="s">
        <v>1380</v>
      </c>
      <c r="AL14" s="408" t="s">
        <v>1380</v>
      </c>
      <c r="AM14" s="376" t="s">
        <v>1254</v>
      </c>
      <c r="AN14" s="376"/>
      <c r="AO14" s="376"/>
      <c r="AP14" s="376" t="s">
        <v>1759</v>
      </c>
      <c r="AQ14" s="376"/>
      <c r="AR14" s="376"/>
      <c r="AS14" s="376"/>
    </row>
    <row r="15" spans="1:45" ht="27" customHeight="1" x14ac:dyDescent="0.25">
      <c r="A15" s="425">
        <v>9</v>
      </c>
      <c r="B15" s="428"/>
      <c r="C15" s="428"/>
      <c r="D15" s="428" t="s">
        <v>1392</v>
      </c>
      <c r="E15" s="428" t="s">
        <v>66</v>
      </c>
      <c r="F15" s="428" t="s">
        <v>1386</v>
      </c>
      <c r="G15" s="428" t="s">
        <v>1751</v>
      </c>
      <c r="H15" s="445" t="s">
        <v>2622</v>
      </c>
      <c r="I15" s="443">
        <v>0</v>
      </c>
      <c r="J15" s="428" t="s">
        <v>2056</v>
      </c>
      <c r="K15" s="428">
        <v>1</v>
      </c>
      <c r="L15" s="428">
        <v>1</v>
      </c>
      <c r="M15" s="428" t="s">
        <v>2016</v>
      </c>
      <c r="N15" s="428" t="s">
        <v>2179</v>
      </c>
      <c r="O15" s="428" t="s">
        <v>535</v>
      </c>
      <c r="P15" s="376" t="s">
        <v>1392</v>
      </c>
      <c r="Q15" s="376" t="s">
        <v>1380</v>
      </c>
      <c r="R15" s="376" t="s">
        <v>1380</v>
      </c>
      <c r="S15" s="376" t="s">
        <v>1254</v>
      </c>
      <c r="T15" s="376" t="s">
        <v>1254</v>
      </c>
      <c r="U15" s="376" t="s">
        <v>1254</v>
      </c>
      <c r="V15" s="376" t="s">
        <v>1254</v>
      </c>
      <c r="W15" s="376" t="s">
        <v>1254</v>
      </c>
      <c r="X15" s="376" t="s">
        <v>1254</v>
      </c>
      <c r="Y15" s="376" t="s">
        <v>1254</v>
      </c>
      <c r="Z15" s="376" t="s">
        <v>1254</v>
      </c>
      <c r="AA15" s="376" t="s">
        <v>1254</v>
      </c>
      <c r="AB15" s="376" t="s">
        <v>1254</v>
      </c>
      <c r="AC15" s="376" t="s">
        <v>1254</v>
      </c>
      <c r="AD15" s="376" t="s">
        <v>1254</v>
      </c>
      <c r="AE15" s="376" t="s">
        <v>1254</v>
      </c>
      <c r="AF15" s="376" t="s">
        <v>1184</v>
      </c>
      <c r="AG15" s="376" t="s">
        <v>1254</v>
      </c>
      <c r="AH15" s="376"/>
      <c r="AI15" s="376"/>
      <c r="AJ15" s="376" t="s">
        <v>1254</v>
      </c>
      <c r="AK15" s="405" t="s">
        <v>1380</v>
      </c>
      <c r="AL15" s="405" t="s">
        <v>1380</v>
      </c>
      <c r="AM15" s="376" t="s">
        <v>1254</v>
      </c>
      <c r="AN15" s="376"/>
      <c r="AO15" s="376"/>
      <c r="AP15" s="376" t="s">
        <v>1759</v>
      </c>
      <c r="AQ15" s="376"/>
      <c r="AR15" s="376"/>
      <c r="AS15" s="376"/>
    </row>
    <row r="16" spans="1:45" ht="27" customHeight="1" x14ac:dyDescent="0.25">
      <c r="A16" s="425">
        <v>10</v>
      </c>
      <c r="B16" s="428"/>
      <c r="C16" s="428"/>
      <c r="D16" s="428" t="s">
        <v>2692</v>
      </c>
      <c r="E16" s="428" t="s">
        <v>66</v>
      </c>
      <c r="F16" s="428" t="s">
        <v>1386</v>
      </c>
      <c r="G16" s="428" t="s">
        <v>1751</v>
      </c>
      <c r="H16" s="445" t="s">
        <v>2622</v>
      </c>
      <c r="I16" s="443">
        <v>0</v>
      </c>
      <c r="J16" s="428" t="s">
        <v>2056</v>
      </c>
      <c r="K16" s="428">
        <v>1</v>
      </c>
      <c r="L16" s="428">
        <v>30</v>
      </c>
      <c r="M16" s="428" t="s">
        <v>2016</v>
      </c>
      <c r="N16" s="428" t="s">
        <v>2180</v>
      </c>
      <c r="O16" s="428"/>
      <c r="P16" s="376" t="s">
        <v>1391</v>
      </c>
      <c r="Q16" s="376" t="s">
        <v>1380</v>
      </c>
      <c r="R16" s="376" t="s">
        <v>1380</v>
      </c>
      <c r="S16" s="376" t="s">
        <v>1254</v>
      </c>
      <c r="T16" s="376" t="s">
        <v>1254</v>
      </c>
      <c r="U16" s="376" t="s">
        <v>1254</v>
      </c>
      <c r="V16" s="376" t="s">
        <v>1254</v>
      </c>
      <c r="W16" s="376" t="s">
        <v>1254</v>
      </c>
      <c r="X16" s="376" t="s">
        <v>1254</v>
      </c>
      <c r="Y16" s="376" t="s">
        <v>1254</v>
      </c>
      <c r="Z16" s="376" t="s">
        <v>1254</v>
      </c>
      <c r="AA16" s="376" t="s">
        <v>1254</v>
      </c>
      <c r="AB16" s="376" t="s">
        <v>1254</v>
      </c>
      <c r="AC16" s="376" t="s">
        <v>1254</v>
      </c>
      <c r="AD16" s="376" t="s">
        <v>1254</v>
      </c>
      <c r="AE16" s="376" t="s">
        <v>1254</v>
      </c>
      <c r="AF16" s="376" t="s">
        <v>1184</v>
      </c>
      <c r="AG16" s="376" t="s">
        <v>1254</v>
      </c>
      <c r="AH16" s="376"/>
      <c r="AI16" s="376"/>
      <c r="AJ16" s="376" t="s">
        <v>1254</v>
      </c>
      <c r="AK16" s="405" t="s">
        <v>1380</v>
      </c>
      <c r="AL16" s="405" t="s">
        <v>1380</v>
      </c>
      <c r="AM16" s="376" t="s">
        <v>1254</v>
      </c>
      <c r="AN16" s="376"/>
      <c r="AO16" s="376"/>
      <c r="AP16" s="376" t="s">
        <v>1759</v>
      </c>
      <c r="AQ16" s="376"/>
      <c r="AR16" s="376"/>
      <c r="AS16" s="376"/>
    </row>
    <row r="17" spans="1:45" ht="27" customHeight="1" x14ac:dyDescent="0.25">
      <c r="A17" s="425">
        <v>11</v>
      </c>
      <c r="B17" s="428"/>
      <c r="C17" s="428"/>
      <c r="D17" s="428" t="s">
        <v>1383</v>
      </c>
      <c r="E17" s="428" t="s">
        <v>66</v>
      </c>
      <c r="F17" s="428" t="s">
        <v>1382</v>
      </c>
      <c r="G17" s="428"/>
      <c r="H17" s="445" t="s">
        <v>2622</v>
      </c>
      <c r="I17" s="443">
        <v>0</v>
      </c>
      <c r="J17" s="428" t="s">
        <v>2056</v>
      </c>
      <c r="K17" s="428">
        <v>1</v>
      </c>
      <c r="L17" s="428">
        <v>1</v>
      </c>
      <c r="M17" s="428" t="s">
        <v>2017</v>
      </c>
      <c r="N17" s="428" t="s">
        <v>2181</v>
      </c>
      <c r="O17" s="428" t="s">
        <v>546</v>
      </c>
      <c r="P17" s="376" t="s">
        <v>1383</v>
      </c>
      <c r="Q17" s="376" t="s">
        <v>1380</v>
      </c>
      <c r="R17" s="376" t="s">
        <v>1380</v>
      </c>
      <c r="S17" s="376" t="s">
        <v>1380</v>
      </c>
      <c r="T17" s="376" t="s">
        <v>1380</v>
      </c>
      <c r="U17" s="376" t="s">
        <v>1380</v>
      </c>
      <c r="V17" s="376" t="s">
        <v>1380</v>
      </c>
      <c r="W17" s="376" t="s">
        <v>1380</v>
      </c>
      <c r="X17" s="376" t="s">
        <v>1380</v>
      </c>
      <c r="Y17" s="376" t="s">
        <v>1380</v>
      </c>
      <c r="Z17" s="376" t="s">
        <v>1254</v>
      </c>
      <c r="AA17" s="376" t="s">
        <v>1254</v>
      </c>
      <c r="AB17" s="376" t="s">
        <v>1254</v>
      </c>
      <c r="AC17" s="376" t="s">
        <v>1254</v>
      </c>
      <c r="AD17" s="376" t="s">
        <v>1254</v>
      </c>
      <c r="AE17" s="376" t="s">
        <v>1254</v>
      </c>
      <c r="AF17" s="376" t="s">
        <v>1254</v>
      </c>
      <c r="AG17" s="376" t="s">
        <v>1254</v>
      </c>
      <c r="AH17" s="376"/>
      <c r="AI17" s="376"/>
      <c r="AJ17" s="376" t="s">
        <v>1254</v>
      </c>
      <c r="AK17" s="405" t="s">
        <v>1380</v>
      </c>
      <c r="AL17" s="405" t="s">
        <v>1380</v>
      </c>
      <c r="AM17" s="376" t="s">
        <v>1254</v>
      </c>
      <c r="AN17" s="376"/>
      <c r="AO17" s="382"/>
      <c r="AP17" s="376" t="s">
        <v>1759</v>
      </c>
      <c r="AQ17" s="376"/>
      <c r="AR17" s="376"/>
      <c r="AS17" s="376"/>
    </row>
    <row r="18" spans="1:45" ht="27" customHeight="1" x14ac:dyDescent="0.25">
      <c r="A18" s="425">
        <v>12</v>
      </c>
      <c r="B18" s="428"/>
      <c r="C18" s="460"/>
      <c r="D18" s="453" t="s">
        <v>2708</v>
      </c>
      <c r="E18" s="428"/>
      <c r="F18" s="453" t="s">
        <v>2707</v>
      </c>
      <c r="G18" s="453" t="s">
        <v>2688</v>
      </c>
      <c r="H18" s="453" t="s">
        <v>2622</v>
      </c>
      <c r="I18" s="474" t="s">
        <v>1873</v>
      </c>
      <c r="J18" s="453" t="s">
        <v>2056</v>
      </c>
      <c r="K18" s="453">
        <v>1</v>
      </c>
      <c r="L18" s="453">
        <v>1</v>
      </c>
      <c r="M18" s="453" t="s">
        <v>2017</v>
      </c>
      <c r="N18" s="453" t="s">
        <v>2182</v>
      </c>
      <c r="O18" s="506" t="s">
        <v>2698</v>
      </c>
      <c r="P18" s="376"/>
      <c r="Q18" s="376"/>
      <c r="R18" s="376"/>
      <c r="S18" s="376"/>
      <c r="T18" s="376"/>
      <c r="U18" s="376"/>
      <c r="V18" s="376"/>
      <c r="W18" s="376"/>
      <c r="X18" s="376"/>
      <c r="Y18" s="376"/>
      <c r="Z18" s="376"/>
      <c r="AA18" s="376"/>
      <c r="AB18" s="376"/>
      <c r="AC18" s="376"/>
      <c r="AD18" s="410" t="s">
        <v>1185</v>
      </c>
      <c r="AE18" s="410" t="s">
        <v>1184</v>
      </c>
      <c r="AF18" s="410" t="s">
        <v>1184</v>
      </c>
      <c r="AG18" s="376"/>
      <c r="AH18" s="376"/>
      <c r="AI18" s="376"/>
      <c r="AJ18" s="376"/>
      <c r="AK18" s="405"/>
      <c r="AL18" s="405"/>
      <c r="AM18" s="376"/>
      <c r="AN18" s="376"/>
      <c r="AO18" s="382"/>
      <c r="AP18" s="376"/>
      <c r="AQ18" s="376"/>
      <c r="AR18" s="376"/>
      <c r="AS18" s="407"/>
    </row>
    <row r="19" spans="1:45" ht="27" customHeight="1" x14ac:dyDescent="0.25">
      <c r="A19" s="425">
        <v>13</v>
      </c>
      <c r="B19" s="428"/>
      <c r="C19" s="460"/>
      <c r="D19" s="453" t="s">
        <v>2709</v>
      </c>
      <c r="E19" s="428"/>
      <c r="F19" s="453" t="s">
        <v>2707</v>
      </c>
      <c r="G19" s="453" t="s">
        <v>2688</v>
      </c>
      <c r="H19" s="453" t="s">
        <v>2622</v>
      </c>
      <c r="I19" s="474" t="s">
        <v>1873</v>
      </c>
      <c r="J19" s="453" t="s">
        <v>2056</v>
      </c>
      <c r="K19" s="453">
        <v>1</v>
      </c>
      <c r="L19" s="453">
        <v>1</v>
      </c>
      <c r="M19" s="453" t="s">
        <v>2017</v>
      </c>
      <c r="N19" s="453" t="s">
        <v>2705</v>
      </c>
      <c r="O19" s="506" t="s">
        <v>2698</v>
      </c>
      <c r="P19" s="376"/>
      <c r="Q19" s="376"/>
      <c r="R19" s="376"/>
      <c r="S19" s="376"/>
      <c r="T19" s="376"/>
      <c r="U19" s="376"/>
      <c r="V19" s="376"/>
      <c r="W19" s="376"/>
      <c r="X19" s="376"/>
      <c r="Y19" s="376"/>
      <c r="Z19" s="376"/>
      <c r="AA19" s="376"/>
      <c r="AB19" s="376"/>
      <c r="AC19" s="376"/>
      <c r="AD19" s="410" t="s">
        <v>1185</v>
      </c>
      <c r="AE19" s="410" t="s">
        <v>1184</v>
      </c>
      <c r="AF19" s="410" t="s">
        <v>1184</v>
      </c>
      <c r="AG19" s="376"/>
      <c r="AH19" s="376"/>
      <c r="AI19" s="376"/>
      <c r="AJ19" s="376"/>
      <c r="AK19" s="405"/>
      <c r="AL19" s="405"/>
      <c r="AM19" s="376"/>
      <c r="AN19" s="376"/>
      <c r="AO19" s="382"/>
      <c r="AP19" s="376"/>
      <c r="AQ19" s="376"/>
      <c r="AR19" s="376"/>
      <c r="AS19" s="407"/>
    </row>
    <row r="20" spans="1:45" ht="27" customHeight="1" x14ac:dyDescent="0.25">
      <c r="A20" s="425">
        <v>14</v>
      </c>
      <c r="B20" s="428"/>
      <c r="C20" s="428"/>
      <c r="D20" s="428" t="s">
        <v>2693</v>
      </c>
      <c r="E20" s="428" t="s">
        <v>66</v>
      </c>
      <c r="F20" s="453" t="s">
        <v>2707</v>
      </c>
      <c r="G20" s="507"/>
      <c r="H20" s="507" t="s">
        <v>2622</v>
      </c>
      <c r="I20" s="508">
        <v>0</v>
      </c>
      <c r="J20" s="507" t="s">
        <v>2056</v>
      </c>
      <c r="K20" s="507">
        <v>1</v>
      </c>
      <c r="L20" s="453" t="s">
        <v>2703</v>
      </c>
      <c r="M20" s="507" t="s">
        <v>2017</v>
      </c>
      <c r="N20" s="453" t="s">
        <v>2706</v>
      </c>
      <c r="O20" s="507"/>
      <c r="P20" s="376" t="s">
        <v>1390</v>
      </c>
      <c r="Q20" s="376" t="s">
        <v>1380</v>
      </c>
      <c r="R20" s="376" t="s">
        <v>1380</v>
      </c>
      <c r="S20" s="376" t="s">
        <v>1380</v>
      </c>
      <c r="T20" s="376" t="s">
        <v>1380</v>
      </c>
      <c r="U20" s="376" t="s">
        <v>1380</v>
      </c>
      <c r="V20" s="376" t="s">
        <v>1380</v>
      </c>
      <c r="W20" s="376" t="s">
        <v>1380</v>
      </c>
      <c r="X20" s="376" t="s">
        <v>1380</v>
      </c>
      <c r="Y20" s="376" t="s">
        <v>1380</v>
      </c>
      <c r="Z20" s="376" t="s">
        <v>1254</v>
      </c>
      <c r="AA20" s="376" t="s">
        <v>1254</v>
      </c>
      <c r="AB20" s="376" t="s">
        <v>1254</v>
      </c>
      <c r="AC20" s="376" t="s">
        <v>1254</v>
      </c>
      <c r="AD20" s="376" t="s">
        <v>1254</v>
      </c>
      <c r="AE20" s="376" t="s">
        <v>1254</v>
      </c>
      <c r="AF20" s="376" t="s">
        <v>1184</v>
      </c>
      <c r="AG20" s="376" t="s">
        <v>1254</v>
      </c>
      <c r="AH20" s="376"/>
      <c r="AI20" s="376"/>
      <c r="AJ20" s="376" t="s">
        <v>1254</v>
      </c>
      <c r="AK20" s="405" t="s">
        <v>1380</v>
      </c>
      <c r="AL20" s="405" t="s">
        <v>1380</v>
      </c>
      <c r="AM20" s="376" t="s">
        <v>1254</v>
      </c>
      <c r="AN20" s="376"/>
      <c r="AO20" s="382"/>
      <c r="AP20" s="376" t="s">
        <v>1759</v>
      </c>
      <c r="AQ20" s="376"/>
      <c r="AR20" s="376"/>
      <c r="AS20" s="376"/>
    </row>
    <row r="21" spans="1:45" ht="27" customHeight="1" x14ac:dyDescent="0.25">
      <c r="A21" s="425">
        <v>15</v>
      </c>
      <c r="B21" s="428" t="s">
        <v>48</v>
      </c>
      <c r="C21" s="428" t="s">
        <v>1389</v>
      </c>
      <c r="D21" s="428" t="s">
        <v>1388</v>
      </c>
      <c r="E21" s="428" t="s">
        <v>66</v>
      </c>
      <c r="F21" s="428" t="s">
        <v>1386</v>
      </c>
      <c r="G21" s="428" t="s">
        <v>1751</v>
      </c>
      <c r="H21" s="445" t="s">
        <v>2622</v>
      </c>
      <c r="I21" s="443">
        <v>0</v>
      </c>
      <c r="J21" s="428" t="s">
        <v>2056</v>
      </c>
      <c r="K21" s="428">
        <v>1</v>
      </c>
      <c r="L21" s="428">
        <v>1</v>
      </c>
      <c r="M21" s="428" t="s">
        <v>2018</v>
      </c>
      <c r="N21" s="428" t="s">
        <v>2183</v>
      </c>
      <c r="O21" s="428" t="s">
        <v>534</v>
      </c>
      <c r="P21" s="376" t="s">
        <v>1388</v>
      </c>
      <c r="Q21" s="376" t="s">
        <v>1380</v>
      </c>
      <c r="R21" s="376" t="s">
        <v>1380</v>
      </c>
      <c r="S21" s="376" t="s">
        <v>1254</v>
      </c>
      <c r="T21" s="376" t="s">
        <v>1254</v>
      </c>
      <c r="U21" s="376" t="s">
        <v>1254</v>
      </c>
      <c r="V21" s="376" t="s">
        <v>1254</v>
      </c>
      <c r="W21" s="376" t="s">
        <v>1254</v>
      </c>
      <c r="X21" s="376" t="s">
        <v>1254</v>
      </c>
      <c r="Y21" s="376" t="s">
        <v>1254</v>
      </c>
      <c r="Z21" s="376" t="s">
        <v>1254</v>
      </c>
      <c r="AA21" s="376" t="s">
        <v>1254</v>
      </c>
      <c r="AB21" s="376" t="s">
        <v>1254</v>
      </c>
      <c r="AC21" s="376" t="s">
        <v>1254</v>
      </c>
      <c r="AD21" s="376" t="s">
        <v>1254</v>
      </c>
      <c r="AE21" s="376" t="s">
        <v>1254</v>
      </c>
      <c r="AF21" s="376" t="s">
        <v>1184</v>
      </c>
      <c r="AG21" s="376" t="s">
        <v>1254</v>
      </c>
      <c r="AH21" s="376"/>
      <c r="AI21" s="376"/>
      <c r="AJ21" s="376" t="s">
        <v>1254</v>
      </c>
      <c r="AK21" s="405" t="s">
        <v>1380</v>
      </c>
      <c r="AL21" s="405" t="s">
        <v>1380</v>
      </c>
      <c r="AM21" s="376" t="s">
        <v>1254</v>
      </c>
      <c r="AN21" s="376"/>
      <c r="AO21" s="376"/>
      <c r="AP21" s="376" t="s">
        <v>1759</v>
      </c>
      <c r="AQ21" s="376"/>
      <c r="AR21" s="376"/>
      <c r="AS21" s="376"/>
    </row>
    <row r="22" spans="1:45" ht="27" customHeight="1" x14ac:dyDescent="0.25">
      <c r="A22" s="425">
        <v>16</v>
      </c>
      <c r="B22" s="428"/>
      <c r="C22" s="428"/>
      <c r="D22" s="428" t="s">
        <v>1387</v>
      </c>
      <c r="E22" s="428" t="s">
        <v>66</v>
      </c>
      <c r="F22" s="428" t="s">
        <v>1386</v>
      </c>
      <c r="G22" s="428" t="s">
        <v>1751</v>
      </c>
      <c r="H22" s="445" t="s">
        <v>2622</v>
      </c>
      <c r="I22" s="443">
        <v>0</v>
      </c>
      <c r="J22" s="428" t="s">
        <v>2056</v>
      </c>
      <c r="K22" s="428">
        <v>1</v>
      </c>
      <c r="L22" s="428">
        <v>1</v>
      </c>
      <c r="M22" s="428" t="s">
        <v>2018</v>
      </c>
      <c r="N22" s="428" t="s">
        <v>2184</v>
      </c>
      <c r="O22" s="428" t="s">
        <v>535</v>
      </c>
      <c r="P22" s="376" t="s">
        <v>1387</v>
      </c>
      <c r="Q22" s="376" t="s">
        <v>1380</v>
      </c>
      <c r="R22" s="376" t="s">
        <v>1380</v>
      </c>
      <c r="S22" s="376" t="s">
        <v>1254</v>
      </c>
      <c r="T22" s="376" t="s">
        <v>1254</v>
      </c>
      <c r="U22" s="376" t="s">
        <v>1254</v>
      </c>
      <c r="V22" s="376" t="s">
        <v>1254</v>
      </c>
      <c r="W22" s="376" t="s">
        <v>1254</v>
      </c>
      <c r="X22" s="376" t="s">
        <v>1254</v>
      </c>
      <c r="Y22" s="376" t="s">
        <v>1254</v>
      </c>
      <c r="Z22" s="376" t="s">
        <v>1254</v>
      </c>
      <c r="AA22" s="376" t="s">
        <v>1254</v>
      </c>
      <c r="AB22" s="376" t="s">
        <v>1254</v>
      </c>
      <c r="AC22" s="376" t="s">
        <v>1254</v>
      </c>
      <c r="AD22" s="376" t="s">
        <v>1254</v>
      </c>
      <c r="AE22" s="376" t="s">
        <v>1254</v>
      </c>
      <c r="AF22" s="376" t="s">
        <v>1254</v>
      </c>
      <c r="AG22" s="376" t="s">
        <v>1254</v>
      </c>
      <c r="AH22" s="376"/>
      <c r="AI22" s="376"/>
      <c r="AJ22" s="376" t="s">
        <v>1254</v>
      </c>
      <c r="AK22" s="405" t="s">
        <v>1380</v>
      </c>
      <c r="AL22" s="405" t="s">
        <v>1380</v>
      </c>
      <c r="AM22" s="376" t="s">
        <v>1254</v>
      </c>
      <c r="AN22" s="376"/>
      <c r="AO22" s="376"/>
      <c r="AP22" s="376" t="s">
        <v>1759</v>
      </c>
      <c r="AQ22" s="376"/>
      <c r="AR22" s="376"/>
      <c r="AS22" s="376"/>
    </row>
    <row r="23" spans="1:45" ht="27" customHeight="1" x14ac:dyDescent="0.25">
      <c r="A23" s="425">
        <v>17</v>
      </c>
      <c r="B23" s="428"/>
      <c r="C23" s="428"/>
      <c r="D23" s="428" t="s">
        <v>2694</v>
      </c>
      <c r="E23" s="428" t="s">
        <v>66</v>
      </c>
      <c r="F23" s="428" t="s">
        <v>1386</v>
      </c>
      <c r="G23" s="428" t="s">
        <v>1751</v>
      </c>
      <c r="H23" s="445" t="s">
        <v>2622</v>
      </c>
      <c r="I23" s="443">
        <v>0</v>
      </c>
      <c r="J23" s="428" t="s">
        <v>2056</v>
      </c>
      <c r="K23" s="428">
        <v>1</v>
      </c>
      <c r="L23" s="428">
        <v>30</v>
      </c>
      <c r="M23" s="428" t="s">
        <v>2018</v>
      </c>
      <c r="N23" s="428" t="s">
        <v>2185</v>
      </c>
      <c r="O23" s="428"/>
      <c r="P23" s="376" t="s">
        <v>1385</v>
      </c>
      <c r="Q23" s="376" t="s">
        <v>1380</v>
      </c>
      <c r="R23" s="376" t="s">
        <v>1380</v>
      </c>
      <c r="S23" s="376" t="s">
        <v>1254</v>
      </c>
      <c r="T23" s="376" t="s">
        <v>1254</v>
      </c>
      <c r="U23" s="376" t="s">
        <v>1254</v>
      </c>
      <c r="V23" s="376" t="s">
        <v>1254</v>
      </c>
      <c r="W23" s="376" t="s">
        <v>1254</v>
      </c>
      <c r="X23" s="376" t="s">
        <v>1254</v>
      </c>
      <c r="Y23" s="376" t="s">
        <v>1254</v>
      </c>
      <c r="Z23" s="376" t="s">
        <v>1254</v>
      </c>
      <c r="AA23" s="376" t="s">
        <v>1254</v>
      </c>
      <c r="AB23" s="376" t="s">
        <v>1254</v>
      </c>
      <c r="AC23" s="376" t="s">
        <v>1254</v>
      </c>
      <c r="AD23" s="376" t="s">
        <v>1254</v>
      </c>
      <c r="AE23" s="376" t="s">
        <v>1254</v>
      </c>
      <c r="AF23" s="376" t="s">
        <v>1254</v>
      </c>
      <c r="AG23" s="376" t="s">
        <v>1254</v>
      </c>
      <c r="AH23" s="376"/>
      <c r="AI23" s="376"/>
      <c r="AJ23" s="376" t="s">
        <v>1254</v>
      </c>
      <c r="AK23" s="405" t="s">
        <v>1380</v>
      </c>
      <c r="AL23" s="405" t="s">
        <v>1380</v>
      </c>
      <c r="AM23" s="376" t="s">
        <v>1254</v>
      </c>
      <c r="AN23" s="376"/>
      <c r="AO23" s="376"/>
      <c r="AP23" s="376" t="s">
        <v>1759</v>
      </c>
      <c r="AQ23" s="376"/>
      <c r="AR23" s="376"/>
      <c r="AS23" s="376"/>
    </row>
    <row r="24" spans="1:45" ht="27" customHeight="1" x14ac:dyDescent="0.25">
      <c r="A24" s="425">
        <v>18</v>
      </c>
      <c r="B24" s="428"/>
      <c r="C24" s="428"/>
      <c r="D24" s="428" t="s">
        <v>1384</v>
      </c>
      <c r="E24" s="428" t="s">
        <v>66</v>
      </c>
      <c r="F24" s="428" t="s">
        <v>1382</v>
      </c>
      <c r="G24" s="428"/>
      <c r="H24" s="445" t="s">
        <v>2622</v>
      </c>
      <c r="I24" s="443">
        <v>0</v>
      </c>
      <c r="J24" s="428" t="s">
        <v>2056</v>
      </c>
      <c r="K24" s="428">
        <v>1</v>
      </c>
      <c r="L24" s="428">
        <v>1</v>
      </c>
      <c r="M24" s="428" t="s">
        <v>2019</v>
      </c>
      <c r="N24" s="428" t="s">
        <v>2186</v>
      </c>
      <c r="O24" s="428" t="s">
        <v>546</v>
      </c>
      <c r="P24" s="376" t="s">
        <v>1383</v>
      </c>
      <c r="Q24" s="376" t="s">
        <v>1380</v>
      </c>
      <c r="R24" s="376" t="s">
        <v>1380</v>
      </c>
      <c r="S24" s="376" t="s">
        <v>1380</v>
      </c>
      <c r="T24" s="376" t="s">
        <v>1380</v>
      </c>
      <c r="U24" s="376" t="s">
        <v>1380</v>
      </c>
      <c r="V24" s="376" t="s">
        <v>1380</v>
      </c>
      <c r="W24" s="376" t="s">
        <v>1380</v>
      </c>
      <c r="X24" s="376" t="s">
        <v>1380</v>
      </c>
      <c r="Y24" s="376" t="s">
        <v>1380</v>
      </c>
      <c r="Z24" s="376" t="s">
        <v>1380</v>
      </c>
      <c r="AA24" s="376" t="s">
        <v>1254</v>
      </c>
      <c r="AB24" s="376" t="s">
        <v>1254</v>
      </c>
      <c r="AC24" s="376" t="s">
        <v>1254</v>
      </c>
      <c r="AD24" s="376" t="s">
        <v>1380</v>
      </c>
      <c r="AE24" s="376" t="s">
        <v>1254</v>
      </c>
      <c r="AF24" s="376" t="s">
        <v>1254</v>
      </c>
      <c r="AG24" s="376" t="s">
        <v>1254</v>
      </c>
      <c r="AH24" s="376"/>
      <c r="AI24" s="376"/>
      <c r="AJ24" s="376" t="s">
        <v>1254</v>
      </c>
      <c r="AK24" s="405" t="s">
        <v>1380</v>
      </c>
      <c r="AL24" s="405" t="s">
        <v>1380</v>
      </c>
      <c r="AM24" s="376" t="s">
        <v>1254</v>
      </c>
      <c r="AN24" s="376"/>
      <c r="AO24" s="376"/>
      <c r="AP24" s="376" t="s">
        <v>1759</v>
      </c>
      <c r="AQ24" s="376"/>
      <c r="AR24" s="376"/>
      <c r="AS24" s="376"/>
    </row>
    <row r="25" spans="1:45" ht="27" customHeight="1" x14ac:dyDescent="0.25">
      <c r="A25" s="425">
        <v>19</v>
      </c>
      <c r="B25" s="428"/>
      <c r="C25" s="460"/>
      <c r="D25" s="453" t="s">
        <v>2712</v>
      </c>
      <c r="E25" s="428"/>
      <c r="F25" s="453" t="s">
        <v>2707</v>
      </c>
      <c r="G25" s="453" t="s">
        <v>2688</v>
      </c>
      <c r="H25" s="453" t="s">
        <v>2622</v>
      </c>
      <c r="I25" s="474" t="s">
        <v>1873</v>
      </c>
      <c r="J25" s="453" t="s">
        <v>2056</v>
      </c>
      <c r="K25" s="453">
        <v>1</v>
      </c>
      <c r="L25" s="453">
        <v>1</v>
      </c>
      <c r="M25" s="453" t="s">
        <v>2019</v>
      </c>
      <c r="N25" s="453" t="s">
        <v>2187</v>
      </c>
      <c r="O25" s="506" t="s">
        <v>2698</v>
      </c>
      <c r="P25" s="376"/>
      <c r="Q25" s="376"/>
      <c r="R25" s="376"/>
      <c r="S25" s="376"/>
      <c r="T25" s="376"/>
      <c r="U25" s="376"/>
      <c r="V25" s="376"/>
      <c r="W25" s="376"/>
      <c r="X25" s="376"/>
      <c r="Y25" s="376"/>
      <c r="Z25" s="376"/>
      <c r="AA25" s="376"/>
      <c r="AB25" s="376"/>
      <c r="AC25" s="376"/>
      <c r="AD25" s="410" t="s">
        <v>1185</v>
      </c>
      <c r="AE25" s="410" t="s">
        <v>1184</v>
      </c>
      <c r="AF25" s="410" t="s">
        <v>1184</v>
      </c>
      <c r="AG25" s="376"/>
      <c r="AH25" s="376"/>
      <c r="AI25" s="376"/>
      <c r="AJ25" s="376"/>
      <c r="AK25" s="405"/>
      <c r="AL25" s="405"/>
      <c r="AM25" s="376"/>
      <c r="AN25" s="376"/>
      <c r="AO25" s="376"/>
      <c r="AP25" s="376"/>
      <c r="AQ25" s="376"/>
      <c r="AR25" s="376"/>
      <c r="AS25" s="407"/>
    </row>
    <row r="26" spans="1:45" ht="27" customHeight="1" x14ac:dyDescent="0.25">
      <c r="A26" s="425">
        <v>20</v>
      </c>
      <c r="B26" s="428"/>
      <c r="C26" s="460"/>
      <c r="D26" s="453" t="s">
        <v>2713</v>
      </c>
      <c r="E26" s="428"/>
      <c r="F26" s="453" t="s">
        <v>2707</v>
      </c>
      <c r="G26" s="453" t="s">
        <v>2688</v>
      </c>
      <c r="H26" s="453" t="s">
        <v>2622</v>
      </c>
      <c r="I26" s="474" t="s">
        <v>1873</v>
      </c>
      <c r="J26" s="453" t="s">
        <v>2056</v>
      </c>
      <c r="K26" s="453">
        <v>1</v>
      </c>
      <c r="L26" s="453">
        <v>1</v>
      </c>
      <c r="M26" s="453" t="s">
        <v>2019</v>
      </c>
      <c r="N26" s="453" t="s">
        <v>2710</v>
      </c>
      <c r="O26" s="506" t="s">
        <v>2698</v>
      </c>
      <c r="P26" s="376"/>
      <c r="Q26" s="376"/>
      <c r="R26" s="376"/>
      <c r="S26" s="376"/>
      <c r="T26" s="376"/>
      <c r="U26" s="376"/>
      <c r="V26" s="376"/>
      <c r="W26" s="376"/>
      <c r="X26" s="376"/>
      <c r="Y26" s="376"/>
      <c r="Z26" s="376"/>
      <c r="AA26" s="376"/>
      <c r="AB26" s="376"/>
      <c r="AC26" s="376"/>
      <c r="AD26" s="410" t="s">
        <v>1185</v>
      </c>
      <c r="AE26" s="410" t="s">
        <v>1184</v>
      </c>
      <c r="AF26" s="410" t="s">
        <v>1184</v>
      </c>
      <c r="AG26" s="376"/>
      <c r="AH26" s="376"/>
      <c r="AI26" s="376"/>
      <c r="AJ26" s="376"/>
      <c r="AK26" s="405"/>
      <c r="AL26" s="405"/>
      <c r="AM26" s="376"/>
      <c r="AN26" s="376"/>
      <c r="AO26" s="376"/>
      <c r="AP26" s="376"/>
      <c r="AQ26" s="376"/>
      <c r="AR26" s="376"/>
      <c r="AS26" s="407"/>
    </row>
    <row r="27" spans="1:45" ht="26.25" customHeight="1" x14ac:dyDescent="0.25">
      <c r="A27" s="425">
        <v>21</v>
      </c>
      <c r="B27" s="428"/>
      <c r="C27" s="428"/>
      <c r="D27" s="428" t="s">
        <v>2695</v>
      </c>
      <c r="E27" s="428" t="s">
        <v>66</v>
      </c>
      <c r="F27" s="453" t="s">
        <v>2707</v>
      </c>
      <c r="G27" s="507"/>
      <c r="H27" s="507" t="s">
        <v>2622</v>
      </c>
      <c r="I27" s="508">
        <v>0</v>
      </c>
      <c r="J27" s="507" t="s">
        <v>2056</v>
      </c>
      <c r="K27" s="507">
        <v>1</v>
      </c>
      <c r="L27" s="453" t="s">
        <v>2703</v>
      </c>
      <c r="M27" s="507" t="s">
        <v>2019</v>
      </c>
      <c r="N27" s="453" t="s">
        <v>2711</v>
      </c>
      <c r="O27" s="507"/>
      <c r="P27" s="376" t="s">
        <v>1381</v>
      </c>
      <c r="Q27" s="376" t="s">
        <v>1380</v>
      </c>
      <c r="R27" s="376" t="s">
        <v>1380</v>
      </c>
      <c r="S27" s="376" t="s">
        <v>1380</v>
      </c>
      <c r="T27" s="376" t="s">
        <v>1380</v>
      </c>
      <c r="U27" s="376" t="s">
        <v>1380</v>
      </c>
      <c r="V27" s="376" t="s">
        <v>1380</v>
      </c>
      <c r="W27" s="376" t="s">
        <v>1380</v>
      </c>
      <c r="X27" s="376" t="s">
        <v>1380</v>
      </c>
      <c r="Y27" s="376" t="s">
        <v>1380</v>
      </c>
      <c r="Z27" s="376" t="s">
        <v>1380</v>
      </c>
      <c r="AA27" s="376" t="s">
        <v>1254</v>
      </c>
      <c r="AB27" s="376" t="s">
        <v>1254</v>
      </c>
      <c r="AC27" s="376" t="s">
        <v>1254</v>
      </c>
      <c r="AD27" s="376" t="s">
        <v>1380</v>
      </c>
      <c r="AE27" s="376" t="s">
        <v>1254</v>
      </c>
      <c r="AF27" s="376" t="s">
        <v>1254</v>
      </c>
      <c r="AG27" s="376" t="s">
        <v>1254</v>
      </c>
      <c r="AH27" s="376"/>
      <c r="AI27" s="376"/>
      <c r="AJ27" s="376" t="s">
        <v>1254</v>
      </c>
      <c r="AK27" s="405" t="s">
        <v>1380</v>
      </c>
      <c r="AL27" s="405" t="s">
        <v>1380</v>
      </c>
      <c r="AM27" s="376" t="s">
        <v>1254</v>
      </c>
      <c r="AN27" s="376"/>
      <c r="AO27" s="376"/>
      <c r="AP27" s="376" t="s">
        <v>1759</v>
      </c>
      <c r="AQ27" s="376"/>
      <c r="AR27" s="376"/>
      <c r="AS27" s="376"/>
    </row>
    <row r="28" spans="1:45" ht="27" customHeight="1" x14ac:dyDescent="0.25">
      <c r="A28" s="425">
        <v>22</v>
      </c>
      <c r="B28" s="428" t="s">
        <v>1693</v>
      </c>
      <c r="C28" s="428" t="s">
        <v>63</v>
      </c>
      <c r="D28" s="428" t="s">
        <v>64</v>
      </c>
      <c r="E28" s="446" t="s">
        <v>66</v>
      </c>
      <c r="F28" s="428" t="s">
        <v>613</v>
      </c>
      <c r="G28" s="428"/>
      <c r="H28" s="428" t="s">
        <v>2623</v>
      </c>
      <c r="I28" s="447">
        <v>1</v>
      </c>
      <c r="J28" s="428" t="s">
        <v>2057</v>
      </c>
      <c r="K28" s="428">
        <v>1</v>
      </c>
      <c r="L28" s="428">
        <v>1</v>
      </c>
      <c r="M28" s="428" t="s">
        <v>1934</v>
      </c>
      <c r="N28" s="428" t="s">
        <v>2188</v>
      </c>
      <c r="O28" s="428" t="s">
        <v>425</v>
      </c>
      <c r="P28" s="376" t="s">
        <v>1378</v>
      </c>
      <c r="Q28" s="376" t="s">
        <v>64</v>
      </c>
      <c r="R28" s="376" t="s">
        <v>64</v>
      </c>
      <c r="S28" s="376" t="s">
        <v>1184</v>
      </c>
      <c r="T28" s="376" t="s">
        <v>1184</v>
      </c>
      <c r="U28" s="376" t="s">
        <v>1184</v>
      </c>
      <c r="V28" s="376" t="s">
        <v>1184</v>
      </c>
      <c r="W28" s="376" t="s">
        <v>1184</v>
      </c>
      <c r="X28" s="376" t="s">
        <v>1184</v>
      </c>
      <c r="Y28" s="378" t="s">
        <v>1184</v>
      </c>
      <c r="Z28" s="378" t="s">
        <v>1184</v>
      </c>
      <c r="AA28" s="378" t="s">
        <v>1207</v>
      </c>
      <c r="AB28" s="378" t="s">
        <v>1207</v>
      </c>
      <c r="AC28" s="378" t="s">
        <v>1207</v>
      </c>
      <c r="AD28" s="378" t="s">
        <v>1184</v>
      </c>
      <c r="AE28" s="378" t="s">
        <v>1207</v>
      </c>
      <c r="AF28" s="378" t="s">
        <v>1207</v>
      </c>
      <c r="AG28" s="378" t="s">
        <v>1207</v>
      </c>
      <c r="AH28" s="378"/>
      <c r="AI28" s="378"/>
      <c r="AJ28" s="378" t="s">
        <v>1207</v>
      </c>
      <c r="AK28" s="405" t="s">
        <v>64</v>
      </c>
      <c r="AL28" s="405" t="s">
        <v>64</v>
      </c>
      <c r="AM28" s="378" t="s">
        <v>1207</v>
      </c>
      <c r="AN28" s="378"/>
      <c r="AO28" s="376" t="s">
        <v>1376</v>
      </c>
      <c r="AP28" s="376" t="s">
        <v>66</v>
      </c>
      <c r="AQ28" s="376"/>
      <c r="AR28" s="376"/>
      <c r="AS28" s="376"/>
    </row>
    <row r="29" spans="1:45" ht="27" customHeight="1" x14ac:dyDescent="0.25">
      <c r="A29" s="425">
        <v>23</v>
      </c>
      <c r="B29" s="428"/>
      <c r="C29" s="428"/>
      <c r="D29" s="428" t="s">
        <v>67</v>
      </c>
      <c r="E29" s="446" t="s">
        <v>69</v>
      </c>
      <c r="F29" s="428" t="s">
        <v>613</v>
      </c>
      <c r="G29" s="428"/>
      <c r="H29" s="428" t="s">
        <v>2623</v>
      </c>
      <c r="I29" s="447">
        <v>1</v>
      </c>
      <c r="J29" s="428" t="s">
        <v>2057</v>
      </c>
      <c r="K29" s="428">
        <v>1</v>
      </c>
      <c r="L29" s="428">
        <v>1</v>
      </c>
      <c r="M29" s="428" t="s">
        <v>1934</v>
      </c>
      <c r="N29" s="428" t="s">
        <v>2189</v>
      </c>
      <c r="O29" s="428" t="s">
        <v>426</v>
      </c>
      <c r="P29" s="376" t="s">
        <v>1377</v>
      </c>
      <c r="Q29" s="376" t="s">
        <v>67</v>
      </c>
      <c r="R29" s="376" t="s">
        <v>67</v>
      </c>
      <c r="S29" s="376" t="s">
        <v>1184</v>
      </c>
      <c r="T29" s="376" t="s">
        <v>1184</v>
      </c>
      <c r="U29" s="376" t="s">
        <v>1184</v>
      </c>
      <c r="V29" s="376" t="s">
        <v>1184</v>
      </c>
      <c r="W29" s="376" t="s">
        <v>1184</v>
      </c>
      <c r="X29" s="376" t="s">
        <v>1184</v>
      </c>
      <c r="Y29" s="378" t="s">
        <v>1184</v>
      </c>
      <c r="Z29" s="378" t="s">
        <v>1184</v>
      </c>
      <c r="AA29" s="378" t="s">
        <v>1207</v>
      </c>
      <c r="AB29" s="378" t="s">
        <v>1207</v>
      </c>
      <c r="AC29" s="378" t="s">
        <v>1207</v>
      </c>
      <c r="AD29" s="378" t="s">
        <v>1184</v>
      </c>
      <c r="AE29" s="378" t="s">
        <v>1207</v>
      </c>
      <c r="AF29" s="378" t="s">
        <v>1207</v>
      </c>
      <c r="AG29" s="378" t="s">
        <v>1207</v>
      </c>
      <c r="AH29" s="378"/>
      <c r="AI29" s="378"/>
      <c r="AJ29" s="378" t="s">
        <v>1207</v>
      </c>
      <c r="AK29" s="405" t="s">
        <v>67</v>
      </c>
      <c r="AL29" s="405" t="s">
        <v>67</v>
      </c>
      <c r="AM29" s="378" t="s">
        <v>1207</v>
      </c>
      <c r="AN29" s="378"/>
      <c r="AO29" s="376" t="s">
        <v>1376</v>
      </c>
      <c r="AP29" s="376" t="s">
        <v>1268</v>
      </c>
      <c r="AQ29" s="376"/>
      <c r="AR29" s="376"/>
      <c r="AS29" s="376"/>
    </row>
    <row r="30" spans="1:45" ht="27" customHeight="1" x14ac:dyDescent="0.25">
      <c r="A30" s="425">
        <v>24</v>
      </c>
      <c r="B30" s="428"/>
      <c r="C30" s="428"/>
      <c r="D30" s="428" t="s">
        <v>71</v>
      </c>
      <c r="E30" s="446" t="s">
        <v>66</v>
      </c>
      <c r="F30" s="428" t="s">
        <v>2648</v>
      </c>
      <c r="G30" s="428"/>
      <c r="H30" s="428" t="s">
        <v>2623</v>
      </c>
      <c r="I30" s="447">
        <v>0</v>
      </c>
      <c r="J30" s="428" t="s">
        <v>2057</v>
      </c>
      <c r="K30" s="428">
        <v>1</v>
      </c>
      <c r="L30" s="428">
        <v>1</v>
      </c>
      <c r="M30" s="428" t="s">
        <v>1934</v>
      </c>
      <c r="N30" s="428" t="s">
        <v>2190</v>
      </c>
      <c r="O30" s="428" t="s">
        <v>427</v>
      </c>
      <c r="P30" s="376" t="s">
        <v>71</v>
      </c>
      <c r="Q30" s="376" t="s">
        <v>71</v>
      </c>
      <c r="R30" s="376" t="s">
        <v>72</v>
      </c>
      <c r="S30" s="376" t="s">
        <v>1184</v>
      </c>
      <c r="T30" s="376" t="s">
        <v>1185</v>
      </c>
      <c r="U30" s="376" t="s">
        <v>1184</v>
      </c>
      <c r="V30" s="376" t="s">
        <v>1185</v>
      </c>
      <c r="W30" s="376" t="s">
        <v>1184</v>
      </c>
      <c r="X30" s="376" t="s">
        <v>1184</v>
      </c>
      <c r="Y30" s="378" t="s">
        <v>1184</v>
      </c>
      <c r="Z30" s="378" t="s">
        <v>1184</v>
      </c>
      <c r="AA30" s="378" t="s">
        <v>1380</v>
      </c>
      <c r="AB30" s="378" t="s">
        <v>1380</v>
      </c>
      <c r="AC30" s="378" t="s">
        <v>1380</v>
      </c>
      <c r="AD30" s="378" t="s">
        <v>1184</v>
      </c>
      <c r="AE30" s="378" t="s">
        <v>1380</v>
      </c>
      <c r="AF30" s="378" t="s">
        <v>1380</v>
      </c>
      <c r="AG30" s="378" t="s">
        <v>1380</v>
      </c>
      <c r="AH30" s="378"/>
      <c r="AI30" s="378"/>
      <c r="AJ30" s="378" t="s">
        <v>1380</v>
      </c>
      <c r="AK30" s="405" t="s">
        <v>71</v>
      </c>
      <c r="AL30" s="405" t="s">
        <v>72</v>
      </c>
      <c r="AM30" s="378" t="s">
        <v>1380</v>
      </c>
      <c r="AN30" s="378"/>
      <c r="AO30" s="376" t="s">
        <v>1371</v>
      </c>
      <c r="AP30" s="376" t="s">
        <v>66</v>
      </c>
      <c r="AQ30" s="376"/>
      <c r="AR30" s="376"/>
      <c r="AS30" s="376" t="s">
        <v>1375</v>
      </c>
    </row>
    <row r="31" spans="1:45" ht="27" customHeight="1" x14ac:dyDescent="0.25">
      <c r="A31" s="425">
        <v>25</v>
      </c>
      <c r="B31" s="428"/>
      <c r="C31" s="428"/>
      <c r="D31" s="428" t="s">
        <v>73</v>
      </c>
      <c r="E31" s="446" t="s">
        <v>66</v>
      </c>
      <c r="F31" s="428" t="s">
        <v>613</v>
      </c>
      <c r="G31" s="428"/>
      <c r="H31" s="428" t="s">
        <v>2623</v>
      </c>
      <c r="I31" s="443">
        <v>0</v>
      </c>
      <c r="J31" s="428" t="s">
        <v>2057</v>
      </c>
      <c r="K31" s="428">
        <v>1</v>
      </c>
      <c r="L31" s="428">
        <v>1</v>
      </c>
      <c r="M31" s="428" t="s">
        <v>1934</v>
      </c>
      <c r="N31" s="428" t="s">
        <v>2191</v>
      </c>
      <c r="O31" s="428" t="s">
        <v>428</v>
      </c>
      <c r="P31" s="376" t="s">
        <v>1374</v>
      </c>
      <c r="Q31" s="376" t="s">
        <v>73</v>
      </c>
      <c r="R31" s="376" t="s">
        <v>73</v>
      </c>
      <c r="S31" s="376" t="s">
        <v>1184</v>
      </c>
      <c r="T31" s="376" t="s">
        <v>1184</v>
      </c>
      <c r="U31" s="376" t="s">
        <v>1184</v>
      </c>
      <c r="V31" s="376" t="s">
        <v>1184</v>
      </c>
      <c r="W31" s="376" t="s">
        <v>1184</v>
      </c>
      <c r="X31" s="376" t="s">
        <v>1184</v>
      </c>
      <c r="Y31" s="378" t="s">
        <v>1184</v>
      </c>
      <c r="Z31" s="378" t="s">
        <v>1184</v>
      </c>
      <c r="AA31" s="378" t="s">
        <v>1207</v>
      </c>
      <c r="AB31" s="378" t="s">
        <v>1207</v>
      </c>
      <c r="AC31" s="378" t="s">
        <v>1207</v>
      </c>
      <c r="AD31" s="378" t="s">
        <v>1184</v>
      </c>
      <c r="AE31" s="378" t="s">
        <v>1207</v>
      </c>
      <c r="AF31" s="378" t="s">
        <v>1207</v>
      </c>
      <c r="AG31" s="378" t="s">
        <v>1207</v>
      </c>
      <c r="AH31" s="378"/>
      <c r="AI31" s="378"/>
      <c r="AJ31" s="378" t="s">
        <v>1207</v>
      </c>
      <c r="AK31" s="405" t="s">
        <v>73</v>
      </c>
      <c r="AL31" s="405" t="s">
        <v>73</v>
      </c>
      <c r="AM31" s="378" t="s">
        <v>1207</v>
      </c>
      <c r="AN31" s="378"/>
      <c r="AO31" s="376"/>
      <c r="AP31" s="376" t="s">
        <v>66</v>
      </c>
      <c r="AQ31" s="376"/>
      <c r="AR31" s="376"/>
      <c r="AS31" s="376"/>
    </row>
    <row r="32" spans="1:45" ht="27" customHeight="1" x14ac:dyDescent="0.25">
      <c r="A32" s="425">
        <v>26</v>
      </c>
      <c r="B32" s="428"/>
      <c r="C32" s="428"/>
      <c r="D32" s="428" t="s">
        <v>76</v>
      </c>
      <c r="E32" s="446" t="s">
        <v>87</v>
      </c>
      <c r="F32" s="428" t="s">
        <v>75</v>
      </c>
      <c r="G32" s="428" t="s">
        <v>1751</v>
      </c>
      <c r="H32" s="428" t="s">
        <v>2623</v>
      </c>
      <c r="I32" s="443">
        <v>0</v>
      </c>
      <c r="J32" s="428" t="s">
        <v>2057</v>
      </c>
      <c r="K32" s="428">
        <v>1</v>
      </c>
      <c r="L32" s="428">
        <v>1</v>
      </c>
      <c r="M32" s="428" t="s">
        <v>1934</v>
      </c>
      <c r="N32" s="428" t="s">
        <v>2192</v>
      </c>
      <c r="O32" s="428" t="s">
        <v>429</v>
      </c>
      <c r="P32" s="376" t="s">
        <v>76</v>
      </c>
      <c r="Q32" s="376" t="s">
        <v>76</v>
      </c>
      <c r="R32" s="376" t="s">
        <v>77</v>
      </c>
      <c r="S32" s="376" t="s">
        <v>1254</v>
      </c>
      <c r="T32" s="376" t="s">
        <v>1254</v>
      </c>
      <c r="U32" s="376" t="s">
        <v>1254</v>
      </c>
      <c r="V32" s="376" t="s">
        <v>1254</v>
      </c>
      <c r="W32" s="376" t="s">
        <v>1254</v>
      </c>
      <c r="X32" s="376" t="s">
        <v>1254</v>
      </c>
      <c r="Y32" s="378" t="s">
        <v>1254</v>
      </c>
      <c r="Z32" s="378" t="s">
        <v>1254</v>
      </c>
      <c r="AA32" s="378" t="s">
        <v>1254</v>
      </c>
      <c r="AB32" s="378" t="s">
        <v>1254</v>
      </c>
      <c r="AC32" s="378" t="s">
        <v>1254</v>
      </c>
      <c r="AD32" s="378" t="s">
        <v>1254</v>
      </c>
      <c r="AE32" s="378" t="s">
        <v>1254</v>
      </c>
      <c r="AF32" s="378" t="s">
        <v>1254</v>
      </c>
      <c r="AG32" s="378" t="s">
        <v>1254</v>
      </c>
      <c r="AH32" s="378"/>
      <c r="AI32" s="378"/>
      <c r="AJ32" s="378" t="s">
        <v>1254</v>
      </c>
      <c r="AK32" s="405" t="s">
        <v>76</v>
      </c>
      <c r="AL32" s="405" t="s">
        <v>77</v>
      </c>
      <c r="AM32" s="378" t="s">
        <v>1254</v>
      </c>
      <c r="AN32" s="378"/>
      <c r="AO32" s="376" t="s">
        <v>1373</v>
      </c>
      <c r="AP32" s="376" t="s">
        <v>1760</v>
      </c>
      <c r="AQ32" s="376" t="s">
        <v>1340</v>
      </c>
      <c r="AR32" s="376" t="s">
        <v>1267</v>
      </c>
      <c r="AS32" s="376" t="s">
        <v>1372</v>
      </c>
    </row>
    <row r="33" spans="1:45" ht="27" customHeight="1" x14ac:dyDescent="0.25">
      <c r="A33" s="425">
        <v>27</v>
      </c>
      <c r="B33" s="428"/>
      <c r="C33" s="428"/>
      <c r="D33" s="428" t="s">
        <v>79</v>
      </c>
      <c r="E33" s="446" t="s">
        <v>87</v>
      </c>
      <c r="F33" s="428" t="s">
        <v>75</v>
      </c>
      <c r="G33" s="428" t="s">
        <v>1751</v>
      </c>
      <c r="H33" s="428" t="s">
        <v>2623</v>
      </c>
      <c r="I33" s="443">
        <v>0</v>
      </c>
      <c r="J33" s="428" t="s">
        <v>2057</v>
      </c>
      <c r="K33" s="428">
        <v>1</v>
      </c>
      <c r="L33" s="428">
        <v>1</v>
      </c>
      <c r="M33" s="428" t="s">
        <v>1934</v>
      </c>
      <c r="N33" s="428" t="s">
        <v>2193</v>
      </c>
      <c r="O33" s="428" t="s">
        <v>430</v>
      </c>
      <c r="P33" s="376" t="s">
        <v>79</v>
      </c>
      <c r="Q33" s="376" t="s">
        <v>79</v>
      </c>
      <c r="R33" s="376" t="s">
        <v>80</v>
      </c>
      <c r="S33" s="376" t="s">
        <v>1254</v>
      </c>
      <c r="T33" s="376" t="s">
        <v>1254</v>
      </c>
      <c r="U33" s="376" t="s">
        <v>1254</v>
      </c>
      <c r="V33" s="376" t="s">
        <v>1254</v>
      </c>
      <c r="W33" s="376" t="s">
        <v>1254</v>
      </c>
      <c r="X33" s="376" t="s">
        <v>1254</v>
      </c>
      <c r="Y33" s="376" t="s">
        <v>1254</v>
      </c>
      <c r="Z33" s="378" t="s">
        <v>1254</v>
      </c>
      <c r="AA33" s="378" t="s">
        <v>1254</v>
      </c>
      <c r="AB33" s="378" t="s">
        <v>1254</v>
      </c>
      <c r="AC33" s="378" t="s">
        <v>1254</v>
      </c>
      <c r="AD33" s="378" t="s">
        <v>1254</v>
      </c>
      <c r="AE33" s="378" t="s">
        <v>1254</v>
      </c>
      <c r="AF33" s="378" t="s">
        <v>1254</v>
      </c>
      <c r="AG33" s="378" t="s">
        <v>1254</v>
      </c>
      <c r="AH33" s="378"/>
      <c r="AI33" s="378"/>
      <c r="AJ33" s="378" t="s">
        <v>1254</v>
      </c>
      <c r="AK33" s="405" t="s">
        <v>79</v>
      </c>
      <c r="AL33" s="405" t="s">
        <v>80</v>
      </c>
      <c r="AM33" s="378" t="s">
        <v>1254</v>
      </c>
      <c r="AN33" s="378"/>
      <c r="AO33" s="376" t="s">
        <v>1373</v>
      </c>
      <c r="AP33" s="376" t="s">
        <v>1760</v>
      </c>
      <c r="AQ33" s="376" t="s">
        <v>1340</v>
      </c>
      <c r="AR33" s="376" t="s">
        <v>1267</v>
      </c>
      <c r="AS33" s="376" t="s">
        <v>1372</v>
      </c>
    </row>
    <row r="34" spans="1:45" ht="27" customHeight="1" x14ac:dyDescent="0.25">
      <c r="A34" s="425">
        <v>28</v>
      </c>
      <c r="B34" s="428"/>
      <c r="C34" s="428"/>
      <c r="D34" s="428" t="s">
        <v>81</v>
      </c>
      <c r="E34" s="446" t="s">
        <v>66</v>
      </c>
      <c r="F34" s="428" t="s">
        <v>2649</v>
      </c>
      <c r="G34" s="428"/>
      <c r="H34" s="428" t="s">
        <v>2623</v>
      </c>
      <c r="I34" s="443">
        <v>0</v>
      </c>
      <c r="J34" s="428" t="s">
        <v>2057</v>
      </c>
      <c r="K34" s="428">
        <v>1</v>
      </c>
      <c r="L34" s="428">
        <v>1</v>
      </c>
      <c r="M34" s="428" t="s">
        <v>1934</v>
      </c>
      <c r="N34" s="428" t="s">
        <v>2194</v>
      </c>
      <c r="O34" s="428" t="s">
        <v>431</v>
      </c>
      <c r="P34" s="376" t="s">
        <v>81</v>
      </c>
      <c r="Q34" s="376" t="s">
        <v>81</v>
      </c>
      <c r="R34" s="376" t="s">
        <v>81</v>
      </c>
      <c r="S34" s="376" t="s">
        <v>1207</v>
      </c>
      <c r="T34" s="376" t="s">
        <v>1185</v>
      </c>
      <c r="U34" s="376" t="s">
        <v>1184</v>
      </c>
      <c r="V34" s="376" t="s">
        <v>1185</v>
      </c>
      <c r="W34" s="376" t="s">
        <v>1207</v>
      </c>
      <c r="X34" s="376" t="s">
        <v>1184</v>
      </c>
      <c r="Y34" s="378" t="s">
        <v>1207</v>
      </c>
      <c r="Z34" s="378" t="s">
        <v>1207</v>
      </c>
      <c r="AA34" s="378" t="s">
        <v>1380</v>
      </c>
      <c r="AB34" s="378" t="s">
        <v>1380</v>
      </c>
      <c r="AC34" s="378" t="s">
        <v>1207</v>
      </c>
      <c r="AD34" s="378" t="s">
        <v>1207</v>
      </c>
      <c r="AE34" s="378" t="s">
        <v>1380</v>
      </c>
      <c r="AF34" s="378" t="s">
        <v>1380</v>
      </c>
      <c r="AG34" s="378" t="s">
        <v>1207</v>
      </c>
      <c r="AH34" s="378"/>
      <c r="AI34" s="378"/>
      <c r="AJ34" s="378" t="s">
        <v>1207</v>
      </c>
      <c r="AK34" s="405" t="s">
        <v>81</v>
      </c>
      <c r="AL34" s="405" t="s">
        <v>81</v>
      </c>
      <c r="AM34" s="378" t="s">
        <v>1207</v>
      </c>
      <c r="AN34" s="378"/>
      <c r="AO34" s="376" t="s">
        <v>1371</v>
      </c>
      <c r="AP34" s="376" t="s">
        <v>66</v>
      </c>
      <c r="AQ34" s="376"/>
      <c r="AR34" s="376"/>
      <c r="AS34" s="376" t="s">
        <v>1370</v>
      </c>
    </row>
    <row r="35" spans="1:45" ht="27" customHeight="1" x14ac:dyDescent="0.25">
      <c r="A35" s="425">
        <v>29</v>
      </c>
      <c r="B35" s="428"/>
      <c r="C35" s="428"/>
      <c r="D35" s="428" t="s">
        <v>83</v>
      </c>
      <c r="E35" s="446" t="s">
        <v>66</v>
      </c>
      <c r="F35" s="428" t="s">
        <v>1447</v>
      </c>
      <c r="G35" s="428" t="s">
        <v>1751</v>
      </c>
      <c r="H35" s="428" t="s">
        <v>2623</v>
      </c>
      <c r="I35" s="443">
        <v>0</v>
      </c>
      <c r="J35" s="428" t="s">
        <v>2057</v>
      </c>
      <c r="K35" s="428">
        <v>1</v>
      </c>
      <c r="L35" s="428">
        <v>1</v>
      </c>
      <c r="M35" s="428" t="s">
        <v>1934</v>
      </c>
      <c r="N35" s="428" t="s">
        <v>2195</v>
      </c>
      <c r="O35" s="428" t="s">
        <v>432</v>
      </c>
      <c r="P35" s="376" t="s">
        <v>1369</v>
      </c>
      <c r="Q35" s="376" t="s">
        <v>83</v>
      </c>
      <c r="R35" s="376" t="s">
        <v>83</v>
      </c>
      <c r="S35" s="376" t="s">
        <v>1254</v>
      </c>
      <c r="T35" s="376" t="s">
        <v>1254</v>
      </c>
      <c r="U35" s="376" t="s">
        <v>1254</v>
      </c>
      <c r="V35" s="376" t="s">
        <v>1254</v>
      </c>
      <c r="W35" s="376" t="s">
        <v>1254</v>
      </c>
      <c r="X35" s="376" t="s">
        <v>1254</v>
      </c>
      <c r="Y35" s="378" t="s">
        <v>1254</v>
      </c>
      <c r="Z35" s="378" t="s">
        <v>1254</v>
      </c>
      <c r="AA35" s="378" t="s">
        <v>1254</v>
      </c>
      <c r="AB35" s="378" t="s">
        <v>1254</v>
      </c>
      <c r="AC35" s="378" t="s">
        <v>1254</v>
      </c>
      <c r="AD35" s="378" t="s">
        <v>1254</v>
      </c>
      <c r="AE35" s="378" t="s">
        <v>1254</v>
      </c>
      <c r="AF35" s="378" t="s">
        <v>1254</v>
      </c>
      <c r="AG35" s="378" t="s">
        <v>1254</v>
      </c>
      <c r="AH35" s="378"/>
      <c r="AI35" s="378"/>
      <c r="AJ35" s="378" t="s">
        <v>1254</v>
      </c>
      <c r="AK35" s="405" t="s">
        <v>83</v>
      </c>
      <c r="AL35" s="405" t="s">
        <v>83</v>
      </c>
      <c r="AM35" s="378" t="s">
        <v>1254</v>
      </c>
      <c r="AN35" s="378"/>
      <c r="AO35" s="376" t="s">
        <v>1368</v>
      </c>
      <c r="AP35" s="376" t="s">
        <v>1761</v>
      </c>
      <c r="AQ35" s="376" t="s">
        <v>1367</v>
      </c>
      <c r="AR35" s="376"/>
      <c r="AS35" s="376" t="s">
        <v>1366</v>
      </c>
    </row>
    <row r="36" spans="1:45" ht="27" customHeight="1" x14ac:dyDescent="0.25">
      <c r="A36" s="425">
        <v>30</v>
      </c>
      <c r="B36" s="428"/>
      <c r="C36" s="460"/>
      <c r="D36" s="504" t="s">
        <v>2641</v>
      </c>
      <c r="E36" s="504" t="s">
        <v>66</v>
      </c>
      <c r="F36" s="504" t="s">
        <v>613</v>
      </c>
      <c r="G36" s="504" t="s">
        <v>1749</v>
      </c>
      <c r="H36" s="505" t="s">
        <v>2623</v>
      </c>
      <c r="I36" s="504" t="s">
        <v>1873</v>
      </c>
      <c r="J36" s="504" t="s">
        <v>2057</v>
      </c>
      <c r="K36" s="504">
        <v>1</v>
      </c>
      <c r="L36" s="504">
        <v>1</v>
      </c>
      <c r="M36" s="504" t="s">
        <v>1934</v>
      </c>
      <c r="N36" s="504" t="s">
        <v>2195</v>
      </c>
      <c r="O36" s="504" t="s">
        <v>2642</v>
      </c>
      <c r="P36" s="376" t="s">
        <v>1254</v>
      </c>
      <c r="Q36" s="376" t="s">
        <v>1254</v>
      </c>
      <c r="R36" s="376" t="s">
        <v>1254</v>
      </c>
      <c r="S36" s="376" t="s">
        <v>1254</v>
      </c>
      <c r="T36" s="376" t="s">
        <v>1254</v>
      </c>
      <c r="U36" s="376" t="s">
        <v>1254</v>
      </c>
      <c r="V36" s="376" t="s">
        <v>1254</v>
      </c>
      <c r="W36" s="376" t="s">
        <v>1254</v>
      </c>
      <c r="X36" s="376" t="s">
        <v>1254</v>
      </c>
      <c r="Y36" s="376" t="s">
        <v>1254</v>
      </c>
      <c r="Z36" s="376" t="s">
        <v>1184</v>
      </c>
      <c r="AA36" s="376" t="s">
        <v>1184</v>
      </c>
      <c r="AB36" s="376" t="s">
        <v>1184</v>
      </c>
      <c r="AC36" s="376" t="s">
        <v>1184</v>
      </c>
      <c r="AD36" s="376" t="s">
        <v>1184</v>
      </c>
      <c r="AE36" s="376" t="s">
        <v>1184</v>
      </c>
      <c r="AF36" s="376" t="s">
        <v>1184</v>
      </c>
      <c r="AG36" s="376" t="s">
        <v>1184</v>
      </c>
      <c r="AH36" s="376"/>
      <c r="AI36" s="376"/>
      <c r="AJ36" s="376" t="s">
        <v>1184</v>
      </c>
      <c r="AK36" s="405" t="s">
        <v>1254</v>
      </c>
      <c r="AL36" s="405" t="s">
        <v>1254</v>
      </c>
      <c r="AM36" s="376" t="s">
        <v>1184</v>
      </c>
      <c r="AN36" s="376"/>
      <c r="AO36" s="376"/>
      <c r="AP36" s="376"/>
      <c r="AQ36" s="376"/>
      <c r="AR36" s="376"/>
      <c r="AS36" s="407"/>
    </row>
    <row r="37" spans="1:45" ht="27" customHeight="1" x14ac:dyDescent="0.25">
      <c r="A37" s="425">
        <v>31</v>
      </c>
      <c r="B37" s="428"/>
      <c r="C37" s="428"/>
      <c r="D37" s="428" t="s">
        <v>85</v>
      </c>
      <c r="E37" s="446" t="s">
        <v>87</v>
      </c>
      <c r="F37" s="428" t="s">
        <v>613</v>
      </c>
      <c r="G37" s="428"/>
      <c r="H37" s="428" t="s">
        <v>2623</v>
      </c>
      <c r="I37" s="443">
        <v>0</v>
      </c>
      <c r="J37" s="428" t="s">
        <v>2057</v>
      </c>
      <c r="K37" s="428">
        <v>1</v>
      </c>
      <c r="L37" s="428">
        <v>1</v>
      </c>
      <c r="M37" s="428" t="s">
        <v>1935</v>
      </c>
      <c r="N37" s="428" t="s">
        <v>2196</v>
      </c>
      <c r="O37" s="428" t="s">
        <v>433</v>
      </c>
      <c r="P37" s="376" t="s">
        <v>85</v>
      </c>
      <c r="Q37" s="376" t="s">
        <v>85</v>
      </c>
      <c r="R37" s="376" t="s">
        <v>85</v>
      </c>
      <c r="S37" s="376" t="s">
        <v>1184</v>
      </c>
      <c r="T37" s="376" t="s">
        <v>1184</v>
      </c>
      <c r="U37" s="376" t="s">
        <v>1184</v>
      </c>
      <c r="V37" s="376" t="s">
        <v>1184</v>
      </c>
      <c r="W37" s="376" t="s">
        <v>1184</v>
      </c>
      <c r="X37" s="376" t="s">
        <v>1184</v>
      </c>
      <c r="Y37" s="378" t="s">
        <v>1184</v>
      </c>
      <c r="Z37" s="378" t="s">
        <v>1184</v>
      </c>
      <c r="AA37" s="378" t="s">
        <v>1184</v>
      </c>
      <c r="AB37" s="378" t="s">
        <v>1184</v>
      </c>
      <c r="AC37" s="378" t="s">
        <v>1184</v>
      </c>
      <c r="AD37" s="378" t="s">
        <v>1184</v>
      </c>
      <c r="AE37" s="378" t="s">
        <v>1184</v>
      </c>
      <c r="AF37" s="378" t="s">
        <v>1184</v>
      </c>
      <c r="AG37" s="378" t="s">
        <v>1184</v>
      </c>
      <c r="AH37" s="378"/>
      <c r="AI37" s="378"/>
      <c r="AJ37" s="378" t="s">
        <v>1184</v>
      </c>
      <c r="AK37" s="405" t="s">
        <v>85</v>
      </c>
      <c r="AL37" s="405" t="s">
        <v>85</v>
      </c>
      <c r="AM37" s="378" t="s">
        <v>1184</v>
      </c>
      <c r="AN37" s="378"/>
      <c r="AO37" s="376" t="s">
        <v>1362</v>
      </c>
      <c r="AP37" s="376" t="s">
        <v>1762</v>
      </c>
      <c r="AQ37" s="376"/>
      <c r="AR37" s="376"/>
      <c r="AS37" s="376"/>
    </row>
    <row r="38" spans="1:45" ht="27" customHeight="1" x14ac:dyDescent="0.25">
      <c r="A38" s="425">
        <v>32</v>
      </c>
      <c r="B38" s="428"/>
      <c r="C38" s="428"/>
      <c r="D38" s="428" t="s">
        <v>811</v>
      </c>
      <c r="E38" s="446" t="s">
        <v>87</v>
      </c>
      <c r="F38" s="428" t="s">
        <v>809</v>
      </c>
      <c r="G38" s="521" t="s">
        <v>2828</v>
      </c>
      <c r="H38" s="428" t="s">
        <v>2623</v>
      </c>
      <c r="I38" s="443">
        <v>0</v>
      </c>
      <c r="J38" s="428" t="s">
        <v>2057</v>
      </c>
      <c r="K38" s="428">
        <v>1</v>
      </c>
      <c r="L38" s="428">
        <v>1</v>
      </c>
      <c r="M38" s="428" t="s">
        <v>1935</v>
      </c>
      <c r="N38" s="428" t="s">
        <v>2197</v>
      </c>
      <c r="O38" s="428" t="s">
        <v>812</v>
      </c>
      <c r="P38" s="376" t="s">
        <v>1365</v>
      </c>
      <c r="Q38" s="376" t="s">
        <v>811</v>
      </c>
      <c r="R38" s="376" t="s">
        <v>811</v>
      </c>
      <c r="S38" s="376" t="s">
        <v>1184</v>
      </c>
      <c r="T38" s="376" t="s">
        <v>1184</v>
      </c>
      <c r="U38" s="376" t="s">
        <v>1184</v>
      </c>
      <c r="V38" s="376" t="s">
        <v>1184</v>
      </c>
      <c r="W38" s="376" t="s">
        <v>1184</v>
      </c>
      <c r="X38" s="376" t="s">
        <v>1184</v>
      </c>
      <c r="Y38" s="378" t="s">
        <v>1207</v>
      </c>
      <c r="Z38" s="378" t="s">
        <v>1184</v>
      </c>
      <c r="AA38" s="378" t="s">
        <v>1184</v>
      </c>
      <c r="AB38" s="378" t="s">
        <v>1184</v>
      </c>
      <c r="AC38" s="378" t="s">
        <v>1184</v>
      </c>
      <c r="AD38" s="378" t="s">
        <v>1184</v>
      </c>
      <c r="AE38" s="378" t="s">
        <v>1184</v>
      </c>
      <c r="AF38" s="378" t="s">
        <v>1184</v>
      </c>
      <c r="AG38" s="378" t="s">
        <v>1184</v>
      </c>
      <c r="AH38" s="378"/>
      <c r="AI38" s="378"/>
      <c r="AJ38" s="378" t="s">
        <v>1184</v>
      </c>
      <c r="AK38" s="405" t="s">
        <v>811</v>
      </c>
      <c r="AL38" s="405" t="s">
        <v>811</v>
      </c>
      <c r="AM38" s="378" t="s">
        <v>1184</v>
      </c>
      <c r="AN38" s="378"/>
      <c r="AO38" s="376" t="s">
        <v>1362</v>
      </c>
      <c r="AP38" s="376" t="s">
        <v>1268</v>
      </c>
      <c r="AQ38" s="376"/>
      <c r="AR38" s="376" t="s">
        <v>1364</v>
      </c>
      <c r="AS38" s="376"/>
    </row>
    <row r="39" spans="1:45" ht="27" customHeight="1" x14ac:dyDescent="0.25">
      <c r="A39" s="425">
        <v>32</v>
      </c>
      <c r="B39" s="428"/>
      <c r="C39" s="428"/>
      <c r="D39" s="445" t="s">
        <v>2829</v>
      </c>
      <c r="E39" s="446" t="s">
        <v>87</v>
      </c>
      <c r="F39" s="428" t="s">
        <v>809</v>
      </c>
      <c r="G39" s="521" t="s">
        <v>2830</v>
      </c>
      <c r="H39" s="428" t="s">
        <v>2623</v>
      </c>
      <c r="I39" s="443">
        <v>0</v>
      </c>
      <c r="J39" s="428" t="s">
        <v>2057</v>
      </c>
      <c r="K39" s="428">
        <v>1</v>
      </c>
      <c r="L39" s="428">
        <v>1</v>
      </c>
      <c r="M39" s="428" t="s">
        <v>1935</v>
      </c>
      <c r="N39" s="428" t="s">
        <v>2197</v>
      </c>
      <c r="O39" s="428" t="s">
        <v>812</v>
      </c>
      <c r="P39" s="376" t="s">
        <v>1254</v>
      </c>
      <c r="Q39" s="376" t="s">
        <v>1254</v>
      </c>
      <c r="R39" s="376" t="s">
        <v>1254</v>
      </c>
      <c r="S39" s="376" t="s">
        <v>1254</v>
      </c>
      <c r="T39" s="376" t="s">
        <v>1254</v>
      </c>
      <c r="U39" s="376" t="s">
        <v>1254</v>
      </c>
      <c r="V39" s="376" t="s">
        <v>1254</v>
      </c>
      <c r="W39" s="376" t="s">
        <v>1254</v>
      </c>
      <c r="X39" s="376" t="s">
        <v>1254</v>
      </c>
      <c r="Y39" s="376" t="s">
        <v>1254</v>
      </c>
      <c r="Z39" s="376" t="s">
        <v>1254</v>
      </c>
      <c r="AA39" s="376" t="s">
        <v>1254</v>
      </c>
      <c r="AB39" s="376" t="s">
        <v>1254</v>
      </c>
      <c r="AC39" s="376" t="s">
        <v>1254</v>
      </c>
      <c r="AD39" s="378" t="s">
        <v>1184</v>
      </c>
      <c r="AE39" s="378" t="s">
        <v>1184</v>
      </c>
      <c r="AF39" s="378" t="s">
        <v>1184</v>
      </c>
      <c r="AG39" s="378" t="s">
        <v>1184</v>
      </c>
      <c r="AH39" s="378"/>
      <c r="AI39" s="378"/>
      <c r="AJ39" s="378" t="s">
        <v>1184</v>
      </c>
      <c r="AK39" s="405" t="s">
        <v>1254</v>
      </c>
      <c r="AL39" s="405" t="s">
        <v>1254</v>
      </c>
      <c r="AM39" s="378" t="s">
        <v>1184</v>
      </c>
      <c r="AN39" s="378"/>
      <c r="AO39" s="376" t="s">
        <v>1362</v>
      </c>
      <c r="AP39" s="376" t="s">
        <v>1268</v>
      </c>
      <c r="AQ39" s="376"/>
      <c r="AR39" s="376" t="s">
        <v>1364</v>
      </c>
      <c r="AS39" s="376"/>
    </row>
    <row r="40" spans="1:45" ht="27" customHeight="1" x14ac:dyDescent="0.25">
      <c r="A40" s="425">
        <v>33</v>
      </c>
      <c r="B40" s="428"/>
      <c r="C40" s="428"/>
      <c r="D40" s="428" t="s">
        <v>89</v>
      </c>
      <c r="E40" s="446" t="s">
        <v>87</v>
      </c>
      <c r="F40" s="428" t="s">
        <v>647</v>
      </c>
      <c r="G40" s="428"/>
      <c r="H40" s="428" t="s">
        <v>2623</v>
      </c>
      <c r="I40" s="447">
        <v>1</v>
      </c>
      <c r="J40" s="428" t="s">
        <v>2057</v>
      </c>
      <c r="K40" s="428">
        <v>1</v>
      </c>
      <c r="L40" s="428">
        <v>1</v>
      </c>
      <c r="M40" s="428" t="s">
        <v>1935</v>
      </c>
      <c r="N40" s="428" t="s">
        <v>2198</v>
      </c>
      <c r="O40" s="428" t="s">
        <v>434</v>
      </c>
      <c r="P40" s="376" t="s">
        <v>1363</v>
      </c>
      <c r="Q40" s="376" t="s">
        <v>89</v>
      </c>
      <c r="R40" s="376" t="s">
        <v>90</v>
      </c>
      <c r="S40" s="376" t="s">
        <v>1184</v>
      </c>
      <c r="T40" s="376" t="s">
        <v>1184</v>
      </c>
      <c r="U40" s="376" t="s">
        <v>1184</v>
      </c>
      <c r="V40" s="376" t="s">
        <v>1184</v>
      </c>
      <c r="W40" s="376" t="s">
        <v>1184</v>
      </c>
      <c r="X40" s="376" t="s">
        <v>1185</v>
      </c>
      <c r="Y40" s="378" t="s">
        <v>1185</v>
      </c>
      <c r="Z40" s="378" t="s">
        <v>1184</v>
      </c>
      <c r="AA40" s="378" t="s">
        <v>1184</v>
      </c>
      <c r="AB40" s="378" t="s">
        <v>1184</v>
      </c>
      <c r="AC40" s="378" t="s">
        <v>1184</v>
      </c>
      <c r="AD40" s="378" t="s">
        <v>1184</v>
      </c>
      <c r="AE40" s="378" t="s">
        <v>1184</v>
      </c>
      <c r="AF40" s="378" t="s">
        <v>1184</v>
      </c>
      <c r="AG40" s="378" t="s">
        <v>1184</v>
      </c>
      <c r="AH40" s="378"/>
      <c r="AI40" s="378"/>
      <c r="AJ40" s="378" t="s">
        <v>1184</v>
      </c>
      <c r="AK40" s="405" t="s">
        <v>89</v>
      </c>
      <c r="AL40" s="405" t="s">
        <v>90</v>
      </c>
      <c r="AM40" s="378" t="s">
        <v>1184</v>
      </c>
      <c r="AN40" s="378"/>
      <c r="AO40" s="376" t="s">
        <v>1362</v>
      </c>
      <c r="AP40" s="376" t="s">
        <v>1268</v>
      </c>
      <c r="AQ40" s="376" t="s">
        <v>1361</v>
      </c>
      <c r="AR40" s="376" t="s">
        <v>1360</v>
      </c>
      <c r="AS40" s="376" t="s">
        <v>1354</v>
      </c>
    </row>
    <row r="41" spans="1:45" ht="27" customHeight="1" x14ac:dyDescent="0.25">
      <c r="A41" s="425">
        <v>34</v>
      </c>
      <c r="B41" s="428"/>
      <c r="C41" s="428"/>
      <c r="D41" s="428" t="s">
        <v>2033</v>
      </c>
      <c r="E41" s="446" t="s">
        <v>87</v>
      </c>
      <c r="F41" s="428" t="s">
        <v>613</v>
      </c>
      <c r="G41" s="428" t="s">
        <v>2769</v>
      </c>
      <c r="H41" s="428" t="s">
        <v>2623</v>
      </c>
      <c r="I41" s="443">
        <v>0</v>
      </c>
      <c r="J41" s="428" t="s">
        <v>2057</v>
      </c>
      <c r="K41" s="428">
        <v>1</v>
      </c>
      <c r="L41" s="428">
        <v>1</v>
      </c>
      <c r="M41" s="428" t="s">
        <v>1935</v>
      </c>
      <c r="N41" s="428" t="s">
        <v>2199</v>
      </c>
      <c r="O41" s="428" t="s">
        <v>2171</v>
      </c>
      <c r="P41" s="376" t="s">
        <v>1254</v>
      </c>
      <c r="Q41" s="376" t="s">
        <v>1254</v>
      </c>
      <c r="R41" s="376" t="s">
        <v>1254</v>
      </c>
      <c r="S41" s="376" t="s">
        <v>1184</v>
      </c>
      <c r="T41" s="376" t="s">
        <v>1184</v>
      </c>
      <c r="U41" s="376" t="s">
        <v>1184</v>
      </c>
      <c r="V41" s="376" t="s">
        <v>1184</v>
      </c>
      <c r="W41" s="376" t="s">
        <v>1184</v>
      </c>
      <c r="X41" s="376" t="s">
        <v>1184</v>
      </c>
      <c r="Y41" s="376" t="s">
        <v>1184</v>
      </c>
      <c r="Z41" s="378" t="s">
        <v>1254</v>
      </c>
      <c r="AA41" s="378" t="s">
        <v>1254</v>
      </c>
      <c r="AB41" s="378" t="s">
        <v>1254</v>
      </c>
      <c r="AC41" s="378" t="s">
        <v>1254</v>
      </c>
      <c r="AD41" s="378" t="s">
        <v>1254</v>
      </c>
      <c r="AE41" s="378" t="s">
        <v>1254</v>
      </c>
      <c r="AF41" s="378" t="s">
        <v>1254</v>
      </c>
      <c r="AG41" s="378" t="s">
        <v>1254</v>
      </c>
      <c r="AH41" s="376"/>
      <c r="AI41" s="376"/>
      <c r="AJ41" s="378" t="s">
        <v>1254</v>
      </c>
      <c r="AK41" s="405" t="s">
        <v>1254</v>
      </c>
      <c r="AL41" s="405" t="s">
        <v>1254</v>
      </c>
      <c r="AM41" s="378" t="s">
        <v>1254</v>
      </c>
      <c r="AN41" s="376"/>
      <c r="AO41" s="376" t="s">
        <v>2035</v>
      </c>
      <c r="AP41" s="376"/>
      <c r="AQ41" s="376"/>
      <c r="AR41" s="376"/>
      <c r="AS41" s="376"/>
    </row>
    <row r="42" spans="1:45" ht="27" customHeight="1" x14ac:dyDescent="0.25">
      <c r="A42" s="425">
        <v>35</v>
      </c>
      <c r="B42" s="428"/>
      <c r="C42" s="428"/>
      <c r="D42" s="453" t="s">
        <v>2770</v>
      </c>
      <c r="E42" s="446" t="s">
        <v>87</v>
      </c>
      <c r="F42" s="428" t="s">
        <v>613</v>
      </c>
      <c r="G42" s="428" t="s">
        <v>1749</v>
      </c>
      <c r="H42" s="428" t="s">
        <v>2623</v>
      </c>
      <c r="I42" s="443" t="s">
        <v>1873</v>
      </c>
      <c r="J42" s="428" t="s">
        <v>2057</v>
      </c>
      <c r="K42" s="428">
        <v>1</v>
      </c>
      <c r="L42" s="428">
        <v>1</v>
      </c>
      <c r="M42" s="428" t="s">
        <v>1935</v>
      </c>
      <c r="N42" s="428" t="s">
        <v>2199</v>
      </c>
      <c r="O42" s="428" t="s">
        <v>2772</v>
      </c>
      <c r="P42" s="376" t="s">
        <v>1254</v>
      </c>
      <c r="Q42" s="376" t="s">
        <v>1254</v>
      </c>
      <c r="R42" s="376" t="s">
        <v>1254</v>
      </c>
      <c r="S42" s="376" t="s">
        <v>1254</v>
      </c>
      <c r="T42" s="376" t="s">
        <v>1254</v>
      </c>
      <c r="U42" s="376" t="s">
        <v>1254</v>
      </c>
      <c r="V42" s="376" t="s">
        <v>1254</v>
      </c>
      <c r="W42" s="376" t="s">
        <v>1254</v>
      </c>
      <c r="X42" s="376" t="s">
        <v>1254</v>
      </c>
      <c r="Y42" s="376" t="s">
        <v>1254</v>
      </c>
      <c r="Z42" s="376" t="s">
        <v>1184</v>
      </c>
      <c r="AA42" s="376" t="s">
        <v>1184</v>
      </c>
      <c r="AB42" s="376" t="s">
        <v>1184</v>
      </c>
      <c r="AC42" s="376" t="s">
        <v>1184</v>
      </c>
      <c r="AD42" s="376" t="s">
        <v>1184</v>
      </c>
      <c r="AE42" s="376" t="s">
        <v>1184</v>
      </c>
      <c r="AF42" s="428" t="s">
        <v>1184</v>
      </c>
      <c r="AG42" s="376" t="s">
        <v>1184</v>
      </c>
      <c r="AH42" s="376"/>
      <c r="AI42" s="376"/>
      <c r="AJ42" s="376" t="s">
        <v>1184</v>
      </c>
      <c r="AK42" s="405" t="s">
        <v>1254</v>
      </c>
      <c r="AL42" s="405" t="s">
        <v>1254</v>
      </c>
      <c r="AM42" s="376" t="s">
        <v>1184</v>
      </c>
      <c r="AN42" s="376"/>
      <c r="AO42" s="376"/>
      <c r="AP42" s="376"/>
      <c r="AQ42" s="376"/>
      <c r="AR42" s="376"/>
      <c r="AS42" s="376"/>
    </row>
    <row r="43" spans="1:45" ht="27" customHeight="1" x14ac:dyDescent="0.25">
      <c r="A43" s="425">
        <v>36</v>
      </c>
      <c r="B43" s="495"/>
      <c r="C43" s="495"/>
      <c r="D43" s="495" t="s">
        <v>92</v>
      </c>
      <c r="E43" s="496" t="s">
        <v>87</v>
      </c>
      <c r="F43" s="495" t="s">
        <v>91</v>
      </c>
      <c r="G43" s="495" t="s">
        <v>1751</v>
      </c>
      <c r="H43" s="495" t="s">
        <v>2623</v>
      </c>
      <c r="I43" s="500">
        <v>0</v>
      </c>
      <c r="J43" s="495"/>
      <c r="K43" s="428">
        <v>1</v>
      </c>
      <c r="L43" s="428">
        <v>1</v>
      </c>
      <c r="M43" s="495" t="s">
        <v>1935</v>
      </c>
      <c r="N43" s="495" t="s">
        <v>2199</v>
      </c>
      <c r="O43" s="495" t="s">
        <v>435</v>
      </c>
      <c r="P43" s="505" t="s">
        <v>1359</v>
      </c>
      <c r="Q43" s="505" t="s">
        <v>1176</v>
      </c>
      <c r="R43" s="505" t="s">
        <v>93</v>
      </c>
      <c r="S43" s="376" t="s">
        <v>1254</v>
      </c>
      <c r="T43" s="376" t="s">
        <v>1254</v>
      </c>
      <c r="U43" s="376" t="s">
        <v>1254</v>
      </c>
      <c r="V43" s="376" t="s">
        <v>1254</v>
      </c>
      <c r="W43" s="376" t="s">
        <v>1254</v>
      </c>
      <c r="X43" s="376" t="s">
        <v>1254</v>
      </c>
      <c r="Y43" s="378" t="s">
        <v>1254</v>
      </c>
      <c r="Z43" s="378" t="s">
        <v>1254</v>
      </c>
      <c r="AA43" s="378" t="s">
        <v>1254</v>
      </c>
      <c r="AB43" s="378" t="s">
        <v>1254</v>
      </c>
      <c r="AC43" s="378" t="s">
        <v>1254</v>
      </c>
      <c r="AD43" s="378" t="s">
        <v>1254</v>
      </c>
      <c r="AE43" s="378" t="s">
        <v>1254</v>
      </c>
      <c r="AF43" s="378" t="s">
        <v>1254</v>
      </c>
      <c r="AG43" s="378" t="s">
        <v>1254</v>
      </c>
      <c r="AH43" s="378"/>
      <c r="AI43" s="378"/>
      <c r="AJ43" s="378" t="s">
        <v>1254</v>
      </c>
      <c r="AK43" s="405" t="s">
        <v>1176</v>
      </c>
      <c r="AL43" s="405" t="s">
        <v>93</v>
      </c>
      <c r="AM43" s="378" t="s">
        <v>1254</v>
      </c>
      <c r="AN43" s="378"/>
      <c r="AO43" s="376" t="s">
        <v>1358</v>
      </c>
      <c r="AP43" s="376" t="s">
        <v>1763</v>
      </c>
      <c r="AQ43" s="376"/>
      <c r="AR43" s="376" t="s">
        <v>1357</v>
      </c>
      <c r="AS43" s="376"/>
    </row>
    <row r="44" spans="1:45" ht="27" customHeight="1" x14ac:dyDescent="0.25">
      <c r="A44" s="425">
        <v>37</v>
      </c>
      <c r="B44" s="428"/>
      <c r="C44" s="428"/>
      <c r="D44" s="428" t="s">
        <v>94</v>
      </c>
      <c r="E44" s="446" t="s">
        <v>87</v>
      </c>
      <c r="F44" s="428" t="s">
        <v>649</v>
      </c>
      <c r="G44" s="428" t="s">
        <v>1751</v>
      </c>
      <c r="H44" s="428" t="s">
        <v>2623</v>
      </c>
      <c r="I44" s="443">
        <v>0</v>
      </c>
      <c r="J44" s="428" t="s">
        <v>2057</v>
      </c>
      <c r="K44" s="428">
        <v>1</v>
      </c>
      <c r="L44" s="428">
        <v>1</v>
      </c>
      <c r="M44" s="428" t="s">
        <v>1935</v>
      </c>
      <c r="N44" s="428" t="s">
        <v>2200</v>
      </c>
      <c r="O44" s="428" t="s">
        <v>436</v>
      </c>
      <c r="P44" s="376" t="s">
        <v>94</v>
      </c>
      <c r="Q44" s="376" t="s">
        <v>94</v>
      </c>
      <c r="R44" s="376" t="s">
        <v>95</v>
      </c>
      <c r="S44" s="376" t="s">
        <v>1254</v>
      </c>
      <c r="T44" s="376" t="s">
        <v>1254</v>
      </c>
      <c r="U44" s="376" t="s">
        <v>1254</v>
      </c>
      <c r="V44" s="376" t="s">
        <v>1254</v>
      </c>
      <c r="W44" s="376" t="s">
        <v>1254</v>
      </c>
      <c r="X44" s="376" t="s">
        <v>1254</v>
      </c>
      <c r="Y44" s="378" t="s">
        <v>1254</v>
      </c>
      <c r="Z44" s="378" t="s">
        <v>1254</v>
      </c>
      <c r="AA44" s="378" t="s">
        <v>1254</v>
      </c>
      <c r="AB44" s="378" t="s">
        <v>1254</v>
      </c>
      <c r="AC44" s="378" t="s">
        <v>1254</v>
      </c>
      <c r="AD44" s="378" t="s">
        <v>1254</v>
      </c>
      <c r="AE44" s="378" t="s">
        <v>1254</v>
      </c>
      <c r="AF44" s="378" t="s">
        <v>1254</v>
      </c>
      <c r="AG44" s="378" t="s">
        <v>1254</v>
      </c>
      <c r="AH44" s="378"/>
      <c r="AI44" s="378"/>
      <c r="AJ44" s="378" t="s">
        <v>1254</v>
      </c>
      <c r="AK44" s="405" t="s">
        <v>94</v>
      </c>
      <c r="AL44" s="405" t="s">
        <v>95</v>
      </c>
      <c r="AM44" s="378" t="s">
        <v>1254</v>
      </c>
      <c r="AN44" s="378"/>
      <c r="AO44" s="376"/>
      <c r="AP44" s="376" t="s">
        <v>1764</v>
      </c>
      <c r="AQ44" s="376" t="s">
        <v>1356</v>
      </c>
      <c r="AR44" s="376" t="s">
        <v>1355</v>
      </c>
      <c r="AS44" s="376" t="s">
        <v>1354</v>
      </c>
    </row>
    <row r="45" spans="1:45" ht="27" customHeight="1" x14ac:dyDescent="0.25">
      <c r="A45" s="425">
        <v>38</v>
      </c>
      <c r="B45" s="428"/>
      <c r="C45" s="428"/>
      <c r="D45" s="428" t="s">
        <v>96</v>
      </c>
      <c r="E45" s="446" t="s">
        <v>87</v>
      </c>
      <c r="F45" s="428" t="s">
        <v>172</v>
      </c>
      <c r="G45" s="428" t="s">
        <v>1751</v>
      </c>
      <c r="H45" s="428" t="s">
        <v>2623</v>
      </c>
      <c r="I45" s="443">
        <v>0</v>
      </c>
      <c r="J45" s="428" t="s">
        <v>2057</v>
      </c>
      <c r="K45" s="428">
        <v>1</v>
      </c>
      <c r="L45" s="428">
        <v>1</v>
      </c>
      <c r="M45" s="428" t="s">
        <v>1935</v>
      </c>
      <c r="N45" s="428" t="s">
        <v>2201</v>
      </c>
      <c r="O45" s="428" t="s">
        <v>437</v>
      </c>
      <c r="P45" s="376" t="s">
        <v>96</v>
      </c>
      <c r="Q45" s="376" t="s">
        <v>96</v>
      </c>
      <c r="R45" s="376" t="s">
        <v>97</v>
      </c>
      <c r="S45" s="376" t="s">
        <v>1254</v>
      </c>
      <c r="T45" s="376" t="s">
        <v>1254</v>
      </c>
      <c r="U45" s="376" t="s">
        <v>1254</v>
      </c>
      <c r="V45" s="376" t="s">
        <v>1254</v>
      </c>
      <c r="W45" s="376" t="s">
        <v>1254</v>
      </c>
      <c r="X45" s="376" t="s">
        <v>1254</v>
      </c>
      <c r="Y45" s="378" t="s">
        <v>1254</v>
      </c>
      <c r="Z45" s="378" t="s">
        <v>1254</v>
      </c>
      <c r="AA45" s="378" t="s">
        <v>1254</v>
      </c>
      <c r="AB45" s="378" t="s">
        <v>1254</v>
      </c>
      <c r="AC45" s="378" t="s">
        <v>1254</v>
      </c>
      <c r="AD45" s="378" t="s">
        <v>1254</v>
      </c>
      <c r="AE45" s="378" t="s">
        <v>1254</v>
      </c>
      <c r="AF45" s="378" t="s">
        <v>1254</v>
      </c>
      <c r="AG45" s="378" t="s">
        <v>1254</v>
      </c>
      <c r="AH45" s="378"/>
      <c r="AI45" s="378"/>
      <c r="AJ45" s="378" t="s">
        <v>1254</v>
      </c>
      <c r="AK45" s="405" t="s">
        <v>96</v>
      </c>
      <c r="AL45" s="405" t="s">
        <v>97</v>
      </c>
      <c r="AM45" s="378" t="s">
        <v>1254</v>
      </c>
      <c r="AN45" s="378"/>
      <c r="AO45" s="376" t="s">
        <v>1353</v>
      </c>
      <c r="AP45" s="376" t="s">
        <v>1765</v>
      </c>
      <c r="AQ45" s="376" t="s">
        <v>1340</v>
      </c>
      <c r="AR45" s="376" t="s">
        <v>1267</v>
      </c>
      <c r="AS45" s="376" t="s">
        <v>1352</v>
      </c>
    </row>
    <row r="46" spans="1:45" ht="27" customHeight="1" x14ac:dyDescent="0.25">
      <c r="A46" s="425">
        <v>39</v>
      </c>
      <c r="B46" s="428"/>
      <c r="C46" s="428"/>
      <c r="D46" s="428" t="s">
        <v>98</v>
      </c>
      <c r="E46" s="446" t="s">
        <v>87</v>
      </c>
      <c r="F46" s="428" t="s">
        <v>613</v>
      </c>
      <c r="G46" s="428"/>
      <c r="H46" s="428" t="s">
        <v>2623</v>
      </c>
      <c r="I46" s="443" t="s">
        <v>2364</v>
      </c>
      <c r="J46" s="428" t="s">
        <v>2057</v>
      </c>
      <c r="K46" s="428">
        <v>1</v>
      </c>
      <c r="L46" s="428">
        <v>1</v>
      </c>
      <c r="M46" s="428" t="s">
        <v>1935</v>
      </c>
      <c r="N46" s="428" t="s">
        <v>2202</v>
      </c>
      <c r="O46" s="428" t="s">
        <v>2378</v>
      </c>
      <c r="P46" s="376" t="s">
        <v>1351</v>
      </c>
      <c r="Q46" s="376" t="s">
        <v>98</v>
      </c>
      <c r="R46" s="376" t="s">
        <v>1350</v>
      </c>
      <c r="S46" s="376" t="s">
        <v>1184</v>
      </c>
      <c r="T46" s="376" t="s">
        <v>1184</v>
      </c>
      <c r="U46" s="376" t="s">
        <v>1184</v>
      </c>
      <c r="V46" s="376" t="s">
        <v>1184</v>
      </c>
      <c r="W46" s="376" t="s">
        <v>1184</v>
      </c>
      <c r="X46" s="376" t="s">
        <v>1184</v>
      </c>
      <c r="Y46" s="378" t="s">
        <v>1184</v>
      </c>
      <c r="Z46" s="378" t="s">
        <v>1184</v>
      </c>
      <c r="AA46" s="378" t="s">
        <v>1207</v>
      </c>
      <c r="AB46" s="378" t="s">
        <v>1207</v>
      </c>
      <c r="AC46" s="378" t="s">
        <v>1207</v>
      </c>
      <c r="AD46" s="378" t="s">
        <v>1184</v>
      </c>
      <c r="AE46" s="378" t="s">
        <v>1207</v>
      </c>
      <c r="AF46" s="378" t="s">
        <v>1207</v>
      </c>
      <c r="AG46" s="378" t="s">
        <v>1207</v>
      </c>
      <c r="AH46" s="378"/>
      <c r="AI46" s="378"/>
      <c r="AJ46" s="378" t="s">
        <v>1207</v>
      </c>
      <c r="AK46" s="405" t="s">
        <v>98</v>
      </c>
      <c r="AL46" s="405" t="s">
        <v>1350</v>
      </c>
      <c r="AM46" s="378" t="s">
        <v>1207</v>
      </c>
      <c r="AN46" s="378"/>
      <c r="AO46" s="376" t="s">
        <v>1349</v>
      </c>
      <c r="AP46" s="376" t="s">
        <v>1268</v>
      </c>
      <c r="AQ46" s="376"/>
      <c r="AR46" s="376"/>
      <c r="AS46" s="376" t="s">
        <v>1348</v>
      </c>
    </row>
    <row r="47" spans="1:45" ht="27" customHeight="1" x14ac:dyDescent="0.25">
      <c r="A47" s="425">
        <v>40</v>
      </c>
      <c r="B47" s="428"/>
      <c r="C47" s="428"/>
      <c r="D47" s="428" t="s">
        <v>101</v>
      </c>
      <c r="E47" s="446" t="s">
        <v>66</v>
      </c>
      <c r="F47" s="428" t="s">
        <v>1487</v>
      </c>
      <c r="G47" s="428"/>
      <c r="H47" s="428" t="s">
        <v>2624</v>
      </c>
      <c r="I47" s="443" t="s">
        <v>1873</v>
      </c>
      <c r="J47" s="428" t="s">
        <v>2057</v>
      </c>
      <c r="K47" s="428">
        <v>1</v>
      </c>
      <c r="L47" s="428">
        <v>1</v>
      </c>
      <c r="M47" s="428" t="s">
        <v>1935</v>
      </c>
      <c r="N47" s="428" t="s">
        <v>2203</v>
      </c>
      <c r="O47" s="428" t="s">
        <v>2078</v>
      </c>
      <c r="P47" s="376" t="s">
        <v>1347</v>
      </c>
      <c r="Q47" s="376" t="s">
        <v>102</v>
      </c>
      <c r="R47" s="376" t="s">
        <v>102</v>
      </c>
      <c r="S47" s="376" t="s">
        <v>1207</v>
      </c>
      <c r="T47" s="376" t="s">
        <v>1185</v>
      </c>
      <c r="U47" s="376" t="s">
        <v>1185</v>
      </c>
      <c r="V47" s="376" t="s">
        <v>1185</v>
      </c>
      <c r="W47" s="376" t="s">
        <v>1185</v>
      </c>
      <c r="X47" s="376" t="s">
        <v>1185</v>
      </c>
      <c r="Y47" s="378" t="s">
        <v>1185</v>
      </c>
      <c r="Z47" s="378" t="s">
        <v>1185</v>
      </c>
      <c r="AA47" s="378" t="s">
        <v>1380</v>
      </c>
      <c r="AB47" s="378" t="s">
        <v>1380</v>
      </c>
      <c r="AC47" s="378" t="s">
        <v>1380</v>
      </c>
      <c r="AD47" s="378" t="s">
        <v>1185</v>
      </c>
      <c r="AE47" s="378" t="s">
        <v>1380</v>
      </c>
      <c r="AF47" s="378" t="s">
        <v>1380</v>
      </c>
      <c r="AG47" s="378" t="s">
        <v>1380</v>
      </c>
      <c r="AH47" s="378"/>
      <c r="AI47" s="378"/>
      <c r="AJ47" s="378" t="s">
        <v>1380</v>
      </c>
      <c r="AK47" s="405" t="s">
        <v>102</v>
      </c>
      <c r="AL47" s="405" t="s">
        <v>102</v>
      </c>
      <c r="AM47" s="378" t="s">
        <v>1380</v>
      </c>
      <c r="AN47" s="378"/>
      <c r="AO47" s="376"/>
      <c r="AP47" s="376" t="s">
        <v>66</v>
      </c>
      <c r="AQ47" s="376"/>
      <c r="AR47" s="376"/>
      <c r="AS47" s="376"/>
    </row>
    <row r="48" spans="1:45" ht="27" customHeight="1" x14ac:dyDescent="0.25">
      <c r="A48" s="425">
        <v>41</v>
      </c>
      <c r="B48" s="428"/>
      <c r="C48" s="428"/>
      <c r="D48" s="428" t="s">
        <v>103</v>
      </c>
      <c r="E48" s="446" t="s">
        <v>87</v>
      </c>
      <c r="F48" s="428" t="s">
        <v>613</v>
      </c>
      <c r="G48" s="428"/>
      <c r="H48" s="428" t="s">
        <v>2624</v>
      </c>
      <c r="I48" s="443" t="s">
        <v>1872</v>
      </c>
      <c r="J48" s="428" t="s">
        <v>2057</v>
      </c>
      <c r="K48" s="428">
        <v>1</v>
      </c>
      <c r="L48" s="428">
        <v>1</v>
      </c>
      <c r="M48" s="428" t="s">
        <v>1936</v>
      </c>
      <c r="N48" s="428" t="s">
        <v>2204</v>
      </c>
      <c r="O48" s="428" t="s">
        <v>440</v>
      </c>
      <c r="P48" s="376" t="s">
        <v>1346</v>
      </c>
      <c r="Q48" s="376" t="s">
        <v>103</v>
      </c>
      <c r="R48" s="376" t="s">
        <v>103</v>
      </c>
      <c r="S48" s="376" t="s">
        <v>1184</v>
      </c>
      <c r="T48" s="376" t="s">
        <v>1184</v>
      </c>
      <c r="U48" s="376" t="s">
        <v>1184</v>
      </c>
      <c r="V48" s="376" t="s">
        <v>1184</v>
      </c>
      <c r="W48" s="376" t="s">
        <v>1184</v>
      </c>
      <c r="X48" s="376" t="s">
        <v>1184</v>
      </c>
      <c r="Y48" s="378" t="s">
        <v>1184</v>
      </c>
      <c r="Z48" s="378" t="s">
        <v>1184</v>
      </c>
      <c r="AA48" s="378" t="s">
        <v>1207</v>
      </c>
      <c r="AB48" s="378" t="s">
        <v>1207</v>
      </c>
      <c r="AC48" s="378" t="s">
        <v>1207</v>
      </c>
      <c r="AD48" s="378" t="s">
        <v>1184</v>
      </c>
      <c r="AE48" s="378" t="s">
        <v>1207</v>
      </c>
      <c r="AF48" s="378" t="s">
        <v>1207</v>
      </c>
      <c r="AG48" s="378" t="s">
        <v>1207</v>
      </c>
      <c r="AH48" s="378"/>
      <c r="AI48" s="378"/>
      <c r="AJ48" s="378" t="s">
        <v>1207</v>
      </c>
      <c r="AK48" s="405" t="s">
        <v>103</v>
      </c>
      <c r="AL48" s="405" t="s">
        <v>103</v>
      </c>
      <c r="AM48" s="378" t="s">
        <v>1207</v>
      </c>
      <c r="AN48" s="378"/>
      <c r="AO48" s="376"/>
      <c r="AP48" s="376" t="s">
        <v>1268</v>
      </c>
      <c r="AQ48" s="376"/>
      <c r="AR48" s="376"/>
      <c r="AS48" s="376"/>
    </row>
    <row r="49" spans="1:45" ht="27" customHeight="1" x14ac:dyDescent="0.25">
      <c r="A49" s="425">
        <v>42</v>
      </c>
      <c r="B49" s="428"/>
      <c r="C49" s="428"/>
      <c r="D49" s="428" t="s">
        <v>105</v>
      </c>
      <c r="E49" s="446" t="s">
        <v>87</v>
      </c>
      <c r="F49" s="428" t="s">
        <v>613</v>
      </c>
      <c r="G49" s="428"/>
      <c r="H49" s="428" t="s">
        <v>2624</v>
      </c>
      <c r="I49" s="443" t="s">
        <v>1872</v>
      </c>
      <c r="J49" s="428" t="s">
        <v>2057</v>
      </c>
      <c r="K49" s="428">
        <v>1</v>
      </c>
      <c r="L49" s="428">
        <v>1</v>
      </c>
      <c r="M49" s="428" t="s">
        <v>1936</v>
      </c>
      <c r="N49" s="428" t="s">
        <v>2205</v>
      </c>
      <c r="O49" s="428" t="s">
        <v>441</v>
      </c>
      <c r="P49" s="376" t="s">
        <v>1345</v>
      </c>
      <c r="Q49" s="376" t="s">
        <v>105</v>
      </c>
      <c r="R49" s="376" t="s">
        <v>105</v>
      </c>
      <c r="S49" s="376" t="s">
        <v>1184</v>
      </c>
      <c r="T49" s="376" t="s">
        <v>1184</v>
      </c>
      <c r="U49" s="376" t="s">
        <v>1184</v>
      </c>
      <c r="V49" s="376" t="s">
        <v>1184</v>
      </c>
      <c r="W49" s="376" t="s">
        <v>1184</v>
      </c>
      <c r="X49" s="376" t="s">
        <v>1184</v>
      </c>
      <c r="Y49" s="378" t="s">
        <v>1184</v>
      </c>
      <c r="Z49" s="378" t="s">
        <v>1184</v>
      </c>
      <c r="AA49" s="378" t="s">
        <v>1207</v>
      </c>
      <c r="AB49" s="378" t="s">
        <v>1207</v>
      </c>
      <c r="AC49" s="378" t="s">
        <v>1207</v>
      </c>
      <c r="AD49" s="378" t="s">
        <v>1184</v>
      </c>
      <c r="AE49" s="378" t="s">
        <v>1207</v>
      </c>
      <c r="AF49" s="378" t="s">
        <v>1207</v>
      </c>
      <c r="AG49" s="378" t="s">
        <v>1207</v>
      </c>
      <c r="AH49" s="378"/>
      <c r="AI49" s="378"/>
      <c r="AJ49" s="378" t="s">
        <v>1207</v>
      </c>
      <c r="AK49" s="405" t="s">
        <v>105</v>
      </c>
      <c r="AL49" s="405" t="s">
        <v>105</v>
      </c>
      <c r="AM49" s="378" t="s">
        <v>1207</v>
      </c>
      <c r="AN49" s="378"/>
      <c r="AO49" s="376"/>
      <c r="AP49" s="376" t="s">
        <v>1268</v>
      </c>
      <c r="AQ49" s="376"/>
      <c r="AR49" s="376"/>
      <c r="AS49" s="376"/>
    </row>
    <row r="50" spans="1:45" ht="27" customHeight="1" x14ac:dyDescent="0.25">
      <c r="A50" s="425">
        <v>43</v>
      </c>
      <c r="B50" s="428"/>
      <c r="C50" s="428"/>
      <c r="D50" s="428" t="s">
        <v>107</v>
      </c>
      <c r="E50" s="446" t="s">
        <v>66</v>
      </c>
      <c r="F50" s="428" t="s">
        <v>1487</v>
      </c>
      <c r="G50" s="428"/>
      <c r="H50" s="428" t="s">
        <v>2624</v>
      </c>
      <c r="I50" s="443" t="s">
        <v>1862</v>
      </c>
      <c r="J50" s="428" t="s">
        <v>2057</v>
      </c>
      <c r="K50" s="428">
        <v>1</v>
      </c>
      <c r="L50" s="428">
        <v>5</v>
      </c>
      <c r="M50" s="428" t="s">
        <v>1936</v>
      </c>
      <c r="N50" s="428" t="s">
        <v>2206</v>
      </c>
      <c r="O50" s="428" t="s">
        <v>442</v>
      </c>
      <c r="P50" s="376" t="s">
        <v>107</v>
      </c>
      <c r="Q50" s="376" t="s">
        <v>1344</v>
      </c>
      <c r="R50" s="376" t="s">
        <v>1176</v>
      </c>
      <c r="S50" s="376" t="s">
        <v>1184</v>
      </c>
      <c r="T50" s="376" t="s">
        <v>1185</v>
      </c>
      <c r="U50" s="376" t="s">
        <v>1185</v>
      </c>
      <c r="V50" s="376" t="s">
        <v>1185</v>
      </c>
      <c r="W50" s="376" t="s">
        <v>1185</v>
      </c>
      <c r="X50" s="376" t="s">
        <v>1185</v>
      </c>
      <c r="Y50" s="378" t="s">
        <v>1185</v>
      </c>
      <c r="Z50" s="378" t="s">
        <v>1185</v>
      </c>
      <c r="AA50" s="378" t="s">
        <v>1380</v>
      </c>
      <c r="AB50" s="378" t="s">
        <v>1380</v>
      </c>
      <c r="AC50" s="378" t="s">
        <v>1380</v>
      </c>
      <c r="AD50" s="378" t="s">
        <v>1185</v>
      </c>
      <c r="AE50" s="378" t="s">
        <v>1380</v>
      </c>
      <c r="AF50" s="378" t="s">
        <v>1380</v>
      </c>
      <c r="AG50" s="378" t="s">
        <v>1380</v>
      </c>
      <c r="AH50" s="378"/>
      <c r="AI50" s="378"/>
      <c r="AJ50" s="378" t="s">
        <v>1380</v>
      </c>
      <c r="AK50" s="405" t="s">
        <v>1344</v>
      </c>
      <c r="AL50" s="405" t="s">
        <v>1176</v>
      </c>
      <c r="AM50" s="378" t="s">
        <v>1380</v>
      </c>
      <c r="AN50" s="378"/>
      <c r="AO50" s="376"/>
      <c r="AP50" s="376" t="s">
        <v>66</v>
      </c>
      <c r="AQ50" s="376"/>
      <c r="AR50" s="376"/>
      <c r="AS50" s="376"/>
    </row>
    <row r="51" spans="1:45" ht="27" customHeight="1" x14ac:dyDescent="0.25">
      <c r="A51" s="425">
        <v>44</v>
      </c>
      <c r="B51" s="495"/>
      <c r="C51" s="495"/>
      <c r="D51" s="495" t="s">
        <v>109</v>
      </c>
      <c r="E51" s="496" t="s">
        <v>1746</v>
      </c>
      <c r="F51" s="495" t="s">
        <v>1527</v>
      </c>
      <c r="G51" s="497" t="s">
        <v>1851</v>
      </c>
      <c r="H51" s="498" t="s">
        <v>2624</v>
      </c>
      <c r="I51" s="499">
        <v>0</v>
      </c>
      <c r="J51" s="498" t="s">
        <v>1250</v>
      </c>
      <c r="K51" s="498">
        <v>1</v>
      </c>
      <c r="L51" s="449">
        <v>1</v>
      </c>
      <c r="M51" s="498"/>
      <c r="N51" s="498" t="s">
        <v>1343</v>
      </c>
      <c r="O51" s="498" t="s">
        <v>521</v>
      </c>
      <c r="P51" s="382" t="s">
        <v>1185</v>
      </c>
      <c r="Q51" s="382" t="s">
        <v>1185</v>
      </c>
      <c r="R51" s="382" t="s">
        <v>1185</v>
      </c>
      <c r="S51" s="376" t="s">
        <v>1254</v>
      </c>
      <c r="T51" s="376" t="s">
        <v>1254</v>
      </c>
      <c r="U51" s="376" t="s">
        <v>1254</v>
      </c>
      <c r="V51" s="376" t="s">
        <v>1254</v>
      </c>
      <c r="W51" s="376" t="s">
        <v>1254</v>
      </c>
      <c r="X51" s="376" t="s">
        <v>1254</v>
      </c>
      <c r="Y51" s="376" t="s">
        <v>1254</v>
      </c>
      <c r="Z51" s="376" t="s">
        <v>1254</v>
      </c>
      <c r="AA51" s="376" t="s">
        <v>1254</v>
      </c>
      <c r="AB51" s="376" t="s">
        <v>1254</v>
      </c>
      <c r="AC51" s="376" t="s">
        <v>1254</v>
      </c>
      <c r="AD51" s="376" t="s">
        <v>1254</v>
      </c>
      <c r="AE51" s="376" t="s">
        <v>1254</v>
      </c>
      <c r="AF51" s="376" t="s">
        <v>1254</v>
      </c>
      <c r="AG51" s="376" t="s">
        <v>1254</v>
      </c>
      <c r="AH51" s="376"/>
      <c r="AI51" s="376"/>
      <c r="AJ51" s="376" t="s">
        <v>1254</v>
      </c>
      <c r="AK51" s="516" t="s">
        <v>1185</v>
      </c>
      <c r="AL51" s="516" t="s">
        <v>1185</v>
      </c>
      <c r="AM51" s="376" t="s">
        <v>1254</v>
      </c>
      <c r="AN51" s="376"/>
      <c r="AO51" s="376"/>
      <c r="AP51" s="386" t="s">
        <v>1766</v>
      </c>
      <c r="AQ51" s="376" t="s">
        <v>1229</v>
      </c>
      <c r="AR51" s="376"/>
      <c r="AS51" s="376"/>
    </row>
    <row r="52" spans="1:45" ht="27" customHeight="1" x14ac:dyDescent="0.25">
      <c r="A52" s="425">
        <v>45</v>
      </c>
      <c r="B52" s="495"/>
      <c r="C52" s="495"/>
      <c r="D52" s="495" t="s">
        <v>111</v>
      </c>
      <c r="E52" s="496" t="s">
        <v>1746</v>
      </c>
      <c r="F52" s="495" t="s">
        <v>1527</v>
      </c>
      <c r="G52" s="497" t="s">
        <v>1851</v>
      </c>
      <c r="H52" s="498" t="s">
        <v>2624</v>
      </c>
      <c r="I52" s="499">
        <v>0</v>
      </c>
      <c r="J52" s="498" t="s">
        <v>1250</v>
      </c>
      <c r="K52" s="498">
        <v>1</v>
      </c>
      <c r="L52" s="449">
        <v>1</v>
      </c>
      <c r="M52" s="498"/>
      <c r="N52" s="498" t="s">
        <v>1343</v>
      </c>
      <c r="O52" s="498" t="s">
        <v>521</v>
      </c>
      <c r="P52" s="382" t="s">
        <v>1185</v>
      </c>
      <c r="Q52" s="382" t="s">
        <v>1185</v>
      </c>
      <c r="R52" s="382" t="s">
        <v>1185</v>
      </c>
      <c r="S52" s="376" t="s">
        <v>1254</v>
      </c>
      <c r="T52" s="376" t="s">
        <v>1254</v>
      </c>
      <c r="U52" s="376" t="s">
        <v>1254</v>
      </c>
      <c r="V52" s="376" t="s">
        <v>1254</v>
      </c>
      <c r="W52" s="376" t="s">
        <v>1254</v>
      </c>
      <c r="X52" s="376" t="s">
        <v>1254</v>
      </c>
      <c r="Y52" s="376" t="s">
        <v>1254</v>
      </c>
      <c r="Z52" s="376" t="s">
        <v>1254</v>
      </c>
      <c r="AA52" s="376" t="s">
        <v>1254</v>
      </c>
      <c r="AB52" s="376" t="s">
        <v>1254</v>
      </c>
      <c r="AC52" s="376" t="s">
        <v>1254</v>
      </c>
      <c r="AD52" s="376" t="s">
        <v>1254</v>
      </c>
      <c r="AE52" s="376" t="s">
        <v>1254</v>
      </c>
      <c r="AF52" s="376" t="s">
        <v>1254</v>
      </c>
      <c r="AG52" s="376" t="s">
        <v>1254</v>
      </c>
      <c r="AH52" s="376"/>
      <c r="AI52" s="376"/>
      <c r="AJ52" s="376" t="s">
        <v>1254</v>
      </c>
      <c r="AK52" s="516" t="s">
        <v>1185</v>
      </c>
      <c r="AL52" s="516" t="s">
        <v>1185</v>
      </c>
      <c r="AM52" s="376" t="s">
        <v>1254</v>
      </c>
      <c r="AN52" s="376"/>
      <c r="AO52" s="376"/>
      <c r="AP52" s="386" t="s">
        <v>1766</v>
      </c>
      <c r="AQ52" s="376" t="s">
        <v>1229</v>
      </c>
      <c r="AR52" s="376"/>
      <c r="AS52" s="376"/>
    </row>
    <row r="53" spans="1:45" ht="27" customHeight="1" x14ac:dyDescent="0.25">
      <c r="A53" s="425">
        <v>46</v>
      </c>
      <c r="B53" s="495"/>
      <c r="C53" s="495"/>
      <c r="D53" s="495" t="s">
        <v>113</v>
      </c>
      <c r="E53" s="496" t="s">
        <v>1746</v>
      </c>
      <c r="F53" s="495" t="s">
        <v>1527</v>
      </c>
      <c r="G53" s="497" t="s">
        <v>1851</v>
      </c>
      <c r="H53" s="498" t="s">
        <v>2624</v>
      </c>
      <c r="I53" s="499">
        <v>0</v>
      </c>
      <c r="J53" s="498" t="s">
        <v>1250</v>
      </c>
      <c r="K53" s="498">
        <v>1</v>
      </c>
      <c r="L53" s="449">
        <v>1</v>
      </c>
      <c r="M53" s="498"/>
      <c r="N53" s="498" t="s">
        <v>1343</v>
      </c>
      <c r="O53" s="498" t="s">
        <v>521</v>
      </c>
      <c r="P53" s="382" t="s">
        <v>1185</v>
      </c>
      <c r="Q53" s="382" t="s">
        <v>1185</v>
      </c>
      <c r="R53" s="382" t="s">
        <v>1185</v>
      </c>
      <c r="S53" s="376" t="s">
        <v>1254</v>
      </c>
      <c r="T53" s="376" t="s">
        <v>1254</v>
      </c>
      <c r="U53" s="376" t="s">
        <v>1254</v>
      </c>
      <c r="V53" s="376" t="s">
        <v>1254</v>
      </c>
      <c r="W53" s="376" t="s">
        <v>1254</v>
      </c>
      <c r="X53" s="376" t="s">
        <v>1254</v>
      </c>
      <c r="Y53" s="376" t="s">
        <v>1254</v>
      </c>
      <c r="Z53" s="376" t="s">
        <v>1254</v>
      </c>
      <c r="AA53" s="376" t="s">
        <v>1254</v>
      </c>
      <c r="AB53" s="376" t="s">
        <v>1254</v>
      </c>
      <c r="AC53" s="376" t="s">
        <v>1254</v>
      </c>
      <c r="AD53" s="376" t="s">
        <v>1254</v>
      </c>
      <c r="AE53" s="376" t="s">
        <v>1254</v>
      </c>
      <c r="AF53" s="376" t="s">
        <v>1254</v>
      </c>
      <c r="AG53" s="376" t="s">
        <v>1254</v>
      </c>
      <c r="AH53" s="376"/>
      <c r="AI53" s="376"/>
      <c r="AJ53" s="376" t="s">
        <v>1254</v>
      </c>
      <c r="AK53" s="516" t="s">
        <v>1185</v>
      </c>
      <c r="AL53" s="516" t="s">
        <v>1185</v>
      </c>
      <c r="AM53" s="376" t="s">
        <v>1254</v>
      </c>
      <c r="AN53" s="376"/>
      <c r="AO53" s="376"/>
      <c r="AP53" s="386" t="s">
        <v>1766</v>
      </c>
      <c r="AQ53" s="376" t="s">
        <v>1229</v>
      </c>
      <c r="AR53" s="376"/>
      <c r="AS53" s="376"/>
    </row>
    <row r="54" spans="1:45" ht="27" customHeight="1" x14ac:dyDescent="0.25">
      <c r="A54" s="425">
        <v>47</v>
      </c>
      <c r="B54" s="495"/>
      <c r="C54" s="495"/>
      <c r="D54" s="495" t="s">
        <v>115</v>
      </c>
      <c r="E54" s="496" t="s">
        <v>1746</v>
      </c>
      <c r="F54" s="495" t="s">
        <v>1527</v>
      </c>
      <c r="G54" s="497" t="s">
        <v>1851</v>
      </c>
      <c r="H54" s="498" t="s">
        <v>2624</v>
      </c>
      <c r="I54" s="499">
        <v>0</v>
      </c>
      <c r="J54" s="498" t="s">
        <v>1250</v>
      </c>
      <c r="K54" s="498">
        <v>1</v>
      </c>
      <c r="L54" s="449">
        <v>1</v>
      </c>
      <c r="M54" s="498"/>
      <c r="N54" s="498" t="s">
        <v>1343</v>
      </c>
      <c r="O54" s="498" t="s">
        <v>521</v>
      </c>
      <c r="P54" s="382" t="s">
        <v>1185</v>
      </c>
      <c r="Q54" s="382" t="s">
        <v>1185</v>
      </c>
      <c r="R54" s="382" t="s">
        <v>1185</v>
      </c>
      <c r="S54" s="376" t="s">
        <v>1254</v>
      </c>
      <c r="T54" s="376" t="s">
        <v>1254</v>
      </c>
      <c r="U54" s="376" t="s">
        <v>1254</v>
      </c>
      <c r="V54" s="376" t="s">
        <v>1254</v>
      </c>
      <c r="W54" s="376" t="s">
        <v>1254</v>
      </c>
      <c r="X54" s="376" t="s">
        <v>1254</v>
      </c>
      <c r="Y54" s="376" t="s">
        <v>1254</v>
      </c>
      <c r="Z54" s="376" t="s">
        <v>1254</v>
      </c>
      <c r="AA54" s="376" t="s">
        <v>1254</v>
      </c>
      <c r="AB54" s="376" t="s">
        <v>1254</v>
      </c>
      <c r="AC54" s="376" t="s">
        <v>1254</v>
      </c>
      <c r="AD54" s="376" t="s">
        <v>1254</v>
      </c>
      <c r="AE54" s="376" t="s">
        <v>1254</v>
      </c>
      <c r="AF54" s="376" t="s">
        <v>1254</v>
      </c>
      <c r="AG54" s="376" t="s">
        <v>1254</v>
      </c>
      <c r="AH54" s="376"/>
      <c r="AI54" s="376"/>
      <c r="AJ54" s="376" t="s">
        <v>1254</v>
      </c>
      <c r="AK54" s="516" t="s">
        <v>1185</v>
      </c>
      <c r="AL54" s="516" t="s">
        <v>1185</v>
      </c>
      <c r="AM54" s="376" t="s">
        <v>1254</v>
      </c>
      <c r="AN54" s="376"/>
      <c r="AO54" s="376"/>
      <c r="AP54" s="386" t="s">
        <v>1766</v>
      </c>
      <c r="AQ54" s="376" t="s">
        <v>1229</v>
      </c>
      <c r="AR54" s="376"/>
      <c r="AS54" s="376"/>
    </row>
    <row r="55" spans="1:45" ht="27" customHeight="1" x14ac:dyDescent="0.25">
      <c r="A55" s="425">
        <v>48</v>
      </c>
      <c r="B55" s="495"/>
      <c r="C55" s="495"/>
      <c r="D55" s="495" t="s">
        <v>117</v>
      </c>
      <c r="E55" s="496" t="s">
        <v>1746</v>
      </c>
      <c r="F55" s="495" t="s">
        <v>1527</v>
      </c>
      <c r="G55" s="497" t="s">
        <v>1851</v>
      </c>
      <c r="H55" s="498" t="s">
        <v>2624</v>
      </c>
      <c r="I55" s="499">
        <v>0</v>
      </c>
      <c r="J55" s="498" t="s">
        <v>1250</v>
      </c>
      <c r="K55" s="498">
        <v>1</v>
      </c>
      <c r="L55" s="449">
        <v>1</v>
      </c>
      <c r="M55" s="498"/>
      <c r="N55" s="498" t="s">
        <v>1343</v>
      </c>
      <c r="O55" s="498" t="s">
        <v>521</v>
      </c>
      <c r="P55" s="382" t="s">
        <v>1185</v>
      </c>
      <c r="Q55" s="382" t="s">
        <v>1185</v>
      </c>
      <c r="R55" s="382" t="s">
        <v>1185</v>
      </c>
      <c r="S55" s="376" t="s">
        <v>1254</v>
      </c>
      <c r="T55" s="376" t="s">
        <v>1254</v>
      </c>
      <c r="U55" s="376" t="s">
        <v>1254</v>
      </c>
      <c r="V55" s="376" t="s">
        <v>1254</v>
      </c>
      <c r="W55" s="376" t="s">
        <v>1254</v>
      </c>
      <c r="X55" s="376" t="s">
        <v>1254</v>
      </c>
      <c r="Y55" s="376" t="s">
        <v>1254</v>
      </c>
      <c r="Z55" s="376" t="s">
        <v>1254</v>
      </c>
      <c r="AA55" s="376" t="s">
        <v>1254</v>
      </c>
      <c r="AB55" s="376" t="s">
        <v>1254</v>
      </c>
      <c r="AC55" s="376" t="s">
        <v>1254</v>
      </c>
      <c r="AD55" s="376" t="s">
        <v>1254</v>
      </c>
      <c r="AE55" s="376" t="s">
        <v>1254</v>
      </c>
      <c r="AF55" s="376" t="s">
        <v>1254</v>
      </c>
      <c r="AG55" s="376" t="s">
        <v>1254</v>
      </c>
      <c r="AH55" s="376"/>
      <c r="AI55" s="376"/>
      <c r="AJ55" s="376" t="s">
        <v>1254</v>
      </c>
      <c r="AK55" s="516" t="s">
        <v>1185</v>
      </c>
      <c r="AL55" s="516" t="s">
        <v>1185</v>
      </c>
      <c r="AM55" s="376" t="s">
        <v>1254</v>
      </c>
      <c r="AN55" s="376"/>
      <c r="AO55" s="376"/>
      <c r="AP55" s="386" t="s">
        <v>1766</v>
      </c>
      <c r="AQ55" s="376" t="s">
        <v>1229</v>
      </c>
      <c r="AR55" s="376"/>
      <c r="AS55" s="376"/>
    </row>
    <row r="56" spans="1:45" ht="27" customHeight="1" x14ac:dyDescent="0.25">
      <c r="A56" s="425">
        <v>49</v>
      </c>
      <c r="B56" s="428"/>
      <c r="C56" s="428"/>
      <c r="D56" s="428" t="s">
        <v>120</v>
      </c>
      <c r="E56" s="446" t="s">
        <v>87</v>
      </c>
      <c r="F56" s="428" t="s">
        <v>119</v>
      </c>
      <c r="G56" s="428" t="s">
        <v>1750</v>
      </c>
      <c r="H56" s="428" t="s">
        <v>2624</v>
      </c>
      <c r="I56" s="443">
        <v>0</v>
      </c>
      <c r="J56" s="428" t="s">
        <v>2057</v>
      </c>
      <c r="K56" s="428">
        <v>1</v>
      </c>
      <c r="L56" s="428">
        <v>1</v>
      </c>
      <c r="M56" s="428" t="s">
        <v>1936</v>
      </c>
      <c r="N56" s="428" t="s">
        <v>2207</v>
      </c>
      <c r="O56" s="428" t="s">
        <v>521</v>
      </c>
      <c r="P56" s="376" t="s">
        <v>1342</v>
      </c>
      <c r="Q56" s="376" t="s">
        <v>121</v>
      </c>
      <c r="R56" s="376" t="s">
        <v>121</v>
      </c>
      <c r="S56" s="376" t="s">
        <v>1254</v>
      </c>
      <c r="T56" s="376" t="s">
        <v>1254</v>
      </c>
      <c r="U56" s="376" t="s">
        <v>1254</v>
      </c>
      <c r="V56" s="376" t="s">
        <v>1254</v>
      </c>
      <c r="W56" s="376" t="s">
        <v>1254</v>
      </c>
      <c r="X56" s="376" t="s">
        <v>1254</v>
      </c>
      <c r="Y56" s="376" t="s">
        <v>1254</v>
      </c>
      <c r="Z56" s="378" t="s">
        <v>1254</v>
      </c>
      <c r="AA56" s="378" t="s">
        <v>1254</v>
      </c>
      <c r="AB56" s="378" t="s">
        <v>1254</v>
      </c>
      <c r="AC56" s="378" t="s">
        <v>1254</v>
      </c>
      <c r="AD56" s="378" t="s">
        <v>1254</v>
      </c>
      <c r="AE56" s="378" t="s">
        <v>1254</v>
      </c>
      <c r="AF56" s="378" t="s">
        <v>1254</v>
      </c>
      <c r="AG56" s="378" t="s">
        <v>1254</v>
      </c>
      <c r="AH56" s="378"/>
      <c r="AI56" s="378"/>
      <c r="AJ56" s="378" t="s">
        <v>1254</v>
      </c>
      <c r="AK56" s="405" t="s">
        <v>121</v>
      </c>
      <c r="AL56" s="405" t="s">
        <v>121</v>
      </c>
      <c r="AM56" s="378" t="s">
        <v>1254</v>
      </c>
      <c r="AN56" s="378"/>
      <c r="AO56" s="376"/>
      <c r="AP56" s="376" t="s">
        <v>1767</v>
      </c>
      <c r="AQ56" s="376" t="s">
        <v>1340</v>
      </c>
      <c r="AR56" s="376"/>
      <c r="AS56" s="376"/>
    </row>
    <row r="57" spans="1:45" ht="27" customHeight="1" x14ac:dyDescent="0.25">
      <c r="A57" s="425">
        <v>50</v>
      </c>
      <c r="B57" s="428"/>
      <c r="C57" s="428"/>
      <c r="D57" s="428" t="s">
        <v>123</v>
      </c>
      <c r="E57" s="446" t="s">
        <v>87</v>
      </c>
      <c r="F57" s="428" t="s">
        <v>122</v>
      </c>
      <c r="G57" s="428" t="s">
        <v>1750</v>
      </c>
      <c r="H57" s="428" t="s">
        <v>2625</v>
      </c>
      <c r="I57" s="443">
        <v>0</v>
      </c>
      <c r="J57" s="428" t="s">
        <v>2057</v>
      </c>
      <c r="K57" s="428">
        <v>1</v>
      </c>
      <c r="L57" s="428">
        <v>1</v>
      </c>
      <c r="M57" s="428" t="s">
        <v>1937</v>
      </c>
      <c r="N57" s="428" t="s">
        <v>2208</v>
      </c>
      <c r="O57" s="428" t="s">
        <v>521</v>
      </c>
      <c r="P57" s="376" t="s">
        <v>1341</v>
      </c>
      <c r="Q57" s="376" t="s">
        <v>124</v>
      </c>
      <c r="R57" s="376" t="s">
        <v>124</v>
      </c>
      <c r="S57" s="376" t="s">
        <v>1254</v>
      </c>
      <c r="T57" s="376" t="s">
        <v>1254</v>
      </c>
      <c r="U57" s="376" t="s">
        <v>1254</v>
      </c>
      <c r="V57" s="376" t="s">
        <v>1254</v>
      </c>
      <c r="W57" s="376" t="s">
        <v>1254</v>
      </c>
      <c r="X57" s="376" t="s">
        <v>1254</v>
      </c>
      <c r="Y57" s="376" t="s">
        <v>1254</v>
      </c>
      <c r="Z57" s="378" t="s">
        <v>1254</v>
      </c>
      <c r="AA57" s="378" t="s">
        <v>1254</v>
      </c>
      <c r="AB57" s="378" t="s">
        <v>1254</v>
      </c>
      <c r="AC57" s="378" t="s">
        <v>1254</v>
      </c>
      <c r="AD57" s="378" t="s">
        <v>1254</v>
      </c>
      <c r="AE57" s="378" t="s">
        <v>1254</v>
      </c>
      <c r="AF57" s="378" t="s">
        <v>1254</v>
      </c>
      <c r="AG57" s="378" t="s">
        <v>1254</v>
      </c>
      <c r="AH57" s="378"/>
      <c r="AI57" s="378"/>
      <c r="AJ57" s="378" t="s">
        <v>1254</v>
      </c>
      <c r="AK57" s="405" t="s">
        <v>124</v>
      </c>
      <c r="AL57" s="405" t="s">
        <v>124</v>
      </c>
      <c r="AM57" s="378" t="s">
        <v>1254</v>
      </c>
      <c r="AN57" s="378"/>
      <c r="AO57" s="376"/>
      <c r="AP57" s="376" t="s">
        <v>1767</v>
      </c>
      <c r="AQ57" s="376" t="s">
        <v>1340</v>
      </c>
      <c r="AR57" s="376"/>
      <c r="AS57" s="376"/>
    </row>
    <row r="58" spans="1:45" ht="27" customHeight="1" x14ac:dyDescent="0.25">
      <c r="A58" s="425">
        <v>51</v>
      </c>
      <c r="B58" s="428"/>
      <c r="C58" s="428"/>
      <c r="D58" s="428" t="s">
        <v>126</v>
      </c>
      <c r="E58" s="446" t="s">
        <v>128</v>
      </c>
      <c r="F58" s="428" t="s">
        <v>125</v>
      </c>
      <c r="G58" s="428" t="s">
        <v>1751</v>
      </c>
      <c r="H58" s="428" t="s">
        <v>2625</v>
      </c>
      <c r="I58" s="443">
        <v>0</v>
      </c>
      <c r="J58" s="428" t="s">
        <v>2057</v>
      </c>
      <c r="K58" s="428">
        <v>1</v>
      </c>
      <c r="L58" s="428">
        <v>1</v>
      </c>
      <c r="M58" s="428" t="s">
        <v>1937</v>
      </c>
      <c r="N58" s="428" t="s">
        <v>2209</v>
      </c>
      <c r="O58" s="428" t="s">
        <v>742</v>
      </c>
      <c r="P58" s="376" t="s">
        <v>126</v>
      </c>
      <c r="Q58" s="376" t="s">
        <v>126</v>
      </c>
      <c r="R58" s="376" t="s">
        <v>127</v>
      </c>
      <c r="S58" s="376" t="s">
        <v>1254</v>
      </c>
      <c r="T58" s="376" t="s">
        <v>1254</v>
      </c>
      <c r="U58" s="376" t="s">
        <v>1254</v>
      </c>
      <c r="V58" s="376" t="s">
        <v>1254</v>
      </c>
      <c r="W58" s="376" t="s">
        <v>1254</v>
      </c>
      <c r="X58" s="376" t="s">
        <v>1254</v>
      </c>
      <c r="Y58" s="378" t="s">
        <v>1254</v>
      </c>
      <c r="Z58" s="378" t="s">
        <v>1254</v>
      </c>
      <c r="AA58" s="378" t="s">
        <v>1254</v>
      </c>
      <c r="AB58" s="378" t="s">
        <v>1254</v>
      </c>
      <c r="AC58" s="378" t="s">
        <v>1254</v>
      </c>
      <c r="AD58" s="378" t="s">
        <v>1254</v>
      </c>
      <c r="AE58" s="378" t="s">
        <v>1254</v>
      </c>
      <c r="AF58" s="378" t="s">
        <v>1254</v>
      </c>
      <c r="AG58" s="378" t="s">
        <v>1254</v>
      </c>
      <c r="AH58" s="378"/>
      <c r="AI58" s="378"/>
      <c r="AJ58" s="378" t="s">
        <v>1254</v>
      </c>
      <c r="AK58" s="405" t="s">
        <v>126</v>
      </c>
      <c r="AL58" s="405" t="s">
        <v>127</v>
      </c>
      <c r="AM58" s="378" t="s">
        <v>1254</v>
      </c>
      <c r="AN58" s="378"/>
      <c r="AO58" s="376"/>
      <c r="AP58" s="376" t="s">
        <v>1768</v>
      </c>
      <c r="AQ58" s="376" t="s">
        <v>1304</v>
      </c>
      <c r="AR58" s="376"/>
      <c r="AS58" s="376" t="s">
        <v>1339</v>
      </c>
    </row>
    <row r="59" spans="1:45" ht="27" customHeight="1" x14ac:dyDescent="0.25">
      <c r="A59" s="425">
        <v>52</v>
      </c>
      <c r="B59" s="428"/>
      <c r="C59" s="428"/>
      <c r="D59" s="428" t="s">
        <v>129</v>
      </c>
      <c r="E59" s="446" t="s">
        <v>66</v>
      </c>
      <c r="F59" s="428" t="s">
        <v>1487</v>
      </c>
      <c r="G59" s="428"/>
      <c r="H59" s="428" t="s">
        <v>2625</v>
      </c>
      <c r="I59" s="443" t="s">
        <v>1865</v>
      </c>
      <c r="J59" s="428" t="s">
        <v>2057</v>
      </c>
      <c r="K59" s="428">
        <v>1</v>
      </c>
      <c r="L59" s="428">
        <v>3</v>
      </c>
      <c r="M59" s="428" t="s">
        <v>1937</v>
      </c>
      <c r="N59" s="428" t="s">
        <v>2210</v>
      </c>
      <c r="O59" s="428" t="s">
        <v>743</v>
      </c>
      <c r="P59" s="376" t="s">
        <v>129</v>
      </c>
      <c r="Q59" s="376" t="s">
        <v>1176</v>
      </c>
      <c r="R59" s="376" t="s">
        <v>1176</v>
      </c>
      <c r="S59" s="376" t="s">
        <v>1184</v>
      </c>
      <c r="T59" s="376" t="s">
        <v>1185</v>
      </c>
      <c r="U59" s="376" t="s">
        <v>1185</v>
      </c>
      <c r="V59" s="376" t="s">
        <v>1185</v>
      </c>
      <c r="W59" s="376" t="s">
        <v>1185</v>
      </c>
      <c r="X59" s="376" t="s">
        <v>1185</v>
      </c>
      <c r="Y59" s="378" t="s">
        <v>1185</v>
      </c>
      <c r="Z59" s="378" t="s">
        <v>1185</v>
      </c>
      <c r="AA59" s="378" t="s">
        <v>1380</v>
      </c>
      <c r="AB59" s="378" t="s">
        <v>1380</v>
      </c>
      <c r="AC59" s="378" t="s">
        <v>1380</v>
      </c>
      <c r="AD59" s="378" t="s">
        <v>1185</v>
      </c>
      <c r="AE59" s="378" t="s">
        <v>1380</v>
      </c>
      <c r="AF59" s="378" t="s">
        <v>1380</v>
      </c>
      <c r="AG59" s="378" t="s">
        <v>1380</v>
      </c>
      <c r="AH59" s="378"/>
      <c r="AI59" s="378"/>
      <c r="AJ59" s="378" t="s">
        <v>1380</v>
      </c>
      <c r="AK59" s="405" t="s">
        <v>1176</v>
      </c>
      <c r="AL59" s="405" t="s">
        <v>1176</v>
      </c>
      <c r="AM59" s="378" t="s">
        <v>1380</v>
      </c>
      <c r="AN59" s="378"/>
      <c r="AO59" s="376"/>
      <c r="AP59" s="376" t="s">
        <v>66</v>
      </c>
      <c r="AQ59" s="376"/>
      <c r="AR59" s="376" t="s">
        <v>1338</v>
      </c>
      <c r="AS59" s="376"/>
    </row>
    <row r="60" spans="1:45" ht="27" customHeight="1" x14ac:dyDescent="0.25">
      <c r="A60" s="425">
        <v>53</v>
      </c>
      <c r="B60" s="495"/>
      <c r="C60" s="495"/>
      <c r="D60" s="495" t="s">
        <v>131</v>
      </c>
      <c r="E60" s="496" t="s">
        <v>1800</v>
      </c>
      <c r="F60" s="495" t="s">
        <v>1527</v>
      </c>
      <c r="G60" s="497" t="s">
        <v>1851</v>
      </c>
      <c r="H60" s="498" t="s">
        <v>2625</v>
      </c>
      <c r="I60" s="499">
        <v>0</v>
      </c>
      <c r="J60" s="498" t="s">
        <v>1250</v>
      </c>
      <c r="K60" s="449">
        <v>1</v>
      </c>
      <c r="L60" s="449">
        <v>1</v>
      </c>
      <c r="M60" s="498"/>
      <c r="N60" s="498" t="s">
        <v>1331</v>
      </c>
      <c r="O60" s="498" t="s">
        <v>522</v>
      </c>
      <c r="P60" s="382" t="s">
        <v>1185</v>
      </c>
      <c r="Q60" s="376" t="s">
        <v>1185</v>
      </c>
      <c r="R60" s="376" t="s">
        <v>1185</v>
      </c>
      <c r="S60" s="376" t="s">
        <v>1254</v>
      </c>
      <c r="T60" s="376" t="s">
        <v>1254</v>
      </c>
      <c r="U60" s="376" t="s">
        <v>1254</v>
      </c>
      <c r="V60" s="376" t="s">
        <v>1254</v>
      </c>
      <c r="W60" s="376" t="s">
        <v>1254</v>
      </c>
      <c r="X60" s="376" t="s">
        <v>1185</v>
      </c>
      <c r="Y60" s="376" t="s">
        <v>1185</v>
      </c>
      <c r="Z60" s="376" t="s">
        <v>1254</v>
      </c>
      <c r="AA60" s="376" t="s">
        <v>1254</v>
      </c>
      <c r="AB60" s="376" t="s">
        <v>1254</v>
      </c>
      <c r="AC60" s="376" t="s">
        <v>1254</v>
      </c>
      <c r="AD60" s="376" t="s">
        <v>1254</v>
      </c>
      <c r="AE60" s="376" t="s">
        <v>1254</v>
      </c>
      <c r="AF60" s="376" t="s">
        <v>1254</v>
      </c>
      <c r="AG60" s="376" t="s">
        <v>1254</v>
      </c>
      <c r="AH60" s="376"/>
      <c r="AI60" s="376"/>
      <c r="AJ60" s="376" t="s">
        <v>1254</v>
      </c>
      <c r="AK60" s="405" t="s">
        <v>1185</v>
      </c>
      <c r="AL60" s="405" t="s">
        <v>1185</v>
      </c>
      <c r="AM60" s="376" t="s">
        <v>1254</v>
      </c>
      <c r="AN60" s="376"/>
      <c r="AO60" s="376"/>
      <c r="AP60" s="386" t="s">
        <v>1766</v>
      </c>
      <c r="AQ60" s="376" t="s">
        <v>1304</v>
      </c>
      <c r="AR60" s="376"/>
      <c r="AS60" s="376"/>
    </row>
    <row r="61" spans="1:45" ht="27" customHeight="1" x14ac:dyDescent="0.25">
      <c r="A61" s="425">
        <v>54</v>
      </c>
      <c r="B61" s="495"/>
      <c r="C61" s="495"/>
      <c r="D61" s="495" t="s">
        <v>1265</v>
      </c>
      <c r="E61" s="496" t="s">
        <v>1800</v>
      </c>
      <c r="F61" s="495" t="s">
        <v>2696</v>
      </c>
      <c r="G61" s="497" t="s">
        <v>1851</v>
      </c>
      <c r="H61" s="498" t="s">
        <v>2625</v>
      </c>
      <c r="I61" s="499">
        <v>0</v>
      </c>
      <c r="J61" s="498" t="s">
        <v>1250</v>
      </c>
      <c r="K61" s="449">
        <v>1</v>
      </c>
      <c r="L61" s="449">
        <v>1</v>
      </c>
      <c r="M61" s="498"/>
      <c r="N61" s="498" t="s">
        <v>1331</v>
      </c>
      <c r="O61" s="498" t="s">
        <v>1337</v>
      </c>
      <c r="P61" s="382" t="s">
        <v>1185</v>
      </c>
      <c r="Q61" s="376" t="s">
        <v>1185</v>
      </c>
      <c r="R61" s="376" t="s">
        <v>1185</v>
      </c>
      <c r="S61" s="376" t="s">
        <v>1254</v>
      </c>
      <c r="T61" s="376" t="s">
        <v>1254</v>
      </c>
      <c r="U61" s="376" t="s">
        <v>1254</v>
      </c>
      <c r="V61" s="376" t="s">
        <v>1254</v>
      </c>
      <c r="W61" s="376" t="s">
        <v>1254</v>
      </c>
      <c r="X61" s="376" t="s">
        <v>1185</v>
      </c>
      <c r="Y61" s="376" t="s">
        <v>1185</v>
      </c>
      <c r="Z61" s="376" t="s">
        <v>1254</v>
      </c>
      <c r="AA61" s="376" t="s">
        <v>1254</v>
      </c>
      <c r="AB61" s="376" t="s">
        <v>1254</v>
      </c>
      <c r="AC61" s="376" t="s">
        <v>1254</v>
      </c>
      <c r="AD61" s="376" t="s">
        <v>1254</v>
      </c>
      <c r="AE61" s="376" t="s">
        <v>1254</v>
      </c>
      <c r="AF61" s="376" t="s">
        <v>1254</v>
      </c>
      <c r="AG61" s="376" t="s">
        <v>1254</v>
      </c>
      <c r="AH61" s="376"/>
      <c r="AI61" s="376"/>
      <c r="AJ61" s="376" t="s">
        <v>1254</v>
      </c>
      <c r="AK61" s="405" t="s">
        <v>1185</v>
      </c>
      <c r="AL61" s="405" t="s">
        <v>1185</v>
      </c>
      <c r="AM61" s="376" t="s">
        <v>1254</v>
      </c>
      <c r="AN61" s="376"/>
      <c r="AO61" s="376"/>
      <c r="AP61" s="376" t="s">
        <v>1766</v>
      </c>
      <c r="AQ61" s="376"/>
      <c r="AR61" s="376"/>
      <c r="AS61" s="376"/>
    </row>
    <row r="62" spans="1:45" ht="27" customHeight="1" x14ac:dyDescent="0.25">
      <c r="A62" s="425">
        <v>55</v>
      </c>
      <c r="B62" s="495"/>
      <c r="C62" s="495"/>
      <c r="D62" s="495" t="s">
        <v>376</v>
      </c>
      <c r="E62" s="496" t="s">
        <v>1800</v>
      </c>
      <c r="F62" s="495" t="s">
        <v>1528</v>
      </c>
      <c r="G62" s="497" t="s">
        <v>1851</v>
      </c>
      <c r="H62" s="498" t="s">
        <v>2625</v>
      </c>
      <c r="I62" s="499">
        <v>0</v>
      </c>
      <c r="J62" s="498" t="s">
        <v>1250</v>
      </c>
      <c r="K62" s="449">
        <v>1</v>
      </c>
      <c r="L62" s="449">
        <v>1</v>
      </c>
      <c r="M62" s="498"/>
      <c r="N62" s="498" t="s">
        <v>1331</v>
      </c>
      <c r="O62" s="498" t="s">
        <v>525</v>
      </c>
      <c r="P62" s="382" t="s">
        <v>1185</v>
      </c>
      <c r="Q62" s="376" t="s">
        <v>1185</v>
      </c>
      <c r="R62" s="376" t="s">
        <v>1185</v>
      </c>
      <c r="S62" s="376" t="s">
        <v>1254</v>
      </c>
      <c r="T62" s="376" t="s">
        <v>1254</v>
      </c>
      <c r="U62" s="376" t="s">
        <v>1254</v>
      </c>
      <c r="V62" s="376" t="s">
        <v>1254</v>
      </c>
      <c r="W62" s="376" t="s">
        <v>1254</v>
      </c>
      <c r="X62" s="376" t="s">
        <v>1185</v>
      </c>
      <c r="Y62" s="376" t="s">
        <v>1185</v>
      </c>
      <c r="Z62" s="376" t="s">
        <v>1254</v>
      </c>
      <c r="AA62" s="376" t="s">
        <v>1254</v>
      </c>
      <c r="AB62" s="376" t="s">
        <v>1254</v>
      </c>
      <c r="AC62" s="376" t="s">
        <v>1254</v>
      </c>
      <c r="AD62" s="376" t="s">
        <v>1254</v>
      </c>
      <c r="AE62" s="376" t="s">
        <v>1254</v>
      </c>
      <c r="AF62" s="376" t="s">
        <v>1254</v>
      </c>
      <c r="AG62" s="376" t="s">
        <v>1254</v>
      </c>
      <c r="AH62" s="376"/>
      <c r="AI62" s="376"/>
      <c r="AJ62" s="376" t="s">
        <v>1254</v>
      </c>
      <c r="AK62" s="405" t="s">
        <v>1185</v>
      </c>
      <c r="AL62" s="405" t="s">
        <v>1185</v>
      </c>
      <c r="AM62" s="376" t="s">
        <v>1254</v>
      </c>
      <c r="AN62" s="376"/>
      <c r="AO62" s="376"/>
      <c r="AP62" s="386" t="s">
        <v>1766</v>
      </c>
      <c r="AQ62" s="376" t="s">
        <v>1304</v>
      </c>
      <c r="AR62" s="376"/>
      <c r="AS62" s="376"/>
    </row>
    <row r="63" spans="1:45" ht="27" customHeight="1" x14ac:dyDescent="0.25">
      <c r="A63" s="425">
        <v>56</v>
      </c>
      <c r="B63" s="428"/>
      <c r="C63" s="428"/>
      <c r="D63" s="428" t="s">
        <v>134</v>
      </c>
      <c r="E63" s="446" t="s">
        <v>87</v>
      </c>
      <c r="F63" s="428" t="s">
        <v>133</v>
      </c>
      <c r="G63" s="428" t="s">
        <v>1750</v>
      </c>
      <c r="H63" s="428" t="s">
        <v>2625</v>
      </c>
      <c r="I63" s="443" t="s">
        <v>1873</v>
      </c>
      <c r="J63" s="428" t="s">
        <v>2057</v>
      </c>
      <c r="K63" s="428">
        <v>1</v>
      </c>
      <c r="L63" s="428">
        <v>1</v>
      </c>
      <c r="M63" s="428" t="s">
        <v>1937</v>
      </c>
      <c r="N63" s="428" t="s">
        <v>2211</v>
      </c>
      <c r="O63" s="428" t="s">
        <v>526</v>
      </c>
      <c r="P63" s="376" t="s">
        <v>1336</v>
      </c>
      <c r="Q63" s="376" t="s">
        <v>135</v>
      </c>
      <c r="R63" s="376" t="s">
        <v>135</v>
      </c>
      <c r="S63" s="376" t="s">
        <v>1254</v>
      </c>
      <c r="T63" s="376" t="s">
        <v>1254</v>
      </c>
      <c r="U63" s="376" t="s">
        <v>1254</v>
      </c>
      <c r="V63" s="376" t="s">
        <v>1254</v>
      </c>
      <c r="W63" s="376" t="s">
        <v>1254</v>
      </c>
      <c r="X63" s="376" t="s">
        <v>1254</v>
      </c>
      <c r="Y63" s="376" t="s">
        <v>1254</v>
      </c>
      <c r="Z63" s="378" t="s">
        <v>1254</v>
      </c>
      <c r="AA63" s="378" t="s">
        <v>1254</v>
      </c>
      <c r="AB63" s="378" t="s">
        <v>1254</v>
      </c>
      <c r="AC63" s="378" t="s">
        <v>1254</v>
      </c>
      <c r="AD63" s="378" t="s">
        <v>1254</v>
      </c>
      <c r="AE63" s="378" t="s">
        <v>1254</v>
      </c>
      <c r="AF63" s="378" t="s">
        <v>1254</v>
      </c>
      <c r="AG63" s="378" t="s">
        <v>1254</v>
      </c>
      <c r="AH63" s="378"/>
      <c r="AI63" s="378"/>
      <c r="AJ63" s="378" t="s">
        <v>1254</v>
      </c>
      <c r="AK63" s="405" t="s">
        <v>135</v>
      </c>
      <c r="AL63" s="405" t="s">
        <v>135</v>
      </c>
      <c r="AM63" s="378" t="s">
        <v>1254</v>
      </c>
      <c r="AN63" s="378"/>
      <c r="AO63" s="376" t="s">
        <v>1335</v>
      </c>
      <c r="AP63" s="376" t="s">
        <v>1767</v>
      </c>
      <c r="AQ63" s="376" t="s">
        <v>1304</v>
      </c>
      <c r="AR63" s="376" t="s">
        <v>1329</v>
      </c>
      <c r="AS63" s="376"/>
    </row>
    <row r="64" spans="1:45" ht="27" customHeight="1" x14ac:dyDescent="0.25">
      <c r="A64" s="425">
        <v>57</v>
      </c>
      <c r="B64" s="428"/>
      <c r="C64" s="428"/>
      <c r="D64" s="428" t="s">
        <v>136</v>
      </c>
      <c r="E64" s="446" t="s">
        <v>128</v>
      </c>
      <c r="F64" s="428" t="s">
        <v>125</v>
      </c>
      <c r="G64" s="428" t="s">
        <v>1851</v>
      </c>
      <c r="H64" s="428" t="s">
        <v>2625</v>
      </c>
      <c r="I64" s="443" t="s">
        <v>1873</v>
      </c>
      <c r="J64" s="428" t="s">
        <v>2057</v>
      </c>
      <c r="K64" s="428">
        <v>1</v>
      </c>
      <c r="L64" s="428">
        <v>1</v>
      </c>
      <c r="M64" s="428" t="s">
        <v>1937</v>
      </c>
      <c r="N64" s="428" t="s">
        <v>2212</v>
      </c>
      <c r="O64" s="428" t="s">
        <v>522</v>
      </c>
      <c r="P64" s="376" t="s">
        <v>1334</v>
      </c>
      <c r="Q64" s="376" t="s">
        <v>137</v>
      </c>
      <c r="R64" s="376" t="s">
        <v>137</v>
      </c>
      <c r="S64" s="376" t="s">
        <v>1254</v>
      </c>
      <c r="T64" s="376" t="s">
        <v>1254</v>
      </c>
      <c r="U64" s="376" t="s">
        <v>1254</v>
      </c>
      <c r="V64" s="376" t="s">
        <v>1254</v>
      </c>
      <c r="W64" s="376" t="s">
        <v>1254</v>
      </c>
      <c r="X64" s="376" t="s">
        <v>1254</v>
      </c>
      <c r="Y64" s="378" t="s">
        <v>1254</v>
      </c>
      <c r="Z64" s="378" t="s">
        <v>1254</v>
      </c>
      <c r="AA64" s="378" t="s">
        <v>1254</v>
      </c>
      <c r="AB64" s="378" t="s">
        <v>1254</v>
      </c>
      <c r="AC64" s="378" t="s">
        <v>1254</v>
      </c>
      <c r="AD64" s="378" t="s">
        <v>1254</v>
      </c>
      <c r="AE64" s="378" t="s">
        <v>1254</v>
      </c>
      <c r="AF64" s="378" t="s">
        <v>1254</v>
      </c>
      <c r="AG64" s="378" t="s">
        <v>1254</v>
      </c>
      <c r="AH64" s="378"/>
      <c r="AI64" s="378"/>
      <c r="AJ64" s="378" t="s">
        <v>1254</v>
      </c>
      <c r="AK64" s="405" t="s">
        <v>137</v>
      </c>
      <c r="AL64" s="405" t="s">
        <v>137</v>
      </c>
      <c r="AM64" s="378" t="s">
        <v>1254</v>
      </c>
      <c r="AN64" s="378"/>
      <c r="AO64" s="376" t="s">
        <v>1333</v>
      </c>
      <c r="AP64" s="376" t="s">
        <v>1769</v>
      </c>
      <c r="AQ64" s="376" t="s">
        <v>1304</v>
      </c>
      <c r="AR64" s="376" t="s">
        <v>1332</v>
      </c>
      <c r="AS64" s="376"/>
    </row>
    <row r="65" spans="1:45" ht="27" customHeight="1" x14ac:dyDescent="0.25">
      <c r="A65" s="425">
        <v>58</v>
      </c>
      <c r="B65" s="428"/>
      <c r="C65" s="428"/>
      <c r="D65" s="428" t="s">
        <v>138</v>
      </c>
      <c r="E65" s="446" t="s">
        <v>140</v>
      </c>
      <c r="F65" s="428" t="s">
        <v>613</v>
      </c>
      <c r="G65" s="428"/>
      <c r="H65" s="428" t="s">
        <v>2625</v>
      </c>
      <c r="I65" s="443" t="s">
        <v>1873</v>
      </c>
      <c r="J65" s="428" t="s">
        <v>2057</v>
      </c>
      <c r="K65" s="428">
        <v>1</v>
      </c>
      <c r="L65" s="428">
        <v>1</v>
      </c>
      <c r="M65" s="428" t="s">
        <v>1937</v>
      </c>
      <c r="N65" s="428" t="s">
        <v>2213</v>
      </c>
      <c r="O65" s="428" t="s">
        <v>744</v>
      </c>
      <c r="P65" s="376" t="s">
        <v>138</v>
      </c>
      <c r="Q65" s="376" t="s">
        <v>138</v>
      </c>
      <c r="R65" s="376" t="s">
        <v>138</v>
      </c>
      <c r="S65" s="376" t="s">
        <v>1184</v>
      </c>
      <c r="T65" s="376" t="s">
        <v>1184</v>
      </c>
      <c r="U65" s="376" t="s">
        <v>1184</v>
      </c>
      <c r="V65" s="376" t="s">
        <v>1184</v>
      </c>
      <c r="W65" s="376" t="s">
        <v>1184</v>
      </c>
      <c r="X65" s="376" t="s">
        <v>1184</v>
      </c>
      <c r="Y65" s="378" t="s">
        <v>1184</v>
      </c>
      <c r="Z65" s="378" t="s">
        <v>1184</v>
      </c>
      <c r="AA65" s="378" t="s">
        <v>1184</v>
      </c>
      <c r="AB65" s="378" t="s">
        <v>1184</v>
      </c>
      <c r="AC65" s="378" t="s">
        <v>1184</v>
      </c>
      <c r="AD65" s="378" t="s">
        <v>1184</v>
      </c>
      <c r="AE65" s="378" t="s">
        <v>1184</v>
      </c>
      <c r="AF65" s="378" t="s">
        <v>1184</v>
      </c>
      <c r="AG65" s="378" t="s">
        <v>1184</v>
      </c>
      <c r="AH65" s="378"/>
      <c r="AI65" s="378"/>
      <c r="AJ65" s="378" t="s">
        <v>1184</v>
      </c>
      <c r="AK65" s="405" t="s">
        <v>138</v>
      </c>
      <c r="AL65" s="405" t="s">
        <v>138</v>
      </c>
      <c r="AM65" s="378" t="s">
        <v>1184</v>
      </c>
      <c r="AN65" s="378"/>
      <c r="AO65" s="376"/>
      <c r="AP65" s="376" t="s">
        <v>1268</v>
      </c>
      <c r="AQ65" s="376"/>
      <c r="AR65" s="376"/>
      <c r="AS65" s="376"/>
    </row>
    <row r="66" spans="1:45" ht="27" customHeight="1" x14ac:dyDescent="0.25">
      <c r="A66" s="425">
        <v>59</v>
      </c>
      <c r="B66" s="428" t="s">
        <v>1696</v>
      </c>
      <c r="C66" s="428" t="s">
        <v>141</v>
      </c>
      <c r="D66" s="428" t="s">
        <v>142</v>
      </c>
      <c r="E66" s="446" t="s">
        <v>87</v>
      </c>
      <c r="F66" s="428" t="s">
        <v>640</v>
      </c>
      <c r="G66" s="428"/>
      <c r="H66" s="428" t="s">
        <v>2624</v>
      </c>
      <c r="I66" s="443" t="s">
        <v>1872</v>
      </c>
      <c r="J66" s="428" t="s">
        <v>2057</v>
      </c>
      <c r="K66" s="428">
        <v>1</v>
      </c>
      <c r="L66" s="428">
        <v>1</v>
      </c>
      <c r="M66" s="428" t="s">
        <v>1938</v>
      </c>
      <c r="N66" s="428" t="s">
        <v>2214</v>
      </c>
      <c r="O66" s="428" t="s">
        <v>522</v>
      </c>
      <c r="P66" s="376" t="s">
        <v>142</v>
      </c>
      <c r="Q66" s="376" t="s">
        <v>143</v>
      </c>
      <c r="R66" s="376" t="s">
        <v>143</v>
      </c>
      <c r="S66" s="376" t="s">
        <v>1184</v>
      </c>
      <c r="T66" s="376" t="s">
        <v>1184</v>
      </c>
      <c r="U66" s="376" t="s">
        <v>1184</v>
      </c>
      <c r="V66" s="376" t="s">
        <v>1184</v>
      </c>
      <c r="W66" s="376" t="s">
        <v>1184</v>
      </c>
      <c r="X66" s="376" t="s">
        <v>1185</v>
      </c>
      <c r="Y66" s="378" t="s">
        <v>1185</v>
      </c>
      <c r="Z66" s="378" t="s">
        <v>1184</v>
      </c>
      <c r="AA66" s="378" t="s">
        <v>1184</v>
      </c>
      <c r="AB66" s="378" t="s">
        <v>1184</v>
      </c>
      <c r="AC66" s="378" t="s">
        <v>1184</v>
      </c>
      <c r="AD66" s="378" t="s">
        <v>1184</v>
      </c>
      <c r="AE66" s="378" t="s">
        <v>1184</v>
      </c>
      <c r="AF66" s="378" t="s">
        <v>1184</v>
      </c>
      <c r="AG66" s="378" t="s">
        <v>1184</v>
      </c>
      <c r="AH66" s="378"/>
      <c r="AI66" s="378"/>
      <c r="AJ66" s="378" t="s">
        <v>1184</v>
      </c>
      <c r="AK66" s="405" t="s">
        <v>143</v>
      </c>
      <c r="AL66" s="405" t="s">
        <v>143</v>
      </c>
      <c r="AM66" s="378" t="s">
        <v>1184</v>
      </c>
      <c r="AN66" s="378"/>
      <c r="AO66" s="376" t="s">
        <v>1330</v>
      </c>
      <c r="AP66" s="376" t="s">
        <v>1268</v>
      </c>
      <c r="AQ66" s="376" t="s">
        <v>1290</v>
      </c>
      <c r="AR66" s="376" t="s">
        <v>1329</v>
      </c>
      <c r="AS66" s="376"/>
    </row>
    <row r="67" spans="1:45" ht="27" customHeight="1" x14ac:dyDescent="0.25">
      <c r="A67" s="425">
        <v>60</v>
      </c>
      <c r="B67" s="428"/>
      <c r="C67" s="428"/>
      <c r="D67" s="428" t="s">
        <v>145</v>
      </c>
      <c r="E67" s="446" t="s">
        <v>87</v>
      </c>
      <c r="F67" s="428" t="s">
        <v>144</v>
      </c>
      <c r="G67" s="428"/>
      <c r="H67" s="428" t="s">
        <v>2624</v>
      </c>
      <c r="I67" s="443" t="s">
        <v>1873</v>
      </c>
      <c r="J67" s="428" t="s">
        <v>2057</v>
      </c>
      <c r="K67" s="428">
        <v>1</v>
      </c>
      <c r="L67" s="428">
        <v>1</v>
      </c>
      <c r="M67" s="428" t="s">
        <v>1938</v>
      </c>
      <c r="N67" s="428" t="s">
        <v>2215</v>
      </c>
      <c r="O67" s="428" t="s">
        <v>443</v>
      </c>
      <c r="P67" s="376" t="s">
        <v>145</v>
      </c>
      <c r="Q67" s="376" t="s">
        <v>145</v>
      </c>
      <c r="R67" s="376" t="s">
        <v>146</v>
      </c>
      <c r="S67" s="376" t="s">
        <v>1184</v>
      </c>
      <c r="T67" s="376" t="s">
        <v>1184</v>
      </c>
      <c r="U67" s="376" t="s">
        <v>1184</v>
      </c>
      <c r="V67" s="376" t="s">
        <v>1184</v>
      </c>
      <c r="W67" s="376" t="s">
        <v>1184</v>
      </c>
      <c r="X67" s="376" t="s">
        <v>1185</v>
      </c>
      <c r="Y67" s="378" t="s">
        <v>1185</v>
      </c>
      <c r="Z67" s="378" t="s">
        <v>1184</v>
      </c>
      <c r="AA67" s="378" t="s">
        <v>1184</v>
      </c>
      <c r="AB67" s="378" t="s">
        <v>1184</v>
      </c>
      <c r="AC67" s="378" t="s">
        <v>1184</v>
      </c>
      <c r="AD67" s="378" t="s">
        <v>1184</v>
      </c>
      <c r="AE67" s="378" t="s">
        <v>1184</v>
      </c>
      <c r="AF67" s="378" t="s">
        <v>1184</v>
      </c>
      <c r="AG67" s="378" t="s">
        <v>1184</v>
      </c>
      <c r="AH67" s="378"/>
      <c r="AI67" s="378"/>
      <c r="AJ67" s="378" t="s">
        <v>1184</v>
      </c>
      <c r="AK67" s="405" t="s">
        <v>145</v>
      </c>
      <c r="AL67" s="405" t="s">
        <v>146</v>
      </c>
      <c r="AM67" s="378" t="s">
        <v>1184</v>
      </c>
      <c r="AN67" s="378"/>
      <c r="AO67" s="376" t="s">
        <v>1328</v>
      </c>
      <c r="AP67" s="376" t="s">
        <v>1268</v>
      </c>
      <c r="AQ67" s="376" t="s">
        <v>1327</v>
      </c>
      <c r="AR67" s="376" t="s">
        <v>1267</v>
      </c>
      <c r="AS67" s="376"/>
    </row>
    <row r="68" spans="1:45" ht="27" customHeight="1" x14ac:dyDescent="0.25">
      <c r="A68" s="425">
        <v>61</v>
      </c>
      <c r="B68" s="428"/>
      <c r="C68" s="428"/>
      <c r="D68" s="428" t="s">
        <v>148</v>
      </c>
      <c r="E68" s="446" t="s">
        <v>87</v>
      </c>
      <c r="F68" s="428" t="s">
        <v>147</v>
      </c>
      <c r="G68" s="428"/>
      <c r="H68" s="428" t="s">
        <v>2624</v>
      </c>
      <c r="I68" s="443" t="s">
        <v>1873</v>
      </c>
      <c r="J68" s="428" t="s">
        <v>2057</v>
      </c>
      <c r="K68" s="428">
        <v>1</v>
      </c>
      <c r="L68" s="428">
        <v>1</v>
      </c>
      <c r="M68" s="428" t="s">
        <v>1938</v>
      </c>
      <c r="N68" s="428" t="s">
        <v>2216</v>
      </c>
      <c r="O68" s="428" t="s">
        <v>444</v>
      </c>
      <c r="P68" s="376" t="s">
        <v>148</v>
      </c>
      <c r="Q68" s="376" t="s">
        <v>148</v>
      </c>
      <c r="R68" s="376" t="s">
        <v>149</v>
      </c>
      <c r="S68" s="376" t="s">
        <v>1184</v>
      </c>
      <c r="T68" s="376" t="s">
        <v>1184</v>
      </c>
      <c r="U68" s="376" t="s">
        <v>1184</v>
      </c>
      <c r="V68" s="376" t="s">
        <v>1184</v>
      </c>
      <c r="W68" s="376" t="s">
        <v>1184</v>
      </c>
      <c r="X68" s="376" t="s">
        <v>1185</v>
      </c>
      <c r="Y68" s="378" t="s">
        <v>1185</v>
      </c>
      <c r="Z68" s="378" t="s">
        <v>1184</v>
      </c>
      <c r="AA68" s="378" t="s">
        <v>1184</v>
      </c>
      <c r="AB68" s="378" t="s">
        <v>1184</v>
      </c>
      <c r="AC68" s="378" t="s">
        <v>1184</v>
      </c>
      <c r="AD68" s="378" t="s">
        <v>1184</v>
      </c>
      <c r="AE68" s="378" t="s">
        <v>1184</v>
      </c>
      <c r="AF68" s="378" t="s">
        <v>1184</v>
      </c>
      <c r="AG68" s="378" t="s">
        <v>1184</v>
      </c>
      <c r="AH68" s="378"/>
      <c r="AI68" s="378"/>
      <c r="AJ68" s="378" t="s">
        <v>1184</v>
      </c>
      <c r="AK68" s="405" t="s">
        <v>148</v>
      </c>
      <c r="AL68" s="405" t="s">
        <v>149</v>
      </c>
      <c r="AM68" s="378" t="s">
        <v>1184</v>
      </c>
      <c r="AN68" s="378"/>
      <c r="AO68" s="376"/>
      <c r="AP68" s="376" t="s">
        <v>1770</v>
      </c>
      <c r="AQ68" s="376"/>
      <c r="AR68" s="376"/>
      <c r="AS68" s="376"/>
    </row>
    <row r="69" spans="1:45" ht="27" customHeight="1" x14ac:dyDescent="0.25">
      <c r="A69" s="425">
        <v>62</v>
      </c>
      <c r="B69" s="428"/>
      <c r="C69" s="428"/>
      <c r="D69" s="428" t="s">
        <v>2066</v>
      </c>
      <c r="E69" s="446" t="s">
        <v>128</v>
      </c>
      <c r="F69" s="446" t="s">
        <v>613</v>
      </c>
      <c r="G69" s="428" t="s">
        <v>2087</v>
      </c>
      <c r="H69" s="428" t="s">
        <v>2624</v>
      </c>
      <c r="I69" s="447" t="s">
        <v>1872</v>
      </c>
      <c r="J69" s="428" t="s">
        <v>2057</v>
      </c>
      <c r="K69" s="428">
        <v>1</v>
      </c>
      <c r="L69" s="428">
        <v>1</v>
      </c>
      <c r="M69" s="428" t="s">
        <v>1938</v>
      </c>
      <c r="N69" s="428" t="s">
        <v>2217</v>
      </c>
      <c r="O69" s="428" t="s">
        <v>2083</v>
      </c>
      <c r="P69" s="378" t="s">
        <v>1185</v>
      </c>
      <c r="Q69" s="378" t="s">
        <v>1185</v>
      </c>
      <c r="R69" s="378" t="s">
        <v>1185</v>
      </c>
      <c r="S69" s="378" t="s">
        <v>1185</v>
      </c>
      <c r="T69" s="378" t="s">
        <v>1185</v>
      </c>
      <c r="U69" s="378" t="s">
        <v>1185</v>
      </c>
      <c r="V69" s="378" t="s">
        <v>1185</v>
      </c>
      <c r="W69" s="378" t="s">
        <v>1185</v>
      </c>
      <c r="X69" s="376" t="s">
        <v>1185</v>
      </c>
      <c r="Y69" s="378" t="s">
        <v>1185</v>
      </c>
      <c r="Z69" s="378" t="s">
        <v>1185</v>
      </c>
      <c r="AA69" s="378" t="s">
        <v>1207</v>
      </c>
      <c r="AB69" s="378" t="s">
        <v>1207</v>
      </c>
      <c r="AC69" s="378" t="s">
        <v>1207</v>
      </c>
      <c r="AD69" s="378" t="s">
        <v>1185</v>
      </c>
      <c r="AE69" s="378" t="s">
        <v>1207</v>
      </c>
      <c r="AF69" s="378" t="s">
        <v>1207</v>
      </c>
      <c r="AG69" s="378" t="s">
        <v>1207</v>
      </c>
      <c r="AH69" s="378"/>
      <c r="AI69" s="378"/>
      <c r="AJ69" s="378" t="s">
        <v>1207</v>
      </c>
      <c r="AK69" s="517" t="s">
        <v>1185</v>
      </c>
      <c r="AL69" s="517" t="s">
        <v>1185</v>
      </c>
      <c r="AM69" s="378" t="s">
        <v>1207</v>
      </c>
      <c r="AN69" s="378"/>
      <c r="AO69" s="376" t="s">
        <v>2095</v>
      </c>
      <c r="AP69" s="376"/>
      <c r="AQ69" s="376"/>
      <c r="AR69" s="376"/>
      <c r="AS69" s="376"/>
    </row>
    <row r="70" spans="1:45" ht="27" customHeight="1" x14ac:dyDescent="0.25">
      <c r="A70" s="425">
        <v>63</v>
      </c>
      <c r="B70" s="428"/>
      <c r="C70" s="428"/>
      <c r="D70" s="428" t="s">
        <v>2067</v>
      </c>
      <c r="E70" s="446" t="s">
        <v>128</v>
      </c>
      <c r="F70" s="446" t="s">
        <v>613</v>
      </c>
      <c r="G70" s="428" t="s">
        <v>2087</v>
      </c>
      <c r="H70" s="428" t="s">
        <v>2624</v>
      </c>
      <c r="I70" s="447" t="s">
        <v>1872</v>
      </c>
      <c r="J70" s="428" t="s">
        <v>2057</v>
      </c>
      <c r="K70" s="428">
        <v>1</v>
      </c>
      <c r="L70" s="428">
        <v>1</v>
      </c>
      <c r="M70" s="428" t="s">
        <v>1938</v>
      </c>
      <c r="N70" s="428" t="s">
        <v>2218</v>
      </c>
      <c r="O70" s="428" t="s">
        <v>2084</v>
      </c>
      <c r="P70" s="378" t="s">
        <v>1185</v>
      </c>
      <c r="Q70" s="378" t="s">
        <v>1185</v>
      </c>
      <c r="R70" s="378" t="s">
        <v>1185</v>
      </c>
      <c r="S70" s="378" t="s">
        <v>1185</v>
      </c>
      <c r="T70" s="378" t="s">
        <v>1185</v>
      </c>
      <c r="U70" s="378" t="s">
        <v>1185</v>
      </c>
      <c r="V70" s="378" t="s">
        <v>1185</v>
      </c>
      <c r="W70" s="378" t="s">
        <v>1185</v>
      </c>
      <c r="X70" s="376" t="s">
        <v>1185</v>
      </c>
      <c r="Y70" s="378" t="s">
        <v>1185</v>
      </c>
      <c r="Z70" s="378" t="s">
        <v>1185</v>
      </c>
      <c r="AA70" s="378" t="s">
        <v>1207</v>
      </c>
      <c r="AB70" s="378" t="s">
        <v>1207</v>
      </c>
      <c r="AC70" s="378" t="s">
        <v>1207</v>
      </c>
      <c r="AD70" s="378" t="s">
        <v>1185</v>
      </c>
      <c r="AE70" s="378" t="s">
        <v>1207</v>
      </c>
      <c r="AF70" s="378" t="s">
        <v>1207</v>
      </c>
      <c r="AG70" s="378" t="s">
        <v>1207</v>
      </c>
      <c r="AH70" s="378"/>
      <c r="AI70" s="378"/>
      <c r="AJ70" s="378" t="s">
        <v>1207</v>
      </c>
      <c r="AK70" s="517" t="s">
        <v>1185</v>
      </c>
      <c r="AL70" s="517" t="s">
        <v>1185</v>
      </c>
      <c r="AM70" s="378" t="s">
        <v>1207</v>
      </c>
      <c r="AN70" s="378"/>
      <c r="AO70" s="376" t="s">
        <v>2096</v>
      </c>
      <c r="AP70" s="376"/>
      <c r="AQ70" s="376"/>
      <c r="AR70" s="376"/>
      <c r="AS70" s="376"/>
    </row>
    <row r="71" spans="1:45" ht="27" customHeight="1" x14ac:dyDescent="0.25">
      <c r="A71" s="425">
        <v>64</v>
      </c>
      <c r="B71" s="428"/>
      <c r="C71" s="428"/>
      <c r="D71" s="428" t="s">
        <v>2068</v>
      </c>
      <c r="E71" s="446" t="s">
        <v>128</v>
      </c>
      <c r="F71" s="446" t="s">
        <v>613</v>
      </c>
      <c r="G71" s="428" t="s">
        <v>2087</v>
      </c>
      <c r="H71" s="428" t="s">
        <v>2624</v>
      </c>
      <c r="I71" s="447" t="s">
        <v>1872</v>
      </c>
      <c r="J71" s="428" t="s">
        <v>2057</v>
      </c>
      <c r="K71" s="428">
        <v>1</v>
      </c>
      <c r="L71" s="428">
        <v>1</v>
      </c>
      <c r="M71" s="428" t="s">
        <v>1938</v>
      </c>
      <c r="N71" s="428" t="s">
        <v>2219</v>
      </c>
      <c r="O71" s="428" t="s">
        <v>2085</v>
      </c>
      <c r="P71" s="378" t="s">
        <v>1185</v>
      </c>
      <c r="Q71" s="378" t="s">
        <v>1185</v>
      </c>
      <c r="R71" s="378" t="s">
        <v>1185</v>
      </c>
      <c r="S71" s="378" t="s">
        <v>1185</v>
      </c>
      <c r="T71" s="378" t="s">
        <v>1185</v>
      </c>
      <c r="U71" s="378" t="s">
        <v>1185</v>
      </c>
      <c r="V71" s="378" t="s">
        <v>1185</v>
      </c>
      <c r="W71" s="378" t="s">
        <v>1185</v>
      </c>
      <c r="X71" s="376" t="s">
        <v>1185</v>
      </c>
      <c r="Y71" s="378" t="s">
        <v>1185</v>
      </c>
      <c r="Z71" s="378" t="s">
        <v>1185</v>
      </c>
      <c r="AA71" s="378" t="s">
        <v>1207</v>
      </c>
      <c r="AB71" s="378" t="s">
        <v>1207</v>
      </c>
      <c r="AC71" s="378" t="s">
        <v>1207</v>
      </c>
      <c r="AD71" s="378" t="s">
        <v>1185</v>
      </c>
      <c r="AE71" s="378" t="s">
        <v>1207</v>
      </c>
      <c r="AF71" s="378" t="s">
        <v>1207</v>
      </c>
      <c r="AG71" s="378" t="s">
        <v>1207</v>
      </c>
      <c r="AH71" s="378"/>
      <c r="AI71" s="378"/>
      <c r="AJ71" s="378" t="s">
        <v>1207</v>
      </c>
      <c r="AK71" s="517" t="s">
        <v>1185</v>
      </c>
      <c r="AL71" s="517" t="s">
        <v>1185</v>
      </c>
      <c r="AM71" s="378" t="s">
        <v>1207</v>
      </c>
      <c r="AN71" s="378"/>
      <c r="AO71" s="376" t="s">
        <v>2097</v>
      </c>
      <c r="AP71" s="376"/>
      <c r="AQ71" s="376"/>
      <c r="AR71" s="376"/>
      <c r="AS71" s="376"/>
    </row>
    <row r="72" spans="1:45" ht="27" customHeight="1" x14ac:dyDescent="0.25">
      <c r="A72" s="425">
        <v>65</v>
      </c>
      <c r="B72" s="495"/>
      <c r="C72" s="495"/>
      <c r="D72" s="495" t="s">
        <v>150</v>
      </c>
      <c r="E72" s="496" t="s">
        <v>152</v>
      </c>
      <c r="F72" s="495" t="s">
        <v>1180</v>
      </c>
      <c r="G72" s="495" t="s">
        <v>1751</v>
      </c>
      <c r="H72" s="495" t="s">
        <v>2624</v>
      </c>
      <c r="I72" s="500">
        <v>0</v>
      </c>
      <c r="J72" s="495"/>
      <c r="K72" s="428">
        <v>1</v>
      </c>
      <c r="L72" s="428">
        <v>1</v>
      </c>
      <c r="M72" s="495" t="s">
        <v>1938</v>
      </c>
      <c r="N72" s="495" t="s">
        <v>2217</v>
      </c>
      <c r="O72" s="428" t="s">
        <v>521</v>
      </c>
      <c r="P72" s="376" t="s">
        <v>1326</v>
      </c>
      <c r="Q72" s="376" t="s">
        <v>150</v>
      </c>
      <c r="R72" s="376" t="s">
        <v>150</v>
      </c>
      <c r="S72" s="376" t="s">
        <v>1254</v>
      </c>
      <c r="T72" s="376" t="s">
        <v>1254</v>
      </c>
      <c r="U72" s="376" t="s">
        <v>1254</v>
      </c>
      <c r="V72" s="376" t="s">
        <v>1254</v>
      </c>
      <c r="W72" s="376" t="s">
        <v>1254</v>
      </c>
      <c r="X72" s="376" t="s">
        <v>1185</v>
      </c>
      <c r="Y72" s="378" t="s">
        <v>1185</v>
      </c>
      <c r="Z72" s="378" t="s">
        <v>1254</v>
      </c>
      <c r="AA72" s="378" t="s">
        <v>1254</v>
      </c>
      <c r="AB72" s="378" t="s">
        <v>1254</v>
      </c>
      <c r="AC72" s="378" t="s">
        <v>1254</v>
      </c>
      <c r="AD72" s="378" t="s">
        <v>1254</v>
      </c>
      <c r="AE72" s="378" t="s">
        <v>1254</v>
      </c>
      <c r="AF72" s="378" t="s">
        <v>1254</v>
      </c>
      <c r="AG72" s="378" t="s">
        <v>1254</v>
      </c>
      <c r="AH72" s="378"/>
      <c r="AI72" s="378"/>
      <c r="AJ72" s="378" t="s">
        <v>1254</v>
      </c>
      <c r="AK72" s="405" t="s">
        <v>150</v>
      </c>
      <c r="AL72" s="405" t="s">
        <v>150</v>
      </c>
      <c r="AM72" s="378" t="s">
        <v>1254</v>
      </c>
      <c r="AN72" s="378"/>
      <c r="AO72" s="376" t="s">
        <v>2098</v>
      </c>
      <c r="AP72" s="376" t="s">
        <v>1771</v>
      </c>
      <c r="AQ72" s="376" t="s">
        <v>1304</v>
      </c>
      <c r="AR72" s="376" t="s">
        <v>1267</v>
      </c>
      <c r="AS72" s="376"/>
    </row>
    <row r="73" spans="1:45" ht="27" customHeight="1" x14ac:dyDescent="0.25">
      <c r="A73" s="425">
        <v>66</v>
      </c>
      <c r="B73" s="495"/>
      <c r="C73" s="495"/>
      <c r="D73" s="495" t="s">
        <v>153</v>
      </c>
      <c r="E73" s="496" t="s">
        <v>87</v>
      </c>
      <c r="F73" s="495" t="s">
        <v>643</v>
      </c>
      <c r="G73" s="495" t="s">
        <v>1751</v>
      </c>
      <c r="H73" s="495" t="s">
        <v>2624</v>
      </c>
      <c r="I73" s="500">
        <v>0</v>
      </c>
      <c r="J73" s="495"/>
      <c r="K73" s="428">
        <v>1</v>
      </c>
      <c r="L73" s="428">
        <v>1</v>
      </c>
      <c r="M73" s="495" t="s">
        <v>1938</v>
      </c>
      <c r="N73" s="495" t="s">
        <v>2218</v>
      </c>
      <c r="O73" s="428" t="s">
        <v>745</v>
      </c>
      <c r="P73" s="376" t="s">
        <v>153</v>
      </c>
      <c r="Q73" s="376" t="s">
        <v>153</v>
      </c>
      <c r="R73" s="376" t="s">
        <v>154</v>
      </c>
      <c r="S73" s="376" t="s">
        <v>1254</v>
      </c>
      <c r="T73" s="376" t="s">
        <v>1254</v>
      </c>
      <c r="U73" s="376" t="s">
        <v>1254</v>
      </c>
      <c r="V73" s="376" t="s">
        <v>1254</v>
      </c>
      <c r="W73" s="376" t="s">
        <v>1254</v>
      </c>
      <c r="X73" s="376" t="s">
        <v>1185</v>
      </c>
      <c r="Y73" s="378" t="s">
        <v>1185</v>
      </c>
      <c r="Z73" s="378" t="s">
        <v>1254</v>
      </c>
      <c r="AA73" s="378" t="s">
        <v>1254</v>
      </c>
      <c r="AB73" s="378" t="s">
        <v>1254</v>
      </c>
      <c r="AC73" s="378" t="s">
        <v>1254</v>
      </c>
      <c r="AD73" s="378" t="s">
        <v>1254</v>
      </c>
      <c r="AE73" s="378" t="s">
        <v>1254</v>
      </c>
      <c r="AF73" s="378" t="s">
        <v>1254</v>
      </c>
      <c r="AG73" s="378" t="s">
        <v>1254</v>
      </c>
      <c r="AH73" s="378"/>
      <c r="AI73" s="378"/>
      <c r="AJ73" s="378" t="s">
        <v>1254</v>
      </c>
      <c r="AK73" s="405" t="s">
        <v>153</v>
      </c>
      <c r="AL73" s="405" t="s">
        <v>154</v>
      </c>
      <c r="AM73" s="378" t="s">
        <v>1254</v>
      </c>
      <c r="AN73" s="378"/>
      <c r="AO73" s="376" t="s">
        <v>2099</v>
      </c>
      <c r="AP73" s="376" t="s">
        <v>1772</v>
      </c>
      <c r="AQ73" s="376" t="s">
        <v>1290</v>
      </c>
      <c r="AR73" s="376" t="s">
        <v>1267</v>
      </c>
      <c r="AS73" s="376"/>
    </row>
    <row r="74" spans="1:45" ht="27" customHeight="1" x14ac:dyDescent="0.25">
      <c r="A74" s="425">
        <v>67</v>
      </c>
      <c r="B74" s="495"/>
      <c r="C74" s="495"/>
      <c r="D74" s="495" t="s">
        <v>155</v>
      </c>
      <c r="E74" s="496" t="s">
        <v>87</v>
      </c>
      <c r="F74" s="495" t="s">
        <v>636</v>
      </c>
      <c r="G74" s="495" t="s">
        <v>1750</v>
      </c>
      <c r="H74" s="495" t="s">
        <v>2624</v>
      </c>
      <c r="I74" s="500">
        <v>0</v>
      </c>
      <c r="J74" s="495"/>
      <c r="K74" s="428">
        <v>1</v>
      </c>
      <c r="L74" s="428">
        <v>1</v>
      </c>
      <c r="M74" s="495" t="s">
        <v>1938</v>
      </c>
      <c r="N74" s="495" t="s">
        <v>2219</v>
      </c>
      <c r="O74" s="428" t="s">
        <v>521</v>
      </c>
      <c r="P74" s="376" t="s">
        <v>1325</v>
      </c>
      <c r="Q74" s="376" t="s">
        <v>156</v>
      </c>
      <c r="R74" s="376" t="s">
        <v>156</v>
      </c>
      <c r="S74" s="376" t="s">
        <v>1254</v>
      </c>
      <c r="T74" s="376" t="s">
        <v>1254</v>
      </c>
      <c r="U74" s="376" t="s">
        <v>1254</v>
      </c>
      <c r="V74" s="376" t="s">
        <v>1254</v>
      </c>
      <c r="W74" s="376" t="s">
        <v>1254</v>
      </c>
      <c r="X74" s="376" t="s">
        <v>1185</v>
      </c>
      <c r="Y74" s="378" t="s">
        <v>1185</v>
      </c>
      <c r="Z74" s="378" t="s">
        <v>1254</v>
      </c>
      <c r="AA74" s="378" t="s">
        <v>1254</v>
      </c>
      <c r="AB74" s="378" t="s">
        <v>1254</v>
      </c>
      <c r="AC74" s="378" t="s">
        <v>1254</v>
      </c>
      <c r="AD74" s="378" t="s">
        <v>1254</v>
      </c>
      <c r="AE74" s="378" t="s">
        <v>1254</v>
      </c>
      <c r="AF74" s="378" t="s">
        <v>1254</v>
      </c>
      <c r="AG74" s="378" t="s">
        <v>1254</v>
      </c>
      <c r="AH74" s="378"/>
      <c r="AI74" s="378"/>
      <c r="AJ74" s="378" t="s">
        <v>1254</v>
      </c>
      <c r="AK74" s="405" t="s">
        <v>156</v>
      </c>
      <c r="AL74" s="405" t="s">
        <v>156</v>
      </c>
      <c r="AM74" s="378" t="s">
        <v>1254</v>
      </c>
      <c r="AN74" s="378"/>
      <c r="AO74" s="376" t="s">
        <v>2097</v>
      </c>
      <c r="AP74" s="376" t="s">
        <v>1773</v>
      </c>
      <c r="AQ74" s="376"/>
      <c r="AR74" s="376"/>
      <c r="AS74" s="376"/>
    </row>
    <row r="75" spans="1:45" ht="27" customHeight="1" x14ac:dyDescent="0.25">
      <c r="A75" s="425">
        <v>68</v>
      </c>
      <c r="B75" s="428"/>
      <c r="C75" s="428"/>
      <c r="D75" s="428" t="s">
        <v>157</v>
      </c>
      <c r="E75" s="446" t="s">
        <v>87</v>
      </c>
      <c r="F75" s="428" t="s">
        <v>157</v>
      </c>
      <c r="G75" s="428"/>
      <c r="H75" s="428" t="s">
        <v>2624</v>
      </c>
      <c r="I75" s="443" t="s">
        <v>1873</v>
      </c>
      <c r="J75" s="428" t="s">
        <v>2057</v>
      </c>
      <c r="K75" s="428">
        <v>1</v>
      </c>
      <c r="L75" s="428">
        <v>1</v>
      </c>
      <c r="M75" s="428" t="s">
        <v>1938</v>
      </c>
      <c r="N75" s="428" t="s">
        <v>2220</v>
      </c>
      <c r="O75" s="428" t="s">
        <v>746</v>
      </c>
      <c r="P75" s="376" t="s">
        <v>157</v>
      </c>
      <c r="Q75" s="376" t="s">
        <v>157</v>
      </c>
      <c r="R75" s="376" t="s">
        <v>157</v>
      </c>
      <c r="S75" s="376" t="s">
        <v>1184</v>
      </c>
      <c r="T75" s="376" t="s">
        <v>1184</v>
      </c>
      <c r="U75" s="376" t="s">
        <v>1184</v>
      </c>
      <c r="V75" s="376" t="s">
        <v>1184</v>
      </c>
      <c r="W75" s="376" t="s">
        <v>1184</v>
      </c>
      <c r="X75" s="376" t="s">
        <v>1185</v>
      </c>
      <c r="Y75" s="378" t="s">
        <v>1184</v>
      </c>
      <c r="Z75" s="378" t="s">
        <v>1184</v>
      </c>
      <c r="AA75" s="378" t="s">
        <v>1184</v>
      </c>
      <c r="AB75" s="378" t="s">
        <v>1184</v>
      </c>
      <c r="AC75" s="378" t="s">
        <v>1184</v>
      </c>
      <c r="AD75" s="378" t="s">
        <v>1184</v>
      </c>
      <c r="AE75" s="378" t="s">
        <v>1184</v>
      </c>
      <c r="AF75" s="378" t="s">
        <v>1184</v>
      </c>
      <c r="AG75" s="378" t="s">
        <v>1184</v>
      </c>
      <c r="AH75" s="378"/>
      <c r="AI75" s="378"/>
      <c r="AJ75" s="378" t="s">
        <v>1184</v>
      </c>
      <c r="AK75" s="405" t="s">
        <v>157</v>
      </c>
      <c r="AL75" s="405" t="s">
        <v>157</v>
      </c>
      <c r="AM75" s="378" t="s">
        <v>1184</v>
      </c>
      <c r="AN75" s="378"/>
      <c r="AO75" s="376" t="s">
        <v>1324</v>
      </c>
      <c r="AP75" s="376" t="s">
        <v>1774</v>
      </c>
      <c r="AQ75" s="376"/>
      <c r="AR75" s="376"/>
      <c r="AS75" s="376"/>
    </row>
    <row r="76" spans="1:45" ht="27" customHeight="1" x14ac:dyDescent="0.25">
      <c r="A76" s="425">
        <v>69</v>
      </c>
      <c r="B76" s="428"/>
      <c r="C76" s="428"/>
      <c r="D76" s="428" t="s">
        <v>159</v>
      </c>
      <c r="E76" s="446" t="s">
        <v>87</v>
      </c>
      <c r="F76" s="428" t="s">
        <v>645</v>
      </c>
      <c r="G76" s="428"/>
      <c r="H76" s="428" t="s">
        <v>2624</v>
      </c>
      <c r="I76" s="443">
        <v>1</v>
      </c>
      <c r="J76" s="428" t="s">
        <v>2057</v>
      </c>
      <c r="K76" s="428">
        <v>1</v>
      </c>
      <c r="L76" s="428">
        <v>1</v>
      </c>
      <c r="M76" s="428" t="s">
        <v>1938</v>
      </c>
      <c r="N76" s="428" t="s">
        <v>2221</v>
      </c>
      <c r="O76" s="428" t="s">
        <v>747</v>
      </c>
      <c r="P76" s="376" t="s">
        <v>1323</v>
      </c>
      <c r="Q76" s="376" t="s">
        <v>159</v>
      </c>
      <c r="R76" s="376" t="s">
        <v>160</v>
      </c>
      <c r="S76" s="376" t="s">
        <v>1184</v>
      </c>
      <c r="T76" s="376" t="s">
        <v>1184</v>
      </c>
      <c r="U76" s="376" t="s">
        <v>1184</v>
      </c>
      <c r="V76" s="376" t="s">
        <v>1184</v>
      </c>
      <c r="W76" s="376" t="s">
        <v>1184</v>
      </c>
      <c r="X76" s="376" t="s">
        <v>1184</v>
      </c>
      <c r="Y76" s="378" t="s">
        <v>1184</v>
      </c>
      <c r="Z76" s="378" t="s">
        <v>1184</v>
      </c>
      <c r="AA76" s="378" t="s">
        <v>1184</v>
      </c>
      <c r="AB76" s="378" t="s">
        <v>1184</v>
      </c>
      <c r="AC76" s="378" t="s">
        <v>1184</v>
      </c>
      <c r="AD76" s="378" t="s">
        <v>1184</v>
      </c>
      <c r="AE76" s="378" t="s">
        <v>1184</v>
      </c>
      <c r="AF76" s="378" t="s">
        <v>1184</v>
      </c>
      <c r="AG76" s="378" t="s">
        <v>1184</v>
      </c>
      <c r="AH76" s="378"/>
      <c r="AI76" s="378"/>
      <c r="AJ76" s="378" t="s">
        <v>1184</v>
      </c>
      <c r="AK76" s="405" t="s">
        <v>159</v>
      </c>
      <c r="AL76" s="405" t="s">
        <v>160</v>
      </c>
      <c r="AM76" s="378" t="s">
        <v>1184</v>
      </c>
      <c r="AN76" s="378"/>
      <c r="AO76" s="376" t="s">
        <v>1322</v>
      </c>
      <c r="AP76" s="376" t="s">
        <v>1268</v>
      </c>
      <c r="AQ76" s="376"/>
      <c r="AR76" s="376" t="s">
        <v>1321</v>
      </c>
      <c r="AS76" s="376"/>
    </row>
    <row r="77" spans="1:45" ht="27" customHeight="1" x14ac:dyDescent="0.25">
      <c r="A77" s="425">
        <v>70</v>
      </c>
      <c r="B77" s="428"/>
      <c r="C77" s="428"/>
      <c r="D77" s="428" t="s">
        <v>161</v>
      </c>
      <c r="E77" s="446" t="s">
        <v>87</v>
      </c>
      <c r="F77" s="428" t="s">
        <v>641</v>
      </c>
      <c r="G77" s="428" t="s">
        <v>1750</v>
      </c>
      <c r="H77" s="428" t="s">
        <v>2624</v>
      </c>
      <c r="I77" s="443" t="s">
        <v>1873</v>
      </c>
      <c r="J77" s="428" t="s">
        <v>2057</v>
      </c>
      <c r="K77" s="428">
        <v>1</v>
      </c>
      <c r="L77" s="428">
        <v>1</v>
      </c>
      <c r="M77" s="428" t="s">
        <v>1939</v>
      </c>
      <c r="N77" s="428" t="s">
        <v>2222</v>
      </c>
      <c r="O77" s="428" t="s">
        <v>521</v>
      </c>
      <c r="P77" s="376" t="s">
        <v>1320</v>
      </c>
      <c r="Q77" s="376" t="s">
        <v>162</v>
      </c>
      <c r="R77" s="376" t="s">
        <v>162</v>
      </c>
      <c r="S77" s="376" t="s">
        <v>1254</v>
      </c>
      <c r="T77" s="376" t="s">
        <v>1254</v>
      </c>
      <c r="U77" s="376" t="s">
        <v>1254</v>
      </c>
      <c r="V77" s="376" t="s">
        <v>1254</v>
      </c>
      <c r="W77" s="376" t="s">
        <v>1254</v>
      </c>
      <c r="X77" s="376" t="s">
        <v>1185</v>
      </c>
      <c r="Y77" s="378" t="s">
        <v>1185</v>
      </c>
      <c r="Z77" s="378" t="s">
        <v>1254</v>
      </c>
      <c r="AA77" s="378" t="s">
        <v>1254</v>
      </c>
      <c r="AB77" s="378" t="s">
        <v>1254</v>
      </c>
      <c r="AC77" s="378" t="s">
        <v>1254</v>
      </c>
      <c r="AD77" s="378" t="s">
        <v>1254</v>
      </c>
      <c r="AE77" s="378" t="s">
        <v>1254</v>
      </c>
      <c r="AF77" s="378" t="s">
        <v>1254</v>
      </c>
      <c r="AG77" s="378" t="s">
        <v>1254</v>
      </c>
      <c r="AH77" s="378"/>
      <c r="AI77" s="378"/>
      <c r="AJ77" s="378" t="s">
        <v>1254</v>
      </c>
      <c r="AK77" s="405" t="s">
        <v>162</v>
      </c>
      <c r="AL77" s="405" t="s">
        <v>162</v>
      </c>
      <c r="AM77" s="378" t="s">
        <v>1254</v>
      </c>
      <c r="AN77" s="378"/>
      <c r="AO77" s="376"/>
      <c r="AP77" s="376" t="s">
        <v>1775</v>
      </c>
      <c r="AQ77" s="376" t="s">
        <v>1290</v>
      </c>
      <c r="AR77" s="376"/>
      <c r="AS77" s="376"/>
    </row>
    <row r="78" spans="1:45" ht="27" customHeight="1" x14ac:dyDescent="0.25">
      <c r="A78" s="425">
        <v>71</v>
      </c>
      <c r="B78" s="495"/>
      <c r="C78" s="495"/>
      <c r="D78" s="453" t="s">
        <v>2678</v>
      </c>
      <c r="E78" s="473" t="s">
        <v>87</v>
      </c>
      <c r="F78" s="453" t="s">
        <v>613</v>
      </c>
      <c r="G78" s="453" t="s">
        <v>2788</v>
      </c>
      <c r="H78" s="453" t="s">
        <v>2624</v>
      </c>
      <c r="I78" s="474">
        <v>0</v>
      </c>
      <c r="J78" s="453" t="s">
        <v>2057</v>
      </c>
      <c r="K78" s="453">
        <v>1</v>
      </c>
      <c r="L78" s="453">
        <v>1</v>
      </c>
      <c r="M78" s="453" t="s">
        <v>1939</v>
      </c>
      <c r="N78" s="453" t="s">
        <v>2222</v>
      </c>
      <c r="O78" s="453" t="s">
        <v>2677</v>
      </c>
      <c r="P78" s="376" t="s">
        <v>1254</v>
      </c>
      <c r="Q78" s="376" t="s">
        <v>1254</v>
      </c>
      <c r="R78" s="376" t="s">
        <v>1254</v>
      </c>
      <c r="S78" s="376" t="s">
        <v>1184</v>
      </c>
      <c r="T78" s="376" t="s">
        <v>1254</v>
      </c>
      <c r="U78" s="376" t="s">
        <v>1254</v>
      </c>
      <c r="V78" s="376" t="s">
        <v>1254</v>
      </c>
      <c r="W78" s="376" t="s">
        <v>1254</v>
      </c>
      <c r="X78" s="376" t="s">
        <v>1254</v>
      </c>
      <c r="Y78" s="378" t="s">
        <v>1254</v>
      </c>
      <c r="Z78" s="378" t="s">
        <v>1254</v>
      </c>
      <c r="AA78" s="378" t="s">
        <v>1184</v>
      </c>
      <c r="AB78" s="378" t="s">
        <v>1184</v>
      </c>
      <c r="AC78" s="378" t="s">
        <v>1184</v>
      </c>
      <c r="AD78" s="429" t="s">
        <v>1184</v>
      </c>
      <c r="AE78" s="378" t="s">
        <v>1184</v>
      </c>
      <c r="AF78" s="378" t="s">
        <v>1184</v>
      </c>
      <c r="AG78" s="378" t="s">
        <v>1184</v>
      </c>
      <c r="AH78" s="378"/>
      <c r="AI78" s="378"/>
      <c r="AJ78" s="378" t="s">
        <v>1184</v>
      </c>
      <c r="AK78" s="405" t="s">
        <v>1254</v>
      </c>
      <c r="AL78" s="405" t="s">
        <v>1254</v>
      </c>
      <c r="AM78" s="378" t="s">
        <v>1184</v>
      </c>
      <c r="AN78" s="378"/>
      <c r="AO78" s="376" t="s">
        <v>2097</v>
      </c>
      <c r="AP78" s="376" t="s">
        <v>1773</v>
      </c>
      <c r="AQ78" s="376"/>
      <c r="AR78" s="376"/>
      <c r="AS78" s="376"/>
    </row>
    <row r="79" spans="1:45" ht="27" customHeight="1" x14ac:dyDescent="0.25">
      <c r="A79" s="425">
        <v>72</v>
      </c>
      <c r="B79" s="428"/>
      <c r="C79" s="428"/>
      <c r="D79" s="428" t="s">
        <v>163</v>
      </c>
      <c r="E79" s="446" t="s">
        <v>128</v>
      </c>
      <c r="F79" s="428" t="s">
        <v>163</v>
      </c>
      <c r="G79" s="428"/>
      <c r="H79" s="428" t="s">
        <v>2624</v>
      </c>
      <c r="I79" s="443" t="s">
        <v>2004</v>
      </c>
      <c r="J79" s="428" t="s">
        <v>2057</v>
      </c>
      <c r="K79" s="428">
        <v>1</v>
      </c>
      <c r="L79" s="428">
        <v>3</v>
      </c>
      <c r="M79" s="428" t="s">
        <v>1939</v>
      </c>
      <c r="N79" s="428" t="s">
        <v>2223</v>
      </c>
      <c r="O79" s="428" t="s">
        <v>748</v>
      </c>
      <c r="P79" s="376" t="s">
        <v>1319</v>
      </c>
      <c r="Q79" s="376" t="s">
        <v>163</v>
      </c>
      <c r="R79" s="376" t="s">
        <v>163</v>
      </c>
      <c r="S79" s="376" t="s">
        <v>1316</v>
      </c>
      <c r="T79" s="376" t="s">
        <v>1316</v>
      </c>
      <c r="U79" s="376" t="s">
        <v>1316</v>
      </c>
      <c r="V79" s="376" t="s">
        <v>1316</v>
      </c>
      <c r="W79" s="376" t="s">
        <v>1316</v>
      </c>
      <c r="X79" s="376" t="s">
        <v>1185</v>
      </c>
      <c r="Y79" s="378" t="s">
        <v>1184</v>
      </c>
      <c r="Z79" s="378" t="s">
        <v>1184</v>
      </c>
      <c r="AA79" s="378" t="s">
        <v>1184</v>
      </c>
      <c r="AB79" s="378" t="s">
        <v>1184</v>
      </c>
      <c r="AC79" s="378" t="s">
        <v>1184</v>
      </c>
      <c r="AD79" s="378" t="s">
        <v>1184</v>
      </c>
      <c r="AE79" s="378" t="s">
        <v>1184</v>
      </c>
      <c r="AF79" s="378" t="s">
        <v>1184</v>
      </c>
      <c r="AG79" s="378" t="s">
        <v>1184</v>
      </c>
      <c r="AH79" s="378"/>
      <c r="AI79" s="378"/>
      <c r="AJ79" s="378" t="s">
        <v>1184</v>
      </c>
      <c r="AK79" s="405" t="s">
        <v>163</v>
      </c>
      <c r="AL79" s="405" t="s">
        <v>163</v>
      </c>
      <c r="AM79" s="378" t="s">
        <v>1184</v>
      </c>
      <c r="AN79" s="378"/>
      <c r="AO79" s="376"/>
      <c r="AP79" s="376" t="s">
        <v>1268</v>
      </c>
      <c r="AQ79" s="376" t="s">
        <v>1290</v>
      </c>
      <c r="AR79" s="376" t="s">
        <v>1318</v>
      </c>
      <c r="AS79" s="376"/>
    </row>
    <row r="80" spans="1:45" ht="27" customHeight="1" x14ac:dyDescent="0.25">
      <c r="A80" s="425">
        <v>73</v>
      </c>
      <c r="B80" s="428"/>
      <c r="C80" s="428"/>
      <c r="D80" s="428" t="s">
        <v>165</v>
      </c>
      <c r="E80" s="446" t="s">
        <v>87</v>
      </c>
      <c r="F80" s="428" t="s">
        <v>642</v>
      </c>
      <c r="G80" s="428" t="s">
        <v>1750</v>
      </c>
      <c r="H80" s="428" t="s">
        <v>2624</v>
      </c>
      <c r="I80" s="443">
        <v>0</v>
      </c>
      <c r="J80" s="428" t="s">
        <v>2057</v>
      </c>
      <c r="K80" s="428">
        <v>1</v>
      </c>
      <c r="L80" s="428">
        <v>1</v>
      </c>
      <c r="M80" s="428" t="s">
        <v>1939</v>
      </c>
      <c r="N80" s="428" t="s">
        <v>2224</v>
      </c>
      <c r="O80" s="428" t="s">
        <v>522</v>
      </c>
      <c r="P80" s="376" t="s">
        <v>1317</v>
      </c>
      <c r="Q80" s="376" t="s">
        <v>166</v>
      </c>
      <c r="R80" s="376" t="s">
        <v>166</v>
      </c>
      <c r="S80" s="376" t="s">
        <v>1254</v>
      </c>
      <c r="T80" s="376" t="s">
        <v>1254</v>
      </c>
      <c r="U80" s="376" t="s">
        <v>1254</v>
      </c>
      <c r="V80" s="376" t="s">
        <v>1254</v>
      </c>
      <c r="W80" s="376" t="s">
        <v>1254</v>
      </c>
      <c r="X80" s="376" t="s">
        <v>1185</v>
      </c>
      <c r="Y80" s="378" t="s">
        <v>1185</v>
      </c>
      <c r="Z80" s="378" t="s">
        <v>1254</v>
      </c>
      <c r="AA80" s="378" t="s">
        <v>1254</v>
      </c>
      <c r="AB80" s="378" t="s">
        <v>1254</v>
      </c>
      <c r="AC80" s="378" t="s">
        <v>1254</v>
      </c>
      <c r="AD80" s="378" t="s">
        <v>1254</v>
      </c>
      <c r="AE80" s="378" t="s">
        <v>1254</v>
      </c>
      <c r="AF80" s="378" t="s">
        <v>1254</v>
      </c>
      <c r="AG80" s="378" t="s">
        <v>1254</v>
      </c>
      <c r="AH80" s="378"/>
      <c r="AI80" s="378"/>
      <c r="AJ80" s="378" t="s">
        <v>1254</v>
      </c>
      <c r="AK80" s="405" t="s">
        <v>166</v>
      </c>
      <c r="AL80" s="405" t="s">
        <v>166</v>
      </c>
      <c r="AM80" s="378" t="s">
        <v>1254</v>
      </c>
      <c r="AN80" s="378"/>
      <c r="AO80" s="376"/>
      <c r="AP80" s="376" t="s">
        <v>1775</v>
      </c>
      <c r="AQ80" s="376" t="s">
        <v>1290</v>
      </c>
      <c r="AR80" s="376"/>
      <c r="AS80" s="376"/>
    </row>
    <row r="81" spans="1:45" ht="27" customHeight="1" x14ac:dyDescent="0.25">
      <c r="A81" s="425">
        <v>74</v>
      </c>
      <c r="B81" s="428"/>
      <c r="C81" s="428"/>
      <c r="D81" s="428" t="s">
        <v>167</v>
      </c>
      <c r="E81" s="446" t="s">
        <v>128</v>
      </c>
      <c r="F81" s="428" t="s">
        <v>651</v>
      </c>
      <c r="G81" s="428" t="s">
        <v>1752</v>
      </c>
      <c r="H81" s="428" t="s">
        <v>2624</v>
      </c>
      <c r="I81" s="443">
        <v>0</v>
      </c>
      <c r="J81" s="428" t="s">
        <v>2057</v>
      </c>
      <c r="K81" s="428">
        <v>1</v>
      </c>
      <c r="L81" s="428">
        <v>1</v>
      </c>
      <c r="M81" s="428" t="s">
        <v>1939</v>
      </c>
      <c r="N81" s="428" t="s">
        <v>2225</v>
      </c>
      <c r="O81" s="428" t="s">
        <v>522</v>
      </c>
      <c r="P81" s="376" t="s">
        <v>167</v>
      </c>
      <c r="Q81" s="376" t="s">
        <v>167</v>
      </c>
      <c r="R81" s="376" t="s">
        <v>168</v>
      </c>
      <c r="S81" s="376" t="s">
        <v>1254</v>
      </c>
      <c r="T81" s="376" t="s">
        <v>1254</v>
      </c>
      <c r="U81" s="376" t="s">
        <v>1254</v>
      </c>
      <c r="V81" s="376" t="s">
        <v>1254</v>
      </c>
      <c r="W81" s="376" t="s">
        <v>1254</v>
      </c>
      <c r="X81" s="376" t="s">
        <v>1185</v>
      </c>
      <c r="Y81" s="378" t="s">
        <v>1184</v>
      </c>
      <c r="Z81" s="378" t="s">
        <v>1254</v>
      </c>
      <c r="AA81" s="378" t="s">
        <v>1254</v>
      </c>
      <c r="AB81" s="378" t="s">
        <v>1254</v>
      </c>
      <c r="AC81" s="378" t="s">
        <v>1254</v>
      </c>
      <c r="AD81" s="378" t="s">
        <v>1254</v>
      </c>
      <c r="AE81" s="378" t="s">
        <v>1254</v>
      </c>
      <c r="AF81" s="378" t="s">
        <v>1254</v>
      </c>
      <c r="AG81" s="378" t="s">
        <v>1254</v>
      </c>
      <c r="AH81" s="378"/>
      <c r="AI81" s="378"/>
      <c r="AJ81" s="378" t="s">
        <v>1254</v>
      </c>
      <c r="AK81" s="405" t="s">
        <v>167</v>
      </c>
      <c r="AL81" s="405" t="s">
        <v>168</v>
      </c>
      <c r="AM81" s="378" t="s">
        <v>1254</v>
      </c>
      <c r="AN81" s="378"/>
      <c r="AO81" s="376" t="s">
        <v>1315</v>
      </c>
      <c r="AP81" s="376" t="s">
        <v>1776</v>
      </c>
      <c r="AQ81" s="376" t="s">
        <v>1290</v>
      </c>
      <c r="AR81" s="376" t="s">
        <v>1315</v>
      </c>
      <c r="AS81" s="376"/>
    </row>
    <row r="82" spans="1:45" ht="27" customHeight="1" x14ac:dyDescent="0.25">
      <c r="A82" s="425">
        <v>75</v>
      </c>
      <c r="B82" s="428"/>
      <c r="C82" s="428"/>
      <c r="D82" s="428" t="s">
        <v>169</v>
      </c>
      <c r="E82" s="446" t="s">
        <v>87</v>
      </c>
      <c r="F82" s="428" t="s">
        <v>639</v>
      </c>
      <c r="G82" s="428" t="s">
        <v>1750</v>
      </c>
      <c r="H82" s="428" t="s">
        <v>2624</v>
      </c>
      <c r="I82" s="443">
        <v>0</v>
      </c>
      <c r="J82" s="428" t="s">
        <v>2057</v>
      </c>
      <c r="K82" s="428">
        <v>1</v>
      </c>
      <c r="L82" s="428">
        <v>1</v>
      </c>
      <c r="M82" s="428" t="s">
        <v>1939</v>
      </c>
      <c r="N82" s="428" t="s">
        <v>2226</v>
      </c>
      <c r="O82" s="428" t="s">
        <v>522</v>
      </c>
      <c r="P82" s="376" t="s">
        <v>1314</v>
      </c>
      <c r="Q82" s="376" t="s">
        <v>170</v>
      </c>
      <c r="R82" s="376" t="s">
        <v>170</v>
      </c>
      <c r="S82" s="376" t="s">
        <v>1254</v>
      </c>
      <c r="T82" s="376" t="s">
        <v>1254</v>
      </c>
      <c r="U82" s="376" t="s">
        <v>1254</v>
      </c>
      <c r="V82" s="376" t="s">
        <v>1254</v>
      </c>
      <c r="W82" s="376" t="s">
        <v>1254</v>
      </c>
      <c r="X82" s="376" t="s">
        <v>1185</v>
      </c>
      <c r="Y82" s="378" t="s">
        <v>1185</v>
      </c>
      <c r="Z82" s="378" t="s">
        <v>1254</v>
      </c>
      <c r="AA82" s="378" t="s">
        <v>1254</v>
      </c>
      <c r="AB82" s="378" t="s">
        <v>1254</v>
      </c>
      <c r="AC82" s="378" t="s">
        <v>1254</v>
      </c>
      <c r="AD82" s="378" t="s">
        <v>1254</v>
      </c>
      <c r="AE82" s="378" t="s">
        <v>1254</v>
      </c>
      <c r="AF82" s="378" t="s">
        <v>1254</v>
      </c>
      <c r="AG82" s="378" t="s">
        <v>1254</v>
      </c>
      <c r="AH82" s="378"/>
      <c r="AI82" s="378"/>
      <c r="AJ82" s="378" t="s">
        <v>1254</v>
      </c>
      <c r="AK82" s="405" t="s">
        <v>170</v>
      </c>
      <c r="AL82" s="405" t="s">
        <v>170</v>
      </c>
      <c r="AM82" s="378" t="s">
        <v>1254</v>
      </c>
      <c r="AN82" s="378"/>
      <c r="AO82" s="376"/>
      <c r="AP82" s="376" t="s">
        <v>1775</v>
      </c>
      <c r="AQ82" s="376" t="s">
        <v>1229</v>
      </c>
      <c r="AR82" s="376" t="s">
        <v>1267</v>
      </c>
      <c r="AS82" s="376"/>
    </row>
    <row r="83" spans="1:45" ht="27" customHeight="1" x14ac:dyDescent="0.25">
      <c r="A83" s="425">
        <v>76</v>
      </c>
      <c r="B83" s="428"/>
      <c r="C83" s="428"/>
      <c r="D83" s="428" t="s">
        <v>673</v>
      </c>
      <c r="E83" s="446" t="s">
        <v>128</v>
      </c>
      <c r="F83" s="428" t="s">
        <v>637</v>
      </c>
      <c r="G83" s="428" t="s">
        <v>1752</v>
      </c>
      <c r="H83" s="428" t="s">
        <v>2624</v>
      </c>
      <c r="I83" s="443">
        <v>0</v>
      </c>
      <c r="J83" s="428" t="s">
        <v>2057</v>
      </c>
      <c r="K83" s="428">
        <v>1</v>
      </c>
      <c r="L83" s="428">
        <v>1</v>
      </c>
      <c r="M83" s="428" t="s">
        <v>1939</v>
      </c>
      <c r="N83" s="428" t="s">
        <v>2227</v>
      </c>
      <c r="O83" s="428" t="s">
        <v>522</v>
      </c>
      <c r="P83" s="376" t="s">
        <v>1313</v>
      </c>
      <c r="Q83" s="376" t="s">
        <v>1312</v>
      </c>
      <c r="R83" s="376" t="s">
        <v>171</v>
      </c>
      <c r="S83" s="376" t="s">
        <v>1254</v>
      </c>
      <c r="T83" s="376" t="s">
        <v>1254</v>
      </c>
      <c r="U83" s="376" t="s">
        <v>1254</v>
      </c>
      <c r="V83" s="376" t="s">
        <v>1254</v>
      </c>
      <c r="W83" s="376" t="s">
        <v>1254</v>
      </c>
      <c r="X83" s="376" t="s">
        <v>1185</v>
      </c>
      <c r="Y83" s="378" t="s">
        <v>1184</v>
      </c>
      <c r="Z83" s="378" t="s">
        <v>1254</v>
      </c>
      <c r="AA83" s="378" t="s">
        <v>1254</v>
      </c>
      <c r="AB83" s="378" t="s">
        <v>1254</v>
      </c>
      <c r="AC83" s="378" t="s">
        <v>1254</v>
      </c>
      <c r="AD83" s="378" t="s">
        <v>1254</v>
      </c>
      <c r="AE83" s="378" t="s">
        <v>1254</v>
      </c>
      <c r="AF83" s="378" t="s">
        <v>1254</v>
      </c>
      <c r="AG83" s="378" t="s">
        <v>1254</v>
      </c>
      <c r="AH83" s="378"/>
      <c r="AI83" s="378"/>
      <c r="AJ83" s="378" t="s">
        <v>1254</v>
      </c>
      <c r="AK83" s="405" t="s">
        <v>1312</v>
      </c>
      <c r="AL83" s="405" t="s">
        <v>171</v>
      </c>
      <c r="AM83" s="378" t="s">
        <v>1254</v>
      </c>
      <c r="AN83" s="378"/>
      <c r="AO83" s="376"/>
      <c r="AP83" s="376" t="s">
        <v>1777</v>
      </c>
      <c r="AQ83" s="376" t="s">
        <v>1304</v>
      </c>
      <c r="AR83" s="376"/>
      <c r="AS83" s="376"/>
    </row>
    <row r="84" spans="1:45" ht="27" customHeight="1" x14ac:dyDescent="0.25">
      <c r="A84" s="425">
        <v>77</v>
      </c>
      <c r="B84" s="428"/>
      <c r="C84" s="428"/>
      <c r="D84" s="428" t="s">
        <v>173</v>
      </c>
      <c r="E84" s="446" t="s">
        <v>175</v>
      </c>
      <c r="F84" s="428" t="s">
        <v>172</v>
      </c>
      <c r="G84" s="521" t="s">
        <v>2765</v>
      </c>
      <c r="H84" s="428" t="s">
        <v>2624</v>
      </c>
      <c r="I84" s="443">
        <v>1</v>
      </c>
      <c r="J84" s="428" t="s">
        <v>2057</v>
      </c>
      <c r="K84" s="428">
        <v>1</v>
      </c>
      <c r="L84" s="428">
        <v>1</v>
      </c>
      <c r="M84" s="428" t="s">
        <v>1940</v>
      </c>
      <c r="N84" s="428" t="s">
        <v>2228</v>
      </c>
      <c r="O84" s="428" t="s">
        <v>445</v>
      </c>
      <c r="P84" s="376" t="s">
        <v>1311</v>
      </c>
      <c r="Q84" s="376" t="s">
        <v>173</v>
      </c>
      <c r="R84" s="376" t="s">
        <v>174</v>
      </c>
      <c r="S84" s="376" t="s">
        <v>1316</v>
      </c>
      <c r="T84" s="376" t="s">
        <v>1316</v>
      </c>
      <c r="U84" s="376" t="s">
        <v>1316</v>
      </c>
      <c r="V84" s="376" t="s">
        <v>1316</v>
      </c>
      <c r="W84" s="376" t="s">
        <v>1316</v>
      </c>
      <c r="X84" s="376" t="s">
        <v>1184</v>
      </c>
      <c r="Y84" s="378" t="s">
        <v>1185</v>
      </c>
      <c r="Z84" s="378" t="s">
        <v>1184</v>
      </c>
      <c r="AA84" s="378" t="s">
        <v>1184</v>
      </c>
      <c r="AB84" s="378" t="s">
        <v>1184</v>
      </c>
      <c r="AC84" s="378" t="s">
        <v>1184</v>
      </c>
      <c r="AD84" s="378" t="s">
        <v>1184</v>
      </c>
      <c r="AE84" s="378" t="s">
        <v>1184</v>
      </c>
      <c r="AF84" s="378" t="s">
        <v>1184</v>
      </c>
      <c r="AG84" s="378" t="s">
        <v>1184</v>
      </c>
      <c r="AH84" s="378"/>
      <c r="AI84" s="378"/>
      <c r="AJ84" s="378" t="s">
        <v>1184</v>
      </c>
      <c r="AK84" s="405" t="s">
        <v>173</v>
      </c>
      <c r="AL84" s="405" t="s">
        <v>174</v>
      </c>
      <c r="AM84" s="378" t="s">
        <v>1184</v>
      </c>
      <c r="AN84" s="378"/>
      <c r="AO84" s="376"/>
      <c r="AP84" s="376" t="s">
        <v>1268</v>
      </c>
      <c r="AQ84" s="376"/>
      <c r="AR84" s="376"/>
      <c r="AS84" s="376"/>
    </row>
    <row r="85" spans="1:45" ht="27" customHeight="1" x14ac:dyDescent="0.25">
      <c r="A85" s="425">
        <v>78</v>
      </c>
      <c r="B85" s="428"/>
      <c r="C85" s="428"/>
      <c r="D85" s="428" t="s">
        <v>176</v>
      </c>
      <c r="E85" s="446" t="s">
        <v>175</v>
      </c>
      <c r="F85" s="428" t="s">
        <v>172</v>
      </c>
      <c r="G85" s="521" t="s">
        <v>2765</v>
      </c>
      <c r="H85" s="428" t="s">
        <v>2624</v>
      </c>
      <c r="I85" s="443" t="s">
        <v>1873</v>
      </c>
      <c r="J85" s="428" t="s">
        <v>2057</v>
      </c>
      <c r="K85" s="428">
        <v>1</v>
      </c>
      <c r="L85" s="428">
        <v>1</v>
      </c>
      <c r="M85" s="428" t="s">
        <v>1940</v>
      </c>
      <c r="N85" s="428" t="s">
        <v>2229</v>
      </c>
      <c r="O85" s="428" t="s">
        <v>446</v>
      </c>
      <c r="P85" s="376" t="s">
        <v>1310</v>
      </c>
      <c r="Q85" s="376" t="s">
        <v>176</v>
      </c>
      <c r="R85" s="376" t="s">
        <v>177</v>
      </c>
      <c r="S85" s="376" t="s">
        <v>1316</v>
      </c>
      <c r="T85" s="376" t="s">
        <v>1316</v>
      </c>
      <c r="U85" s="376" t="s">
        <v>1316</v>
      </c>
      <c r="V85" s="376" t="s">
        <v>1316</v>
      </c>
      <c r="W85" s="376" t="s">
        <v>1316</v>
      </c>
      <c r="X85" s="376" t="s">
        <v>1184</v>
      </c>
      <c r="Y85" s="378" t="s">
        <v>1185</v>
      </c>
      <c r="Z85" s="378" t="s">
        <v>1184</v>
      </c>
      <c r="AA85" s="378" t="s">
        <v>1184</v>
      </c>
      <c r="AB85" s="378" t="s">
        <v>1184</v>
      </c>
      <c r="AC85" s="378" t="s">
        <v>1184</v>
      </c>
      <c r="AD85" s="378" t="s">
        <v>1184</v>
      </c>
      <c r="AE85" s="378" t="s">
        <v>1184</v>
      </c>
      <c r="AF85" s="378" t="s">
        <v>1184</v>
      </c>
      <c r="AG85" s="378" t="s">
        <v>1184</v>
      </c>
      <c r="AH85" s="378"/>
      <c r="AI85" s="378"/>
      <c r="AJ85" s="378" t="s">
        <v>1184</v>
      </c>
      <c r="AK85" s="405" t="s">
        <v>176</v>
      </c>
      <c r="AL85" s="405" t="s">
        <v>177</v>
      </c>
      <c r="AM85" s="378" t="s">
        <v>1184</v>
      </c>
      <c r="AN85" s="378"/>
      <c r="AO85" s="376"/>
      <c r="AP85" s="376" t="s">
        <v>1778</v>
      </c>
      <c r="AQ85" s="376" t="s">
        <v>1309</v>
      </c>
      <c r="AR85" s="376" t="s">
        <v>1268</v>
      </c>
      <c r="AS85" s="376"/>
    </row>
    <row r="86" spans="1:45" ht="27" customHeight="1" x14ac:dyDescent="0.25">
      <c r="A86" s="425">
        <v>79</v>
      </c>
      <c r="B86" s="428"/>
      <c r="C86" s="428"/>
      <c r="D86" s="428" t="s">
        <v>178</v>
      </c>
      <c r="E86" s="446" t="s">
        <v>175</v>
      </c>
      <c r="F86" s="428" t="s">
        <v>172</v>
      </c>
      <c r="G86" s="521" t="s">
        <v>2765</v>
      </c>
      <c r="H86" s="428" t="s">
        <v>2624</v>
      </c>
      <c r="I86" s="443" t="s">
        <v>1873</v>
      </c>
      <c r="J86" s="428" t="s">
        <v>2057</v>
      </c>
      <c r="K86" s="428">
        <v>1</v>
      </c>
      <c r="L86" s="428">
        <v>1</v>
      </c>
      <c r="M86" s="428" t="s">
        <v>1940</v>
      </c>
      <c r="N86" s="428" t="s">
        <v>2230</v>
      </c>
      <c r="O86" s="428" t="s">
        <v>447</v>
      </c>
      <c r="P86" s="376" t="s">
        <v>1308</v>
      </c>
      <c r="Q86" s="376" t="s">
        <v>178</v>
      </c>
      <c r="R86" s="376" t="s">
        <v>179</v>
      </c>
      <c r="S86" s="376" t="s">
        <v>1316</v>
      </c>
      <c r="T86" s="376" t="s">
        <v>1316</v>
      </c>
      <c r="U86" s="376" t="s">
        <v>1316</v>
      </c>
      <c r="V86" s="376" t="s">
        <v>1316</v>
      </c>
      <c r="W86" s="376" t="s">
        <v>1316</v>
      </c>
      <c r="X86" s="376" t="s">
        <v>1184</v>
      </c>
      <c r="Y86" s="378" t="s">
        <v>1185</v>
      </c>
      <c r="Z86" s="378" t="s">
        <v>1184</v>
      </c>
      <c r="AA86" s="378" t="s">
        <v>1184</v>
      </c>
      <c r="AB86" s="378" t="s">
        <v>1184</v>
      </c>
      <c r="AC86" s="378" t="s">
        <v>1184</v>
      </c>
      <c r="AD86" s="378" t="s">
        <v>1184</v>
      </c>
      <c r="AE86" s="378" t="s">
        <v>1184</v>
      </c>
      <c r="AF86" s="378" t="s">
        <v>1184</v>
      </c>
      <c r="AG86" s="378" t="s">
        <v>1184</v>
      </c>
      <c r="AH86" s="378"/>
      <c r="AI86" s="378"/>
      <c r="AJ86" s="378" t="s">
        <v>1184</v>
      </c>
      <c r="AK86" s="405" t="s">
        <v>178</v>
      </c>
      <c r="AL86" s="405" t="s">
        <v>179</v>
      </c>
      <c r="AM86" s="378" t="s">
        <v>1184</v>
      </c>
      <c r="AN86" s="378"/>
      <c r="AO86" s="376"/>
      <c r="AP86" s="376" t="s">
        <v>1779</v>
      </c>
      <c r="AQ86" s="376"/>
      <c r="AR86" s="376"/>
      <c r="AS86" s="376"/>
    </row>
    <row r="87" spans="1:45" ht="27" customHeight="1" x14ac:dyDescent="0.25">
      <c r="A87" s="425">
        <v>80</v>
      </c>
      <c r="B87" s="428"/>
      <c r="C87" s="428"/>
      <c r="D87" s="428" t="s">
        <v>180</v>
      </c>
      <c r="E87" s="446" t="s">
        <v>87</v>
      </c>
      <c r="F87" s="428" t="s">
        <v>638</v>
      </c>
      <c r="G87" s="428" t="s">
        <v>1751</v>
      </c>
      <c r="H87" s="428" t="s">
        <v>2624</v>
      </c>
      <c r="I87" s="443" t="s">
        <v>1873</v>
      </c>
      <c r="J87" s="428" t="s">
        <v>2057</v>
      </c>
      <c r="K87" s="428">
        <v>1</v>
      </c>
      <c r="L87" s="428">
        <v>1</v>
      </c>
      <c r="M87" s="428" t="s">
        <v>1940</v>
      </c>
      <c r="N87" s="428" t="s">
        <v>2231</v>
      </c>
      <c r="O87" s="428" t="s">
        <v>523</v>
      </c>
      <c r="P87" s="376" t="s">
        <v>1307</v>
      </c>
      <c r="Q87" s="376" t="s">
        <v>180</v>
      </c>
      <c r="R87" s="376" t="s">
        <v>181</v>
      </c>
      <c r="S87" s="376" t="s">
        <v>1254</v>
      </c>
      <c r="T87" s="376" t="s">
        <v>1254</v>
      </c>
      <c r="U87" s="376" t="s">
        <v>1254</v>
      </c>
      <c r="V87" s="376" t="s">
        <v>1254</v>
      </c>
      <c r="W87" s="376" t="s">
        <v>1254</v>
      </c>
      <c r="X87" s="376" t="s">
        <v>1254</v>
      </c>
      <c r="Y87" s="378" t="s">
        <v>1254</v>
      </c>
      <c r="Z87" s="378" t="s">
        <v>1254</v>
      </c>
      <c r="AA87" s="378" t="s">
        <v>1254</v>
      </c>
      <c r="AB87" s="378" t="s">
        <v>1254</v>
      </c>
      <c r="AC87" s="378" t="s">
        <v>1254</v>
      </c>
      <c r="AD87" s="378" t="s">
        <v>1254</v>
      </c>
      <c r="AE87" s="378" t="s">
        <v>1254</v>
      </c>
      <c r="AF87" s="378" t="s">
        <v>1254</v>
      </c>
      <c r="AG87" s="378" t="s">
        <v>1254</v>
      </c>
      <c r="AH87" s="378"/>
      <c r="AI87" s="378"/>
      <c r="AJ87" s="378" t="s">
        <v>1254</v>
      </c>
      <c r="AK87" s="405" t="s">
        <v>180</v>
      </c>
      <c r="AL87" s="405" t="s">
        <v>181</v>
      </c>
      <c r="AM87" s="378" t="s">
        <v>1254</v>
      </c>
      <c r="AN87" s="378"/>
      <c r="AO87" s="376"/>
      <c r="AP87" s="376" t="s">
        <v>1780</v>
      </c>
      <c r="AQ87" s="376" t="s">
        <v>1306</v>
      </c>
      <c r="AR87" s="376" t="s">
        <v>1267</v>
      </c>
      <c r="AS87" s="376"/>
    </row>
    <row r="88" spans="1:45" ht="27" customHeight="1" x14ac:dyDescent="0.25">
      <c r="A88" s="425">
        <v>81</v>
      </c>
      <c r="B88" s="428"/>
      <c r="C88" s="428"/>
      <c r="D88" s="428" t="s">
        <v>182</v>
      </c>
      <c r="E88" s="446" t="s">
        <v>87</v>
      </c>
      <c r="F88" s="428" t="s">
        <v>635</v>
      </c>
      <c r="G88" s="428" t="s">
        <v>1751</v>
      </c>
      <c r="H88" s="428" t="s">
        <v>2624</v>
      </c>
      <c r="I88" s="443" t="s">
        <v>1873</v>
      </c>
      <c r="J88" s="428" t="s">
        <v>2057</v>
      </c>
      <c r="K88" s="428">
        <v>1</v>
      </c>
      <c r="L88" s="428">
        <v>1</v>
      </c>
      <c r="M88" s="428" t="s">
        <v>1940</v>
      </c>
      <c r="N88" s="428" t="s">
        <v>2232</v>
      </c>
      <c r="O88" s="428" t="s">
        <v>524</v>
      </c>
      <c r="P88" s="376" t="s">
        <v>182</v>
      </c>
      <c r="Q88" s="376" t="s">
        <v>182</v>
      </c>
      <c r="R88" s="376" t="s">
        <v>183</v>
      </c>
      <c r="S88" s="376" t="s">
        <v>1254</v>
      </c>
      <c r="T88" s="376" t="s">
        <v>1254</v>
      </c>
      <c r="U88" s="376" t="s">
        <v>1254</v>
      </c>
      <c r="V88" s="376" t="s">
        <v>1254</v>
      </c>
      <c r="W88" s="376" t="s">
        <v>1254</v>
      </c>
      <c r="X88" s="376" t="s">
        <v>1185</v>
      </c>
      <c r="Y88" s="378" t="s">
        <v>1185</v>
      </c>
      <c r="Z88" s="378" t="s">
        <v>1254</v>
      </c>
      <c r="AA88" s="378" t="s">
        <v>1254</v>
      </c>
      <c r="AB88" s="378" t="s">
        <v>1254</v>
      </c>
      <c r="AC88" s="378" t="s">
        <v>1254</v>
      </c>
      <c r="AD88" s="378" t="s">
        <v>1254</v>
      </c>
      <c r="AE88" s="378" t="s">
        <v>1254</v>
      </c>
      <c r="AF88" s="378" t="s">
        <v>1254</v>
      </c>
      <c r="AG88" s="378" t="s">
        <v>1254</v>
      </c>
      <c r="AH88" s="378"/>
      <c r="AI88" s="378"/>
      <c r="AJ88" s="378" t="s">
        <v>1254</v>
      </c>
      <c r="AK88" s="405" t="s">
        <v>182</v>
      </c>
      <c r="AL88" s="405" t="s">
        <v>183</v>
      </c>
      <c r="AM88" s="378" t="s">
        <v>1254</v>
      </c>
      <c r="AN88" s="378"/>
      <c r="AO88" s="376" t="s">
        <v>1305</v>
      </c>
      <c r="AP88" s="376" t="s">
        <v>1780</v>
      </c>
      <c r="AQ88" s="376" t="s">
        <v>1304</v>
      </c>
      <c r="AR88" s="376" t="s">
        <v>1303</v>
      </c>
      <c r="AS88" s="376"/>
    </row>
    <row r="89" spans="1:45" ht="27" customHeight="1" x14ac:dyDescent="0.25">
      <c r="A89" s="425">
        <v>82</v>
      </c>
      <c r="B89" s="428"/>
      <c r="C89" s="428"/>
      <c r="D89" s="428" t="s">
        <v>184</v>
      </c>
      <c r="E89" s="446" t="s">
        <v>87</v>
      </c>
      <c r="F89" s="428" t="s">
        <v>644</v>
      </c>
      <c r="G89" s="428" t="s">
        <v>2089</v>
      </c>
      <c r="H89" s="428" t="s">
        <v>2624</v>
      </c>
      <c r="I89" s="443">
        <v>1</v>
      </c>
      <c r="J89" s="428" t="s">
        <v>2057</v>
      </c>
      <c r="K89" s="428">
        <v>1</v>
      </c>
      <c r="L89" s="428">
        <v>1</v>
      </c>
      <c r="M89" s="428" t="s">
        <v>1940</v>
      </c>
      <c r="N89" s="428" t="s">
        <v>2233</v>
      </c>
      <c r="O89" s="428" t="s">
        <v>448</v>
      </c>
      <c r="P89" s="376" t="s">
        <v>1302</v>
      </c>
      <c r="Q89" s="376" t="s">
        <v>184</v>
      </c>
      <c r="R89" s="376" t="s">
        <v>185</v>
      </c>
      <c r="S89" s="376" t="s">
        <v>1316</v>
      </c>
      <c r="T89" s="376" t="s">
        <v>1316</v>
      </c>
      <c r="U89" s="376" t="s">
        <v>1316</v>
      </c>
      <c r="V89" s="376" t="s">
        <v>1316</v>
      </c>
      <c r="W89" s="376" t="s">
        <v>1316</v>
      </c>
      <c r="X89" s="376" t="s">
        <v>1185</v>
      </c>
      <c r="Y89" s="378" t="s">
        <v>1185</v>
      </c>
      <c r="Z89" s="378" t="s">
        <v>1184</v>
      </c>
      <c r="AA89" s="378" t="s">
        <v>1185</v>
      </c>
      <c r="AB89" s="378" t="s">
        <v>1185</v>
      </c>
      <c r="AC89" s="378" t="s">
        <v>1185</v>
      </c>
      <c r="AD89" s="378" t="s">
        <v>1184</v>
      </c>
      <c r="AE89" s="378" t="s">
        <v>1185</v>
      </c>
      <c r="AF89" s="378" t="s">
        <v>1185</v>
      </c>
      <c r="AG89" s="378" t="s">
        <v>1185</v>
      </c>
      <c r="AH89" s="378"/>
      <c r="AI89" s="378"/>
      <c r="AJ89" s="378" t="s">
        <v>1185</v>
      </c>
      <c r="AK89" s="405" t="s">
        <v>184</v>
      </c>
      <c r="AL89" s="405" t="s">
        <v>185</v>
      </c>
      <c r="AM89" s="378" t="s">
        <v>1185</v>
      </c>
      <c r="AN89" s="378"/>
      <c r="AO89" s="376"/>
      <c r="AP89" s="376" t="s">
        <v>1268</v>
      </c>
      <c r="AQ89" s="376" t="s">
        <v>1290</v>
      </c>
      <c r="AR89" s="376"/>
      <c r="AS89" s="376"/>
    </row>
    <row r="90" spans="1:45" ht="27" customHeight="1" x14ac:dyDescent="0.25">
      <c r="A90" s="425">
        <v>83</v>
      </c>
      <c r="B90" s="428"/>
      <c r="C90" s="428"/>
      <c r="D90" s="428" t="s">
        <v>187</v>
      </c>
      <c r="E90" s="446" t="s">
        <v>87</v>
      </c>
      <c r="F90" s="428" t="s">
        <v>186</v>
      </c>
      <c r="G90" s="428" t="s">
        <v>1751</v>
      </c>
      <c r="H90" s="428" t="s">
        <v>2624</v>
      </c>
      <c r="I90" s="443" t="s">
        <v>1869</v>
      </c>
      <c r="J90" s="428" t="s">
        <v>2057</v>
      </c>
      <c r="K90" s="428">
        <v>1</v>
      </c>
      <c r="L90" s="428">
        <v>2</v>
      </c>
      <c r="M90" s="428" t="s">
        <v>1940</v>
      </c>
      <c r="N90" s="428" t="s">
        <v>2234</v>
      </c>
      <c r="O90" s="428" t="s">
        <v>449</v>
      </c>
      <c r="P90" s="376" t="s">
        <v>187</v>
      </c>
      <c r="Q90" s="376" t="s">
        <v>187</v>
      </c>
      <c r="R90" s="376" t="s">
        <v>188</v>
      </c>
      <c r="S90" s="376" t="s">
        <v>1254</v>
      </c>
      <c r="T90" s="376" t="s">
        <v>1254</v>
      </c>
      <c r="U90" s="376" t="s">
        <v>1254</v>
      </c>
      <c r="V90" s="376" t="s">
        <v>1254</v>
      </c>
      <c r="W90" s="376" t="s">
        <v>1254</v>
      </c>
      <c r="X90" s="376" t="s">
        <v>1185</v>
      </c>
      <c r="Y90" s="378" t="s">
        <v>1185</v>
      </c>
      <c r="Z90" s="378" t="s">
        <v>1254</v>
      </c>
      <c r="AA90" s="378" t="s">
        <v>1254</v>
      </c>
      <c r="AB90" s="378" t="s">
        <v>1254</v>
      </c>
      <c r="AC90" s="378" t="s">
        <v>1254</v>
      </c>
      <c r="AD90" s="378" t="s">
        <v>1254</v>
      </c>
      <c r="AE90" s="378" t="s">
        <v>1254</v>
      </c>
      <c r="AF90" s="378" t="s">
        <v>1254</v>
      </c>
      <c r="AG90" s="378" t="s">
        <v>1254</v>
      </c>
      <c r="AH90" s="378"/>
      <c r="AI90" s="378"/>
      <c r="AJ90" s="378" t="s">
        <v>1254</v>
      </c>
      <c r="AK90" s="405" t="s">
        <v>187</v>
      </c>
      <c r="AL90" s="405" t="s">
        <v>188</v>
      </c>
      <c r="AM90" s="378" t="s">
        <v>1254</v>
      </c>
      <c r="AN90" s="378"/>
      <c r="AO90" s="376"/>
      <c r="AP90" s="376" t="s">
        <v>1781</v>
      </c>
      <c r="AQ90" s="376" t="s">
        <v>1290</v>
      </c>
      <c r="AR90" s="376" t="s">
        <v>1301</v>
      </c>
      <c r="AS90" s="376"/>
    </row>
    <row r="91" spans="1:45" ht="27" customHeight="1" x14ac:dyDescent="0.25">
      <c r="A91" s="425">
        <v>84</v>
      </c>
      <c r="B91" s="428"/>
      <c r="C91" s="428"/>
      <c r="D91" s="428" t="s">
        <v>189</v>
      </c>
      <c r="E91" s="446" t="s">
        <v>87</v>
      </c>
      <c r="F91" s="428" t="s">
        <v>2457</v>
      </c>
      <c r="G91" s="428" t="s">
        <v>1753</v>
      </c>
      <c r="H91" s="428" t="s">
        <v>2623</v>
      </c>
      <c r="I91" s="447" t="s">
        <v>2005</v>
      </c>
      <c r="J91" s="428" t="s">
        <v>2057</v>
      </c>
      <c r="K91" s="428">
        <v>1</v>
      </c>
      <c r="L91" s="428">
        <v>8</v>
      </c>
      <c r="M91" s="428" t="s">
        <v>1941</v>
      </c>
      <c r="N91" s="428" t="s">
        <v>2235</v>
      </c>
      <c r="O91" s="428" t="s">
        <v>450</v>
      </c>
      <c r="P91" s="376" t="s">
        <v>1300</v>
      </c>
      <c r="Q91" s="376" t="s">
        <v>189</v>
      </c>
      <c r="R91" s="376" t="s">
        <v>189</v>
      </c>
      <c r="S91" s="376" t="s">
        <v>1184</v>
      </c>
      <c r="T91" s="376" t="s">
        <v>1184</v>
      </c>
      <c r="U91" s="376" t="s">
        <v>1184</v>
      </c>
      <c r="V91" s="376" t="s">
        <v>1184</v>
      </c>
      <c r="W91" s="376" t="s">
        <v>1184</v>
      </c>
      <c r="X91" s="376" t="s">
        <v>1184</v>
      </c>
      <c r="Y91" s="378" t="s">
        <v>1184</v>
      </c>
      <c r="Z91" s="378" t="s">
        <v>1184</v>
      </c>
      <c r="AA91" s="446" t="s">
        <v>1380</v>
      </c>
      <c r="AB91" s="446" t="s">
        <v>1380</v>
      </c>
      <c r="AC91" s="446" t="s">
        <v>1380</v>
      </c>
      <c r="AD91" s="429" t="s">
        <v>1380</v>
      </c>
      <c r="AE91" s="446" t="s">
        <v>1380</v>
      </c>
      <c r="AF91" s="446" t="s">
        <v>1380</v>
      </c>
      <c r="AG91" s="378" t="s">
        <v>1380</v>
      </c>
      <c r="AH91" s="378"/>
      <c r="AI91" s="378"/>
      <c r="AJ91" s="378" t="s">
        <v>1380</v>
      </c>
      <c r="AK91" s="405" t="s">
        <v>189</v>
      </c>
      <c r="AL91" s="405" t="s">
        <v>189</v>
      </c>
      <c r="AM91" s="446" t="s">
        <v>1380</v>
      </c>
      <c r="AN91" s="378"/>
      <c r="AO91" s="376" t="s">
        <v>1299</v>
      </c>
      <c r="AP91" s="376" t="s">
        <v>1268</v>
      </c>
      <c r="AQ91" s="376" t="s">
        <v>1298</v>
      </c>
      <c r="AR91" s="376" t="s">
        <v>1297</v>
      </c>
      <c r="AS91" s="376"/>
    </row>
    <row r="92" spans="1:45" ht="27" customHeight="1" x14ac:dyDescent="0.25">
      <c r="A92" s="425">
        <v>85</v>
      </c>
      <c r="B92" s="428" t="s">
        <v>1695</v>
      </c>
      <c r="C92" s="428" t="s">
        <v>191</v>
      </c>
      <c r="D92" s="428" t="s">
        <v>192</v>
      </c>
      <c r="E92" s="446" t="s">
        <v>1746</v>
      </c>
      <c r="F92" s="428" t="s">
        <v>1445</v>
      </c>
      <c r="G92" s="428"/>
      <c r="H92" s="428" t="s">
        <v>2625</v>
      </c>
      <c r="I92" s="447" t="s">
        <v>1871</v>
      </c>
      <c r="J92" s="428" t="s">
        <v>2057</v>
      </c>
      <c r="K92" s="428">
        <v>1</v>
      </c>
      <c r="L92" s="428">
        <v>15</v>
      </c>
      <c r="M92" s="428" t="s">
        <v>1942</v>
      </c>
      <c r="N92" s="428" t="s">
        <v>2236</v>
      </c>
      <c r="O92" s="428" t="s">
        <v>451</v>
      </c>
      <c r="P92" s="376" t="s">
        <v>1296</v>
      </c>
      <c r="Q92" s="376" t="s">
        <v>192</v>
      </c>
      <c r="R92" s="376" t="s">
        <v>192</v>
      </c>
      <c r="S92" s="378">
        <v>15</v>
      </c>
      <c r="T92" s="378">
        <v>5</v>
      </c>
      <c r="U92" s="378">
        <v>7</v>
      </c>
      <c r="V92" s="378">
        <v>5</v>
      </c>
      <c r="W92" s="378">
        <v>7</v>
      </c>
      <c r="X92" s="378">
        <v>12</v>
      </c>
      <c r="Y92" s="378">
        <v>5</v>
      </c>
      <c r="Z92" s="378">
        <v>5</v>
      </c>
      <c r="AA92" s="378">
        <v>13</v>
      </c>
      <c r="AB92" s="378">
        <v>7</v>
      </c>
      <c r="AC92" s="378">
        <v>5</v>
      </c>
      <c r="AD92" s="378">
        <v>5</v>
      </c>
      <c r="AE92" s="378">
        <v>13</v>
      </c>
      <c r="AF92" s="378">
        <v>7</v>
      </c>
      <c r="AG92" s="378">
        <v>5</v>
      </c>
      <c r="AH92" s="378"/>
      <c r="AI92" s="378"/>
      <c r="AJ92" s="378">
        <v>5</v>
      </c>
      <c r="AK92" s="405" t="s">
        <v>192</v>
      </c>
      <c r="AL92" s="405" t="s">
        <v>192</v>
      </c>
      <c r="AM92" s="378">
        <v>5</v>
      </c>
      <c r="AN92" s="378"/>
      <c r="AO92" s="376" t="s">
        <v>1295</v>
      </c>
      <c r="AP92" s="376" t="s">
        <v>1782</v>
      </c>
      <c r="AQ92" s="376" t="s">
        <v>1294</v>
      </c>
      <c r="AR92" s="376" t="s">
        <v>1293</v>
      </c>
      <c r="AS92" s="376"/>
    </row>
    <row r="93" spans="1:45" ht="27" customHeight="1" x14ac:dyDescent="0.25">
      <c r="A93" s="425">
        <v>86</v>
      </c>
      <c r="B93" s="428"/>
      <c r="C93" s="428"/>
      <c r="D93" s="428" t="s">
        <v>194</v>
      </c>
      <c r="E93" s="446" t="s">
        <v>87</v>
      </c>
      <c r="F93" s="428" t="s">
        <v>646</v>
      </c>
      <c r="G93" s="428" t="s">
        <v>1751</v>
      </c>
      <c r="H93" s="428" t="s">
        <v>2625</v>
      </c>
      <c r="I93" s="443">
        <v>0</v>
      </c>
      <c r="J93" s="428" t="s">
        <v>2057</v>
      </c>
      <c r="K93" s="428">
        <v>1</v>
      </c>
      <c r="L93" s="428">
        <v>1</v>
      </c>
      <c r="M93" s="428" t="s">
        <v>1943</v>
      </c>
      <c r="N93" s="428" t="s">
        <v>2237</v>
      </c>
      <c r="O93" s="428" t="s">
        <v>2355</v>
      </c>
      <c r="P93" s="376" t="s">
        <v>1292</v>
      </c>
      <c r="Q93" s="376" t="s">
        <v>194</v>
      </c>
      <c r="R93" s="376" t="s">
        <v>195</v>
      </c>
      <c r="S93" s="376" t="s">
        <v>1254</v>
      </c>
      <c r="T93" s="376" t="s">
        <v>1254</v>
      </c>
      <c r="U93" s="376" t="s">
        <v>1254</v>
      </c>
      <c r="V93" s="376" t="s">
        <v>1254</v>
      </c>
      <c r="W93" s="376" t="s">
        <v>1254</v>
      </c>
      <c r="X93" s="376" t="s">
        <v>1254</v>
      </c>
      <c r="Y93" s="376" t="s">
        <v>1254</v>
      </c>
      <c r="Z93" s="376" t="s">
        <v>1254</v>
      </c>
      <c r="AA93" s="376" t="s">
        <v>1254</v>
      </c>
      <c r="AB93" s="376" t="s">
        <v>1254</v>
      </c>
      <c r="AC93" s="376" t="s">
        <v>1254</v>
      </c>
      <c r="AD93" s="376" t="s">
        <v>1254</v>
      </c>
      <c r="AE93" s="376" t="s">
        <v>1254</v>
      </c>
      <c r="AF93" s="376" t="s">
        <v>1254</v>
      </c>
      <c r="AG93" s="376" t="s">
        <v>1254</v>
      </c>
      <c r="AH93" s="376"/>
      <c r="AI93" s="376"/>
      <c r="AJ93" s="376" t="s">
        <v>1254</v>
      </c>
      <c r="AK93" s="405" t="s">
        <v>194</v>
      </c>
      <c r="AL93" s="405" t="s">
        <v>195</v>
      </c>
      <c r="AM93" s="376" t="s">
        <v>1254</v>
      </c>
      <c r="AN93" s="376"/>
      <c r="AO93" s="376" t="s">
        <v>1291</v>
      </c>
      <c r="AP93" s="376" t="s">
        <v>1783</v>
      </c>
      <c r="AQ93" s="376" t="s">
        <v>1290</v>
      </c>
      <c r="AR93" s="376" t="s">
        <v>1289</v>
      </c>
      <c r="AS93" s="376"/>
    </row>
    <row r="94" spans="1:45" ht="27" customHeight="1" x14ac:dyDescent="0.25">
      <c r="A94" s="425">
        <v>87</v>
      </c>
      <c r="B94" s="428"/>
      <c r="C94" s="428"/>
      <c r="D94" s="428" t="s">
        <v>196</v>
      </c>
      <c r="E94" s="446" t="s">
        <v>87</v>
      </c>
      <c r="F94" s="428" t="s">
        <v>650</v>
      </c>
      <c r="G94" s="428" t="s">
        <v>1751</v>
      </c>
      <c r="H94" s="428" t="s">
        <v>2624</v>
      </c>
      <c r="I94" s="443" t="s">
        <v>1873</v>
      </c>
      <c r="J94" s="428" t="s">
        <v>2057</v>
      </c>
      <c r="K94" s="428">
        <v>1</v>
      </c>
      <c r="L94" s="428">
        <v>1</v>
      </c>
      <c r="M94" s="428" t="s">
        <v>1944</v>
      </c>
      <c r="N94" s="428" t="s">
        <v>2238</v>
      </c>
      <c r="O94" s="428" t="s">
        <v>453</v>
      </c>
      <c r="P94" s="376" t="s">
        <v>1288</v>
      </c>
      <c r="Q94" s="376" t="s">
        <v>1288</v>
      </c>
      <c r="R94" s="376" t="s">
        <v>197</v>
      </c>
      <c r="S94" s="376" t="s">
        <v>1254</v>
      </c>
      <c r="T94" s="376" t="s">
        <v>1254</v>
      </c>
      <c r="U94" s="376" t="s">
        <v>1254</v>
      </c>
      <c r="V94" s="376" t="s">
        <v>1254</v>
      </c>
      <c r="W94" s="376" t="s">
        <v>1254</v>
      </c>
      <c r="X94" s="376" t="s">
        <v>1254</v>
      </c>
      <c r="Y94" s="376" t="s">
        <v>1254</v>
      </c>
      <c r="Z94" s="376" t="s">
        <v>1254</v>
      </c>
      <c r="AA94" s="376" t="s">
        <v>1254</v>
      </c>
      <c r="AB94" s="376" t="s">
        <v>1254</v>
      </c>
      <c r="AC94" s="376" t="s">
        <v>1254</v>
      </c>
      <c r="AD94" s="376" t="s">
        <v>1254</v>
      </c>
      <c r="AE94" s="376" t="s">
        <v>1254</v>
      </c>
      <c r="AF94" s="376" t="s">
        <v>1254</v>
      </c>
      <c r="AG94" s="376" t="s">
        <v>1254</v>
      </c>
      <c r="AH94" s="376"/>
      <c r="AI94" s="376"/>
      <c r="AJ94" s="376" t="s">
        <v>1254</v>
      </c>
      <c r="AK94" s="405" t="s">
        <v>1288</v>
      </c>
      <c r="AL94" s="405" t="s">
        <v>197</v>
      </c>
      <c r="AM94" s="376" t="s">
        <v>1254</v>
      </c>
      <c r="AN94" s="376"/>
      <c r="AO94" s="376"/>
      <c r="AP94" s="376" t="s">
        <v>1229</v>
      </c>
      <c r="AQ94" s="376" t="s">
        <v>1229</v>
      </c>
      <c r="AR94" s="376" t="s">
        <v>1267</v>
      </c>
      <c r="AS94" s="376"/>
    </row>
    <row r="95" spans="1:45" ht="27" customHeight="1" x14ac:dyDescent="0.25">
      <c r="A95" s="425">
        <v>88</v>
      </c>
      <c r="B95" s="428"/>
      <c r="C95" s="428"/>
      <c r="D95" s="428" t="s">
        <v>237</v>
      </c>
      <c r="E95" s="446" t="s">
        <v>1746</v>
      </c>
      <c r="F95" s="428" t="s">
        <v>536</v>
      </c>
      <c r="G95" s="428"/>
      <c r="H95" s="428" t="s">
        <v>2624</v>
      </c>
      <c r="I95" s="443" t="s">
        <v>1873</v>
      </c>
      <c r="J95" s="428" t="s">
        <v>2057</v>
      </c>
      <c r="K95" s="428">
        <v>1</v>
      </c>
      <c r="L95" s="428">
        <v>1</v>
      </c>
      <c r="M95" s="428" t="s">
        <v>1944</v>
      </c>
      <c r="N95" s="428" t="s">
        <v>2239</v>
      </c>
      <c r="O95" s="428" t="s">
        <v>2079</v>
      </c>
      <c r="P95" s="376" t="s">
        <v>1287</v>
      </c>
      <c r="Q95" s="376" t="s">
        <v>198</v>
      </c>
      <c r="R95" s="376" t="s">
        <v>198</v>
      </c>
      <c r="S95" s="376" t="s">
        <v>1185</v>
      </c>
      <c r="T95" s="376" t="s">
        <v>1185</v>
      </c>
      <c r="U95" s="376" t="s">
        <v>1185</v>
      </c>
      <c r="V95" s="376" t="s">
        <v>1185</v>
      </c>
      <c r="W95" s="376" t="s">
        <v>1185</v>
      </c>
      <c r="X95" s="376" t="s">
        <v>1185</v>
      </c>
      <c r="Y95" s="378" t="s">
        <v>1184</v>
      </c>
      <c r="Z95" s="378" t="s">
        <v>1184</v>
      </c>
      <c r="AA95" s="378" t="s">
        <v>1380</v>
      </c>
      <c r="AB95" s="378" t="s">
        <v>1380</v>
      </c>
      <c r="AC95" s="378" t="s">
        <v>1380</v>
      </c>
      <c r="AD95" s="378" t="s">
        <v>1184</v>
      </c>
      <c r="AE95" s="378" t="s">
        <v>1380</v>
      </c>
      <c r="AF95" s="378" t="s">
        <v>1380</v>
      </c>
      <c r="AG95" s="378" t="s">
        <v>1380</v>
      </c>
      <c r="AH95" s="378"/>
      <c r="AI95" s="378"/>
      <c r="AJ95" s="378" t="s">
        <v>1380</v>
      </c>
      <c r="AK95" s="405" t="s">
        <v>198</v>
      </c>
      <c r="AL95" s="405" t="s">
        <v>198</v>
      </c>
      <c r="AM95" s="378" t="s">
        <v>1380</v>
      </c>
      <c r="AN95" s="378"/>
      <c r="AO95" s="376"/>
      <c r="AP95" s="376" t="s">
        <v>1784</v>
      </c>
      <c r="AQ95" s="376"/>
      <c r="AR95" s="376"/>
      <c r="AS95" s="376"/>
    </row>
    <row r="96" spans="1:45" ht="27" customHeight="1" x14ac:dyDescent="0.25">
      <c r="A96" s="425">
        <v>89</v>
      </c>
      <c r="B96" s="428"/>
      <c r="C96" s="428"/>
      <c r="D96" s="428" t="s">
        <v>199</v>
      </c>
      <c r="E96" s="446" t="s">
        <v>87</v>
      </c>
      <c r="F96" s="428" t="s">
        <v>199</v>
      </c>
      <c r="G96" s="428" t="s">
        <v>1752</v>
      </c>
      <c r="H96" s="428" t="s">
        <v>2624</v>
      </c>
      <c r="I96" s="443" t="s">
        <v>1865</v>
      </c>
      <c r="J96" s="428" t="s">
        <v>2057</v>
      </c>
      <c r="K96" s="428">
        <v>1</v>
      </c>
      <c r="L96" s="428">
        <v>3</v>
      </c>
      <c r="M96" s="428" t="s">
        <v>1944</v>
      </c>
      <c r="N96" s="428" t="s">
        <v>2240</v>
      </c>
      <c r="O96" s="428" t="s">
        <v>454</v>
      </c>
      <c r="P96" s="376" t="s">
        <v>199</v>
      </c>
      <c r="Q96" s="376" t="s">
        <v>199</v>
      </c>
      <c r="R96" s="376" t="s">
        <v>199</v>
      </c>
      <c r="S96" s="376" t="s">
        <v>1254</v>
      </c>
      <c r="T96" s="376" t="s">
        <v>1254</v>
      </c>
      <c r="U96" s="376" t="s">
        <v>1254</v>
      </c>
      <c r="V96" s="376" t="s">
        <v>1254</v>
      </c>
      <c r="W96" s="376" t="s">
        <v>1254</v>
      </c>
      <c r="X96" s="376" t="s">
        <v>1185</v>
      </c>
      <c r="Y96" s="378" t="s">
        <v>1184</v>
      </c>
      <c r="Z96" s="378" t="s">
        <v>1254</v>
      </c>
      <c r="AA96" s="378" t="s">
        <v>1254</v>
      </c>
      <c r="AB96" s="378" t="s">
        <v>1254</v>
      </c>
      <c r="AC96" s="378" t="s">
        <v>1254</v>
      </c>
      <c r="AD96" s="378" t="s">
        <v>1254</v>
      </c>
      <c r="AE96" s="378" t="s">
        <v>1254</v>
      </c>
      <c r="AF96" s="378" t="s">
        <v>1254</v>
      </c>
      <c r="AG96" s="378" t="s">
        <v>1254</v>
      </c>
      <c r="AH96" s="378"/>
      <c r="AI96" s="378"/>
      <c r="AJ96" s="378" t="s">
        <v>1254</v>
      </c>
      <c r="AK96" s="405" t="s">
        <v>199</v>
      </c>
      <c r="AL96" s="405" t="s">
        <v>199</v>
      </c>
      <c r="AM96" s="378" t="s">
        <v>1254</v>
      </c>
      <c r="AN96" s="378"/>
      <c r="AO96" s="376"/>
      <c r="AP96" s="376" t="s">
        <v>1785</v>
      </c>
      <c r="AQ96" s="376" t="s">
        <v>1283</v>
      </c>
      <c r="AR96" s="376" t="s">
        <v>1282</v>
      </c>
      <c r="AS96" s="376"/>
    </row>
    <row r="97" spans="1:45" ht="27" customHeight="1" x14ac:dyDescent="0.25">
      <c r="A97" s="425">
        <v>90</v>
      </c>
      <c r="B97" s="428"/>
      <c r="C97" s="428"/>
      <c r="D97" s="428" t="s">
        <v>1553</v>
      </c>
      <c r="E97" s="428" t="s">
        <v>66</v>
      </c>
      <c r="F97" s="428" t="s">
        <v>1532</v>
      </c>
      <c r="G97" s="428"/>
      <c r="H97" s="428" t="s">
        <v>2624</v>
      </c>
      <c r="I97" s="443" t="s">
        <v>1873</v>
      </c>
      <c r="J97" s="428" t="s">
        <v>2057</v>
      </c>
      <c r="K97" s="428">
        <v>1</v>
      </c>
      <c r="L97" s="428">
        <v>1</v>
      </c>
      <c r="M97" s="428" t="s">
        <v>1944</v>
      </c>
      <c r="N97" s="428" t="s">
        <v>2241</v>
      </c>
      <c r="O97" s="428" t="s">
        <v>1538</v>
      </c>
      <c r="P97" s="376" t="s">
        <v>1286</v>
      </c>
      <c r="Q97" s="376" t="s">
        <v>1133</v>
      </c>
      <c r="R97" s="376" t="s">
        <v>1133</v>
      </c>
      <c r="S97" s="376" t="s">
        <v>1185</v>
      </c>
      <c r="T97" s="376" t="s">
        <v>1185</v>
      </c>
      <c r="U97" s="376" t="s">
        <v>1185</v>
      </c>
      <c r="V97" s="376" t="s">
        <v>1185</v>
      </c>
      <c r="W97" s="376" t="s">
        <v>1185</v>
      </c>
      <c r="X97" s="376" t="s">
        <v>1185</v>
      </c>
      <c r="Y97" s="378" t="s">
        <v>1185</v>
      </c>
      <c r="Z97" s="378" t="s">
        <v>1185</v>
      </c>
      <c r="AA97" s="378" t="s">
        <v>1380</v>
      </c>
      <c r="AB97" s="378" t="s">
        <v>1207</v>
      </c>
      <c r="AC97" s="378" t="s">
        <v>1380</v>
      </c>
      <c r="AD97" s="378" t="s">
        <v>1185</v>
      </c>
      <c r="AE97" s="378" t="s">
        <v>1380</v>
      </c>
      <c r="AF97" s="378" t="s">
        <v>1207</v>
      </c>
      <c r="AG97" s="378" t="s">
        <v>1380</v>
      </c>
      <c r="AH97" s="378"/>
      <c r="AI97" s="378"/>
      <c r="AJ97" s="378" t="s">
        <v>1380</v>
      </c>
      <c r="AK97" s="405" t="s">
        <v>1133</v>
      </c>
      <c r="AL97" s="405" t="s">
        <v>1133</v>
      </c>
      <c r="AM97" s="378" t="s">
        <v>1380</v>
      </c>
      <c r="AN97" s="378"/>
      <c r="AO97" s="376"/>
      <c r="AP97" s="376" t="s">
        <v>66</v>
      </c>
      <c r="AQ97" s="376"/>
      <c r="AR97" s="376"/>
      <c r="AS97" s="376"/>
    </row>
    <row r="98" spans="1:45" ht="27" customHeight="1" x14ac:dyDescent="0.25">
      <c r="A98" s="425">
        <v>91</v>
      </c>
      <c r="B98" s="428"/>
      <c r="C98" s="428"/>
      <c r="D98" s="428" t="s">
        <v>1265</v>
      </c>
      <c r="E98" s="428" t="s">
        <v>2594</v>
      </c>
      <c r="F98" s="428" t="s">
        <v>2696</v>
      </c>
      <c r="G98" s="428"/>
      <c r="H98" s="428" t="s">
        <v>2624</v>
      </c>
      <c r="I98" s="443" t="s">
        <v>1873</v>
      </c>
      <c r="J98" s="428" t="s">
        <v>2057</v>
      </c>
      <c r="K98" s="428">
        <v>1</v>
      </c>
      <c r="L98" s="428">
        <v>1</v>
      </c>
      <c r="M98" s="428" t="s">
        <v>1944</v>
      </c>
      <c r="N98" s="428" t="s">
        <v>2242</v>
      </c>
      <c r="O98" s="428" t="s">
        <v>460</v>
      </c>
      <c r="P98" s="376" t="s">
        <v>1285</v>
      </c>
      <c r="Q98" s="376" t="s">
        <v>1137</v>
      </c>
      <c r="R98" s="376" t="s">
        <v>1137</v>
      </c>
      <c r="S98" s="376" t="s">
        <v>1185</v>
      </c>
      <c r="T98" s="376" t="s">
        <v>1185</v>
      </c>
      <c r="U98" s="376" t="s">
        <v>1185</v>
      </c>
      <c r="V98" s="376" t="s">
        <v>1185</v>
      </c>
      <c r="W98" s="376" t="s">
        <v>1185</v>
      </c>
      <c r="X98" s="376" t="s">
        <v>1185</v>
      </c>
      <c r="Y98" s="378" t="s">
        <v>1185</v>
      </c>
      <c r="Z98" s="378" t="s">
        <v>1185</v>
      </c>
      <c r="AA98" s="378" t="s">
        <v>1380</v>
      </c>
      <c r="AB98" s="378" t="s">
        <v>1380</v>
      </c>
      <c r="AC98" s="378" t="s">
        <v>1380</v>
      </c>
      <c r="AD98" s="378" t="s">
        <v>1185</v>
      </c>
      <c r="AE98" s="378" t="s">
        <v>1380</v>
      </c>
      <c r="AF98" s="378" t="s">
        <v>1380</v>
      </c>
      <c r="AG98" s="378" t="s">
        <v>1380</v>
      </c>
      <c r="AH98" s="378"/>
      <c r="AI98" s="378"/>
      <c r="AJ98" s="378" t="s">
        <v>1380</v>
      </c>
      <c r="AK98" s="405" t="s">
        <v>1137</v>
      </c>
      <c r="AL98" s="405" t="s">
        <v>1137</v>
      </c>
      <c r="AM98" s="378" t="s">
        <v>1380</v>
      </c>
      <c r="AN98" s="378"/>
      <c r="AO98" s="376"/>
      <c r="AP98" s="376"/>
      <c r="AQ98" s="376"/>
      <c r="AR98" s="376"/>
      <c r="AS98" s="376"/>
    </row>
    <row r="99" spans="1:45" ht="27" customHeight="1" x14ac:dyDescent="0.25">
      <c r="A99" s="425">
        <v>92</v>
      </c>
      <c r="B99" s="428"/>
      <c r="C99" s="428"/>
      <c r="D99" s="428" t="s">
        <v>1265</v>
      </c>
      <c r="E99" s="428" t="s">
        <v>2594</v>
      </c>
      <c r="F99" s="428" t="s">
        <v>2696</v>
      </c>
      <c r="G99" s="428"/>
      <c r="H99" s="428" t="s">
        <v>2624</v>
      </c>
      <c r="I99" s="443" t="s">
        <v>1873</v>
      </c>
      <c r="J99" s="428" t="s">
        <v>2057</v>
      </c>
      <c r="K99" s="428">
        <v>1</v>
      </c>
      <c r="L99" s="428">
        <v>1</v>
      </c>
      <c r="M99" s="428" t="s">
        <v>1944</v>
      </c>
      <c r="N99" s="428" t="s">
        <v>2243</v>
      </c>
      <c r="O99" s="428" t="s">
        <v>460</v>
      </c>
      <c r="P99" s="376" t="s">
        <v>1284</v>
      </c>
      <c r="Q99" s="376" t="s">
        <v>1138</v>
      </c>
      <c r="R99" s="376" t="s">
        <v>1138</v>
      </c>
      <c r="S99" s="376" t="s">
        <v>1185</v>
      </c>
      <c r="T99" s="376" t="s">
        <v>1185</v>
      </c>
      <c r="U99" s="376" t="s">
        <v>1185</v>
      </c>
      <c r="V99" s="376" t="s">
        <v>1185</v>
      </c>
      <c r="W99" s="376" t="s">
        <v>1185</v>
      </c>
      <c r="X99" s="376" t="s">
        <v>1185</v>
      </c>
      <c r="Y99" s="378" t="s">
        <v>1185</v>
      </c>
      <c r="Z99" s="378" t="s">
        <v>1185</v>
      </c>
      <c r="AA99" s="378" t="s">
        <v>1380</v>
      </c>
      <c r="AB99" s="378" t="s">
        <v>1380</v>
      </c>
      <c r="AC99" s="378" t="s">
        <v>1380</v>
      </c>
      <c r="AD99" s="378" t="s">
        <v>1185</v>
      </c>
      <c r="AE99" s="378" t="s">
        <v>1380</v>
      </c>
      <c r="AF99" s="378" t="s">
        <v>1380</v>
      </c>
      <c r="AG99" s="378" t="s">
        <v>1380</v>
      </c>
      <c r="AH99" s="378"/>
      <c r="AI99" s="378"/>
      <c r="AJ99" s="378" t="s">
        <v>1380</v>
      </c>
      <c r="AK99" s="405" t="s">
        <v>1138</v>
      </c>
      <c r="AL99" s="405" t="s">
        <v>1138</v>
      </c>
      <c r="AM99" s="378" t="s">
        <v>1380</v>
      </c>
      <c r="AN99" s="378"/>
      <c r="AO99" s="376"/>
      <c r="AP99" s="376"/>
      <c r="AQ99" s="376"/>
      <c r="AR99" s="376"/>
      <c r="AS99" s="376"/>
    </row>
    <row r="100" spans="1:45" ht="27" customHeight="1" x14ac:dyDescent="0.25">
      <c r="A100" s="425">
        <v>93</v>
      </c>
      <c r="B100" s="428"/>
      <c r="C100" s="428"/>
      <c r="D100" s="428" t="s">
        <v>201</v>
      </c>
      <c r="E100" s="446" t="s">
        <v>87</v>
      </c>
      <c r="F100" s="428" t="s">
        <v>201</v>
      </c>
      <c r="G100" s="428" t="s">
        <v>1752</v>
      </c>
      <c r="H100" s="428" t="s">
        <v>2624</v>
      </c>
      <c r="I100" s="443" t="s">
        <v>1874</v>
      </c>
      <c r="J100" s="428" t="s">
        <v>2057</v>
      </c>
      <c r="K100" s="428">
        <v>1</v>
      </c>
      <c r="L100" s="428">
        <v>4</v>
      </c>
      <c r="M100" s="428" t="s">
        <v>1945</v>
      </c>
      <c r="N100" s="428" t="s">
        <v>2244</v>
      </c>
      <c r="O100" s="428" t="s">
        <v>454</v>
      </c>
      <c r="P100" s="376" t="s">
        <v>201</v>
      </c>
      <c r="Q100" s="376" t="s">
        <v>201</v>
      </c>
      <c r="R100" s="376" t="s">
        <v>201</v>
      </c>
      <c r="S100" s="376" t="s">
        <v>1254</v>
      </c>
      <c r="T100" s="376" t="s">
        <v>1254</v>
      </c>
      <c r="U100" s="376" t="s">
        <v>1254</v>
      </c>
      <c r="V100" s="376" t="s">
        <v>1254</v>
      </c>
      <c r="W100" s="376" t="s">
        <v>1254</v>
      </c>
      <c r="X100" s="376" t="s">
        <v>1185</v>
      </c>
      <c r="Y100" s="378" t="s">
        <v>1184</v>
      </c>
      <c r="Z100" s="378" t="s">
        <v>1254</v>
      </c>
      <c r="AA100" s="378" t="s">
        <v>1254</v>
      </c>
      <c r="AB100" s="378" t="s">
        <v>1254</v>
      </c>
      <c r="AC100" s="378" t="s">
        <v>1254</v>
      </c>
      <c r="AD100" s="378" t="s">
        <v>1254</v>
      </c>
      <c r="AE100" s="378" t="s">
        <v>1254</v>
      </c>
      <c r="AF100" s="378" t="s">
        <v>1254</v>
      </c>
      <c r="AG100" s="378" t="s">
        <v>1254</v>
      </c>
      <c r="AH100" s="378"/>
      <c r="AI100" s="378"/>
      <c r="AJ100" s="378" t="s">
        <v>1254</v>
      </c>
      <c r="AK100" s="405" t="s">
        <v>201</v>
      </c>
      <c r="AL100" s="405" t="s">
        <v>201</v>
      </c>
      <c r="AM100" s="378" t="s">
        <v>1254</v>
      </c>
      <c r="AN100" s="378"/>
      <c r="AO100" s="376"/>
      <c r="AP100" s="376" t="s">
        <v>1785</v>
      </c>
      <c r="AQ100" s="376" t="s">
        <v>1283</v>
      </c>
      <c r="AR100" s="376" t="s">
        <v>1282</v>
      </c>
      <c r="AS100" s="376"/>
    </row>
    <row r="101" spans="1:45" ht="27" customHeight="1" x14ac:dyDescent="0.25">
      <c r="A101" s="425">
        <v>94</v>
      </c>
      <c r="B101" s="428"/>
      <c r="C101" s="428"/>
      <c r="D101" s="428" t="s">
        <v>203</v>
      </c>
      <c r="E101" s="446" t="s">
        <v>87</v>
      </c>
      <c r="F101" s="428" t="s">
        <v>203</v>
      </c>
      <c r="G101" s="428" t="s">
        <v>1752</v>
      </c>
      <c r="H101" s="428" t="s">
        <v>2624</v>
      </c>
      <c r="I101" s="443" t="s">
        <v>1874</v>
      </c>
      <c r="J101" s="428" t="s">
        <v>2057</v>
      </c>
      <c r="K101" s="428">
        <v>1</v>
      </c>
      <c r="L101" s="428">
        <v>4</v>
      </c>
      <c r="M101" s="428" t="s">
        <v>1945</v>
      </c>
      <c r="N101" s="428" t="s">
        <v>2245</v>
      </c>
      <c r="O101" s="428" t="s">
        <v>454</v>
      </c>
      <c r="P101" s="376" t="s">
        <v>203</v>
      </c>
      <c r="Q101" s="376" t="s">
        <v>203</v>
      </c>
      <c r="R101" s="376" t="s">
        <v>203</v>
      </c>
      <c r="S101" s="376" t="s">
        <v>1254</v>
      </c>
      <c r="T101" s="376" t="s">
        <v>1254</v>
      </c>
      <c r="U101" s="376" t="s">
        <v>1254</v>
      </c>
      <c r="V101" s="376" t="s">
        <v>1254</v>
      </c>
      <c r="W101" s="376" t="s">
        <v>1254</v>
      </c>
      <c r="X101" s="376" t="s">
        <v>1185</v>
      </c>
      <c r="Y101" s="378" t="s">
        <v>1184</v>
      </c>
      <c r="Z101" s="378" t="s">
        <v>1254</v>
      </c>
      <c r="AA101" s="378" t="s">
        <v>1254</v>
      </c>
      <c r="AB101" s="378" t="s">
        <v>1254</v>
      </c>
      <c r="AC101" s="378" t="s">
        <v>1254</v>
      </c>
      <c r="AD101" s="378" t="s">
        <v>1254</v>
      </c>
      <c r="AE101" s="378" t="s">
        <v>1254</v>
      </c>
      <c r="AF101" s="378" t="s">
        <v>1254</v>
      </c>
      <c r="AG101" s="378" t="s">
        <v>1254</v>
      </c>
      <c r="AH101" s="378"/>
      <c r="AI101" s="378"/>
      <c r="AJ101" s="378" t="s">
        <v>1254</v>
      </c>
      <c r="AK101" s="405" t="s">
        <v>203</v>
      </c>
      <c r="AL101" s="405" t="s">
        <v>203</v>
      </c>
      <c r="AM101" s="378" t="s">
        <v>1254</v>
      </c>
      <c r="AN101" s="378"/>
      <c r="AO101" s="376"/>
      <c r="AP101" s="376" t="s">
        <v>1785</v>
      </c>
      <c r="AQ101" s="376" t="s">
        <v>1283</v>
      </c>
      <c r="AR101" s="376" t="s">
        <v>1282</v>
      </c>
      <c r="AS101" s="376"/>
    </row>
    <row r="102" spans="1:45" ht="27" customHeight="1" x14ac:dyDescent="0.25">
      <c r="A102" s="425">
        <v>95</v>
      </c>
      <c r="B102" s="428" t="s">
        <v>1697</v>
      </c>
      <c r="C102" s="428" t="s">
        <v>32</v>
      </c>
      <c r="D102" s="428" t="s">
        <v>1130</v>
      </c>
      <c r="E102" s="446" t="s">
        <v>66</v>
      </c>
      <c r="F102" s="428" t="s">
        <v>613</v>
      </c>
      <c r="G102" s="428"/>
      <c r="H102" s="428" t="s">
        <v>2625</v>
      </c>
      <c r="I102" s="443" t="s">
        <v>1872</v>
      </c>
      <c r="J102" s="428" t="s">
        <v>2057</v>
      </c>
      <c r="K102" s="428">
        <v>1</v>
      </c>
      <c r="L102" s="428">
        <v>1</v>
      </c>
      <c r="M102" s="428" t="s">
        <v>1946</v>
      </c>
      <c r="N102" s="428" t="s">
        <v>2246</v>
      </c>
      <c r="O102" s="428" t="s">
        <v>455</v>
      </c>
      <c r="P102" s="376" t="s">
        <v>1130</v>
      </c>
      <c r="Q102" s="376" t="s">
        <v>1130</v>
      </c>
      <c r="R102" s="376" t="s">
        <v>1130</v>
      </c>
      <c r="S102" s="376" t="s">
        <v>1184</v>
      </c>
      <c r="T102" s="376" t="s">
        <v>1184</v>
      </c>
      <c r="U102" s="376" t="s">
        <v>1184</v>
      </c>
      <c r="V102" s="376" t="s">
        <v>1184</v>
      </c>
      <c r="W102" s="376" t="s">
        <v>1184</v>
      </c>
      <c r="X102" s="376" t="s">
        <v>1184</v>
      </c>
      <c r="Y102" s="376" t="s">
        <v>1929</v>
      </c>
      <c r="Z102" s="376" t="s">
        <v>1184</v>
      </c>
      <c r="AA102" s="376" t="s">
        <v>1184</v>
      </c>
      <c r="AB102" s="376" t="s">
        <v>1184</v>
      </c>
      <c r="AC102" s="376" t="s">
        <v>1184</v>
      </c>
      <c r="AD102" s="376" t="s">
        <v>1184</v>
      </c>
      <c r="AE102" s="376" t="s">
        <v>1184</v>
      </c>
      <c r="AF102" s="376" t="s">
        <v>1184</v>
      </c>
      <c r="AG102" s="376" t="s">
        <v>1184</v>
      </c>
      <c r="AH102" s="376"/>
      <c r="AI102" s="376"/>
      <c r="AJ102" s="376" t="s">
        <v>1184</v>
      </c>
      <c r="AK102" s="405" t="s">
        <v>1130</v>
      </c>
      <c r="AL102" s="405" t="s">
        <v>1130</v>
      </c>
      <c r="AM102" s="376" t="s">
        <v>1184</v>
      </c>
      <c r="AN102" s="376"/>
      <c r="AO102" s="376" t="s">
        <v>1281</v>
      </c>
      <c r="AP102" s="376" t="s">
        <v>66</v>
      </c>
      <c r="AQ102" s="376" t="s">
        <v>1280</v>
      </c>
      <c r="AR102" s="376" t="s">
        <v>1280</v>
      </c>
      <c r="AS102" s="376"/>
    </row>
    <row r="103" spans="1:45" ht="27" customHeight="1" x14ac:dyDescent="0.25">
      <c r="A103" s="425">
        <v>96</v>
      </c>
      <c r="B103" s="428"/>
      <c r="C103" s="428"/>
      <c r="D103" s="428" t="s">
        <v>1131</v>
      </c>
      <c r="E103" s="446" t="s">
        <v>66</v>
      </c>
      <c r="F103" s="428" t="s">
        <v>613</v>
      </c>
      <c r="G103" s="428"/>
      <c r="H103" s="428" t="s">
        <v>2625</v>
      </c>
      <c r="I103" s="443" t="s">
        <v>1873</v>
      </c>
      <c r="J103" s="428" t="s">
        <v>2057</v>
      </c>
      <c r="K103" s="428">
        <v>1</v>
      </c>
      <c r="L103" s="428">
        <v>1</v>
      </c>
      <c r="M103" s="428" t="s">
        <v>1946</v>
      </c>
      <c r="N103" s="428" t="s">
        <v>2247</v>
      </c>
      <c r="O103" s="428" t="s">
        <v>456</v>
      </c>
      <c r="P103" s="376" t="s">
        <v>1131</v>
      </c>
      <c r="Q103" s="376" t="s">
        <v>1131</v>
      </c>
      <c r="R103" s="376" t="s">
        <v>1131</v>
      </c>
      <c r="S103" s="376" t="s">
        <v>1184</v>
      </c>
      <c r="T103" s="376" t="s">
        <v>1184</v>
      </c>
      <c r="U103" s="376" t="s">
        <v>1184</v>
      </c>
      <c r="V103" s="376" t="s">
        <v>1184</v>
      </c>
      <c r="W103" s="376" t="s">
        <v>1184</v>
      </c>
      <c r="X103" s="376" t="s">
        <v>1184</v>
      </c>
      <c r="Y103" s="376" t="s">
        <v>1929</v>
      </c>
      <c r="Z103" s="376" t="s">
        <v>1184</v>
      </c>
      <c r="AA103" s="376" t="s">
        <v>1184</v>
      </c>
      <c r="AB103" s="376" t="s">
        <v>1184</v>
      </c>
      <c r="AC103" s="376" t="s">
        <v>1184</v>
      </c>
      <c r="AD103" s="376" t="s">
        <v>1184</v>
      </c>
      <c r="AE103" s="376" t="s">
        <v>1184</v>
      </c>
      <c r="AF103" s="376" t="s">
        <v>1184</v>
      </c>
      <c r="AG103" s="376" t="s">
        <v>1184</v>
      </c>
      <c r="AH103" s="376"/>
      <c r="AI103" s="376"/>
      <c r="AJ103" s="376" t="s">
        <v>1184</v>
      </c>
      <c r="AK103" s="405" t="s">
        <v>1131</v>
      </c>
      <c r="AL103" s="405" t="s">
        <v>1131</v>
      </c>
      <c r="AM103" s="376" t="s">
        <v>1184</v>
      </c>
      <c r="AN103" s="376"/>
      <c r="AO103" s="376" t="s">
        <v>1281</v>
      </c>
      <c r="AP103" s="376" t="s">
        <v>66</v>
      </c>
      <c r="AQ103" s="376" t="s">
        <v>1280</v>
      </c>
      <c r="AR103" s="376" t="s">
        <v>1280</v>
      </c>
      <c r="AS103" s="376"/>
    </row>
    <row r="104" spans="1:45" ht="27" customHeight="1" x14ac:dyDescent="0.25">
      <c r="A104" s="425">
        <v>97</v>
      </c>
      <c r="B104" s="428"/>
      <c r="C104" s="428"/>
      <c r="D104" s="428" t="s">
        <v>1132</v>
      </c>
      <c r="E104" s="446" t="s">
        <v>66</v>
      </c>
      <c r="F104" s="428" t="s">
        <v>613</v>
      </c>
      <c r="G104" s="428"/>
      <c r="H104" s="428" t="s">
        <v>2625</v>
      </c>
      <c r="I104" s="443" t="s">
        <v>1873</v>
      </c>
      <c r="J104" s="428" t="s">
        <v>2057</v>
      </c>
      <c r="K104" s="428">
        <v>1</v>
      </c>
      <c r="L104" s="428">
        <v>1</v>
      </c>
      <c r="M104" s="428" t="s">
        <v>1946</v>
      </c>
      <c r="N104" s="428" t="s">
        <v>2248</v>
      </c>
      <c r="O104" s="428" t="s">
        <v>457</v>
      </c>
      <c r="P104" s="376" t="s">
        <v>1132</v>
      </c>
      <c r="Q104" s="376" t="s">
        <v>1132</v>
      </c>
      <c r="R104" s="376" t="s">
        <v>1132</v>
      </c>
      <c r="S104" s="376" t="s">
        <v>1184</v>
      </c>
      <c r="T104" s="376" t="s">
        <v>1184</v>
      </c>
      <c r="U104" s="376" t="s">
        <v>1184</v>
      </c>
      <c r="V104" s="376" t="s">
        <v>1184</v>
      </c>
      <c r="W104" s="376" t="s">
        <v>1184</v>
      </c>
      <c r="X104" s="376" t="s">
        <v>1184</v>
      </c>
      <c r="Y104" s="376" t="s">
        <v>1929</v>
      </c>
      <c r="Z104" s="376" t="s">
        <v>1184</v>
      </c>
      <c r="AA104" s="376" t="s">
        <v>1184</v>
      </c>
      <c r="AB104" s="376" t="s">
        <v>1184</v>
      </c>
      <c r="AC104" s="376" t="s">
        <v>1184</v>
      </c>
      <c r="AD104" s="376" t="s">
        <v>1184</v>
      </c>
      <c r="AE104" s="376" t="s">
        <v>1184</v>
      </c>
      <c r="AF104" s="376" t="s">
        <v>1184</v>
      </c>
      <c r="AG104" s="376" t="s">
        <v>1184</v>
      </c>
      <c r="AH104" s="376"/>
      <c r="AI104" s="376"/>
      <c r="AJ104" s="376" t="s">
        <v>1184</v>
      </c>
      <c r="AK104" s="405" t="s">
        <v>1132</v>
      </c>
      <c r="AL104" s="405" t="s">
        <v>1132</v>
      </c>
      <c r="AM104" s="376" t="s">
        <v>1184</v>
      </c>
      <c r="AN104" s="376"/>
      <c r="AO104" s="376" t="s">
        <v>1281</v>
      </c>
      <c r="AP104" s="376" t="s">
        <v>66</v>
      </c>
      <c r="AQ104" s="376" t="s">
        <v>1280</v>
      </c>
      <c r="AR104" s="376" t="s">
        <v>1280</v>
      </c>
      <c r="AS104" s="376"/>
    </row>
    <row r="105" spans="1:45" ht="27" customHeight="1" x14ac:dyDescent="0.25">
      <c r="A105" s="425">
        <v>98</v>
      </c>
      <c r="B105" s="428"/>
      <c r="C105" s="428"/>
      <c r="D105" s="428" t="s">
        <v>209</v>
      </c>
      <c r="E105" s="446" t="s">
        <v>66</v>
      </c>
      <c r="F105" s="428" t="s">
        <v>613</v>
      </c>
      <c r="G105" s="428"/>
      <c r="H105" s="428" t="s">
        <v>2625</v>
      </c>
      <c r="I105" s="443" t="s">
        <v>1873</v>
      </c>
      <c r="J105" s="428" t="s">
        <v>2057</v>
      </c>
      <c r="K105" s="428">
        <v>1</v>
      </c>
      <c r="L105" s="428">
        <v>1</v>
      </c>
      <c r="M105" s="428" t="s">
        <v>1946</v>
      </c>
      <c r="N105" s="428" t="s">
        <v>2249</v>
      </c>
      <c r="O105" s="428" t="s">
        <v>527</v>
      </c>
      <c r="P105" s="376" t="s">
        <v>1279</v>
      </c>
      <c r="Q105" s="376" t="s">
        <v>1279</v>
      </c>
      <c r="R105" s="376" t="s">
        <v>1279</v>
      </c>
      <c r="S105" s="376" t="s">
        <v>1184</v>
      </c>
      <c r="T105" s="376" t="s">
        <v>1184</v>
      </c>
      <c r="U105" s="376" t="s">
        <v>1184</v>
      </c>
      <c r="V105" s="376" t="s">
        <v>1184</v>
      </c>
      <c r="W105" s="376" t="s">
        <v>1184</v>
      </c>
      <c r="X105" s="376" t="s">
        <v>1184</v>
      </c>
      <c r="Y105" s="378" t="s">
        <v>1184</v>
      </c>
      <c r="Z105" s="378" t="s">
        <v>1184</v>
      </c>
      <c r="AA105" s="378" t="s">
        <v>1207</v>
      </c>
      <c r="AB105" s="378" t="s">
        <v>1207</v>
      </c>
      <c r="AC105" s="378" t="s">
        <v>1207</v>
      </c>
      <c r="AD105" s="378" t="s">
        <v>1184</v>
      </c>
      <c r="AE105" s="378" t="s">
        <v>1207</v>
      </c>
      <c r="AF105" s="378" t="s">
        <v>1207</v>
      </c>
      <c r="AG105" s="378" t="s">
        <v>1207</v>
      </c>
      <c r="AH105" s="378"/>
      <c r="AI105" s="378"/>
      <c r="AJ105" s="378" t="s">
        <v>1207</v>
      </c>
      <c r="AK105" s="405" t="s">
        <v>1279</v>
      </c>
      <c r="AL105" s="405" t="s">
        <v>1279</v>
      </c>
      <c r="AM105" s="378" t="s">
        <v>1207</v>
      </c>
      <c r="AN105" s="378"/>
      <c r="AO105" s="376"/>
      <c r="AP105" s="376" t="s">
        <v>1786</v>
      </c>
      <c r="AQ105" s="376" t="s">
        <v>1278</v>
      </c>
      <c r="AR105" s="376" t="s">
        <v>1278</v>
      </c>
      <c r="AS105" s="376"/>
    </row>
    <row r="106" spans="1:45" ht="27" customHeight="1" x14ac:dyDescent="0.25">
      <c r="A106" s="425">
        <v>99</v>
      </c>
      <c r="B106" s="428"/>
      <c r="C106" s="428"/>
      <c r="D106" s="428" t="s">
        <v>211</v>
      </c>
      <c r="E106" s="446" t="s">
        <v>66</v>
      </c>
      <c r="F106" s="428" t="s">
        <v>613</v>
      </c>
      <c r="G106" s="428"/>
      <c r="H106" s="428" t="s">
        <v>2625</v>
      </c>
      <c r="I106" s="443" t="s">
        <v>1873</v>
      </c>
      <c r="J106" s="428" t="s">
        <v>2057</v>
      </c>
      <c r="K106" s="428">
        <v>1</v>
      </c>
      <c r="L106" s="428">
        <v>1</v>
      </c>
      <c r="M106" s="428" t="s">
        <v>1946</v>
      </c>
      <c r="N106" s="428" t="s">
        <v>2250</v>
      </c>
      <c r="O106" s="428" t="s">
        <v>528</v>
      </c>
      <c r="P106" s="376" t="s">
        <v>211</v>
      </c>
      <c r="Q106" s="376" t="s">
        <v>211</v>
      </c>
      <c r="R106" s="376" t="s">
        <v>211</v>
      </c>
      <c r="S106" s="376" t="s">
        <v>1184</v>
      </c>
      <c r="T106" s="376" t="s">
        <v>1184</v>
      </c>
      <c r="U106" s="376" t="s">
        <v>1184</v>
      </c>
      <c r="V106" s="376" t="s">
        <v>1184</v>
      </c>
      <c r="W106" s="376" t="s">
        <v>1184</v>
      </c>
      <c r="X106" s="376" t="s">
        <v>1184</v>
      </c>
      <c r="Y106" s="378" t="s">
        <v>1184</v>
      </c>
      <c r="Z106" s="378" t="s">
        <v>1184</v>
      </c>
      <c r="AA106" s="378" t="s">
        <v>1207</v>
      </c>
      <c r="AB106" s="378" t="s">
        <v>1207</v>
      </c>
      <c r="AC106" s="378" t="s">
        <v>1207</v>
      </c>
      <c r="AD106" s="378" t="s">
        <v>1184</v>
      </c>
      <c r="AE106" s="378" t="s">
        <v>1207</v>
      </c>
      <c r="AF106" s="378" t="s">
        <v>1207</v>
      </c>
      <c r="AG106" s="378" t="s">
        <v>1207</v>
      </c>
      <c r="AH106" s="378"/>
      <c r="AI106" s="378"/>
      <c r="AJ106" s="378" t="s">
        <v>1207</v>
      </c>
      <c r="AK106" s="405" t="s">
        <v>211</v>
      </c>
      <c r="AL106" s="405" t="s">
        <v>211</v>
      </c>
      <c r="AM106" s="378" t="s">
        <v>1207</v>
      </c>
      <c r="AN106" s="378"/>
      <c r="AO106" s="376" t="s">
        <v>1277</v>
      </c>
      <c r="AP106" s="376" t="s">
        <v>1786</v>
      </c>
      <c r="AQ106" s="376" t="s">
        <v>1276</v>
      </c>
      <c r="AR106" s="376" t="s">
        <v>1275</v>
      </c>
      <c r="AS106" s="376"/>
    </row>
    <row r="107" spans="1:45" ht="27" customHeight="1" x14ac:dyDescent="0.25">
      <c r="A107" s="425">
        <v>100</v>
      </c>
      <c r="B107" s="428"/>
      <c r="C107" s="428"/>
      <c r="D107" s="428" t="s">
        <v>1523</v>
      </c>
      <c r="E107" s="446" t="s">
        <v>87</v>
      </c>
      <c r="F107" s="428" t="s">
        <v>1488</v>
      </c>
      <c r="G107" s="428" t="s">
        <v>1748</v>
      </c>
      <c r="H107" s="428" t="s">
        <v>2625</v>
      </c>
      <c r="I107" s="443" t="s">
        <v>1748</v>
      </c>
      <c r="J107" s="428" t="s">
        <v>2057</v>
      </c>
      <c r="K107" s="428">
        <v>1</v>
      </c>
      <c r="L107" s="428">
        <v>1</v>
      </c>
      <c r="M107" s="428" t="s">
        <v>1946</v>
      </c>
      <c r="N107" s="428" t="s">
        <v>2251</v>
      </c>
      <c r="O107" s="428" t="s">
        <v>1479</v>
      </c>
      <c r="P107" s="376" t="s">
        <v>1274</v>
      </c>
      <c r="Q107" s="376" t="s">
        <v>213</v>
      </c>
      <c r="R107" s="376" t="s">
        <v>213</v>
      </c>
      <c r="S107" s="376" t="s">
        <v>1254</v>
      </c>
      <c r="T107" s="376" t="s">
        <v>1254</v>
      </c>
      <c r="U107" s="376" t="s">
        <v>1254</v>
      </c>
      <c r="V107" s="376" t="s">
        <v>1254</v>
      </c>
      <c r="W107" s="376" t="s">
        <v>1254</v>
      </c>
      <c r="X107" s="376" t="s">
        <v>1184</v>
      </c>
      <c r="Y107" s="378" t="s">
        <v>1184</v>
      </c>
      <c r="Z107" s="378" t="s">
        <v>1184</v>
      </c>
      <c r="AA107" s="378" t="s">
        <v>1184</v>
      </c>
      <c r="AB107" s="378" t="s">
        <v>1184</v>
      </c>
      <c r="AC107" s="378" t="s">
        <v>1184</v>
      </c>
      <c r="AD107" s="378" t="s">
        <v>1184</v>
      </c>
      <c r="AE107" s="378" t="s">
        <v>1184</v>
      </c>
      <c r="AF107" s="378" t="s">
        <v>1184</v>
      </c>
      <c r="AG107" s="378" t="s">
        <v>1184</v>
      </c>
      <c r="AH107" s="378"/>
      <c r="AI107" s="378"/>
      <c r="AJ107" s="378" t="s">
        <v>1184</v>
      </c>
      <c r="AK107" s="405" t="s">
        <v>213</v>
      </c>
      <c r="AL107" s="405" t="s">
        <v>213</v>
      </c>
      <c r="AM107" s="378" t="s">
        <v>1184</v>
      </c>
      <c r="AN107" s="378"/>
      <c r="AO107" s="376"/>
      <c r="AP107" s="376" t="s">
        <v>1787</v>
      </c>
      <c r="AQ107" s="376"/>
      <c r="AR107" s="376"/>
      <c r="AS107" s="376"/>
    </row>
    <row r="108" spans="1:45" ht="27" customHeight="1" x14ac:dyDescent="0.25">
      <c r="A108" s="425">
        <v>101</v>
      </c>
      <c r="B108" s="428"/>
      <c r="C108" s="428"/>
      <c r="D108" s="428" t="s">
        <v>215</v>
      </c>
      <c r="E108" s="446" t="s">
        <v>66</v>
      </c>
      <c r="F108" s="428" t="s">
        <v>214</v>
      </c>
      <c r="G108" s="428" t="s">
        <v>2765</v>
      </c>
      <c r="H108" s="428" t="s">
        <v>2625</v>
      </c>
      <c r="I108" s="443" t="s">
        <v>1873</v>
      </c>
      <c r="J108" s="428" t="s">
        <v>2057</v>
      </c>
      <c r="K108" s="428">
        <v>1</v>
      </c>
      <c r="L108" s="428">
        <v>1</v>
      </c>
      <c r="M108" s="428" t="s">
        <v>1946</v>
      </c>
      <c r="N108" s="428" t="s">
        <v>2252</v>
      </c>
      <c r="O108" s="428" t="s">
        <v>529</v>
      </c>
      <c r="P108" s="376" t="s">
        <v>1273</v>
      </c>
      <c r="Q108" s="376" t="s">
        <v>216</v>
      </c>
      <c r="R108" s="376" t="s">
        <v>216</v>
      </c>
      <c r="S108" s="376" t="s">
        <v>1185</v>
      </c>
      <c r="T108" s="376" t="s">
        <v>1185</v>
      </c>
      <c r="U108" s="376" t="s">
        <v>1185</v>
      </c>
      <c r="V108" s="376" t="s">
        <v>1185</v>
      </c>
      <c r="W108" s="376" t="s">
        <v>1185</v>
      </c>
      <c r="X108" s="376" t="s">
        <v>1185</v>
      </c>
      <c r="Y108" s="378" t="s">
        <v>1185</v>
      </c>
      <c r="Z108" s="378" t="s">
        <v>1185</v>
      </c>
      <c r="AA108" s="378" t="s">
        <v>1380</v>
      </c>
      <c r="AB108" s="378" t="s">
        <v>1380</v>
      </c>
      <c r="AC108" s="378" t="s">
        <v>1380</v>
      </c>
      <c r="AD108" s="378" t="s">
        <v>1185</v>
      </c>
      <c r="AE108" s="378" t="s">
        <v>1380</v>
      </c>
      <c r="AF108" s="378" t="s">
        <v>1380</v>
      </c>
      <c r="AG108" s="378" t="s">
        <v>1254</v>
      </c>
      <c r="AH108" s="378" t="s">
        <v>1254</v>
      </c>
      <c r="AI108" s="378" t="s">
        <v>1254</v>
      </c>
      <c r="AJ108" s="378" t="s">
        <v>1254</v>
      </c>
      <c r="AK108" s="405" t="s">
        <v>216</v>
      </c>
      <c r="AL108" s="405" t="s">
        <v>216</v>
      </c>
      <c r="AM108" s="378" t="s">
        <v>1380</v>
      </c>
      <c r="AN108" s="378"/>
      <c r="AO108" s="376"/>
      <c r="AP108" s="376" t="s">
        <v>66</v>
      </c>
      <c r="AQ108" s="376"/>
      <c r="AR108" s="376"/>
      <c r="AS108" s="376"/>
    </row>
    <row r="109" spans="1:45" ht="27" customHeight="1" x14ac:dyDescent="0.25">
      <c r="A109" s="425">
        <v>102</v>
      </c>
      <c r="B109" s="428"/>
      <c r="C109" s="428"/>
      <c r="D109" s="428" t="s">
        <v>217</v>
      </c>
      <c r="E109" s="446" t="s">
        <v>66</v>
      </c>
      <c r="F109" s="428" t="s">
        <v>214</v>
      </c>
      <c r="G109" s="428" t="s">
        <v>2765</v>
      </c>
      <c r="H109" s="428" t="s">
        <v>2625</v>
      </c>
      <c r="I109" s="443" t="s">
        <v>1873</v>
      </c>
      <c r="J109" s="428" t="s">
        <v>2057</v>
      </c>
      <c r="K109" s="428">
        <v>1</v>
      </c>
      <c r="L109" s="428">
        <v>1</v>
      </c>
      <c r="M109" s="428" t="s">
        <v>1946</v>
      </c>
      <c r="N109" s="428" t="s">
        <v>2253</v>
      </c>
      <c r="O109" s="428" t="s">
        <v>530</v>
      </c>
      <c r="P109" s="376" t="s">
        <v>1272</v>
      </c>
      <c r="Q109" s="376" t="s">
        <v>218</v>
      </c>
      <c r="R109" s="376" t="s">
        <v>218</v>
      </c>
      <c r="S109" s="376" t="s">
        <v>1185</v>
      </c>
      <c r="T109" s="376" t="s">
        <v>1185</v>
      </c>
      <c r="U109" s="376" t="s">
        <v>1185</v>
      </c>
      <c r="V109" s="376" t="s">
        <v>1185</v>
      </c>
      <c r="W109" s="376" t="s">
        <v>1185</v>
      </c>
      <c r="X109" s="376" t="s">
        <v>1185</v>
      </c>
      <c r="Y109" s="378" t="s">
        <v>1185</v>
      </c>
      <c r="Z109" s="378" t="s">
        <v>1185</v>
      </c>
      <c r="AA109" s="378" t="s">
        <v>1380</v>
      </c>
      <c r="AB109" s="378" t="s">
        <v>1380</v>
      </c>
      <c r="AC109" s="378" t="s">
        <v>1380</v>
      </c>
      <c r="AD109" s="378" t="s">
        <v>1185</v>
      </c>
      <c r="AE109" s="378" t="s">
        <v>1380</v>
      </c>
      <c r="AF109" s="378" t="s">
        <v>1380</v>
      </c>
      <c r="AG109" s="378" t="s">
        <v>1254</v>
      </c>
      <c r="AH109" s="378" t="s">
        <v>1254</v>
      </c>
      <c r="AI109" s="378" t="s">
        <v>1254</v>
      </c>
      <c r="AJ109" s="378" t="s">
        <v>1254</v>
      </c>
      <c r="AK109" s="405" t="s">
        <v>218</v>
      </c>
      <c r="AL109" s="405" t="s">
        <v>218</v>
      </c>
      <c r="AM109" s="378" t="s">
        <v>1380</v>
      </c>
      <c r="AN109" s="378"/>
      <c r="AO109" s="376"/>
      <c r="AP109" s="376" t="s">
        <v>66</v>
      </c>
      <c r="AQ109" s="376"/>
      <c r="AR109" s="376"/>
      <c r="AS109" s="376"/>
    </row>
    <row r="110" spans="1:45" ht="27" customHeight="1" x14ac:dyDescent="0.25">
      <c r="A110" s="425">
        <v>103</v>
      </c>
      <c r="B110" s="428"/>
      <c r="C110" s="428"/>
      <c r="D110" s="428" t="s">
        <v>219</v>
      </c>
      <c r="E110" s="446" t="s">
        <v>69</v>
      </c>
      <c r="F110" s="428" t="s">
        <v>613</v>
      </c>
      <c r="G110" s="428"/>
      <c r="H110" s="428" t="s">
        <v>2625</v>
      </c>
      <c r="I110" s="469" t="s">
        <v>2663</v>
      </c>
      <c r="J110" s="428" t="s">
        <v>2057</v>
      </c>
      <c r="K110" s="428">
        <v>1</v>
      </c>
      <c r="L110" s="428">
        <v>1</v>
      </c>
      <c r="M110" s="428" t="s">
        <v>1947</v>
      </c>
      <c r="N110" s="428" t="s">
        <v>2254</v>
      </c>
      <c r="O110" s="428" t="s">
        <v>531</v>
      </c>
      <c r="P110" s="376" t="s">
        <v>219</v>
      </c>
      <c r="Q110" s="376" t="s">
        <v>219</v>
      </c>
      <c r="R110" s="376" t="s">
        <v>219</v>
      </c>
      <c r="S110" s="376" t="s">
        <v>1184</v>
      </c>
      <c r="T110" s="376" t="s">
        <v>1184</v>
      </c>
      <c r="U110" s="376" t="s">
        <v>1184</v>
      </c>
      <c r="V110" s="376" t="s">
        <v>1184</v>
      </c>
      <c r="W110" s="376" t="s">
        <v>1184</v>
      </c>
      <c r="X110" s="376" t="s">
        <v>1184</v>
      </c>
      <c r="Y110" s="378" t="s">
        <v>1184</v>
      </c>
      <c r="Z110" s="378" t="s">
        <v>1184</v>
      </c>
      <c r="AA110" s="378" t="s">
        <v>1207</v>
      </c>
      <c r="AB110" s="378" t="s">
        <v>1207</v>
      </c>
      <c r="AC110" s="378" t="s">
        <v>1207</v>
      </c>
      <c r="AD110" s="378" t="s">
        <v>1184</v>
      </c>
      <c r="AE110" s="378" t="s">
        <v>1207</v>
      </c>
      <c r="AF110" s="378" t="s">
        <v>1207</v>
      </c>
      <c r="AG110" s="378" t="s">
        <v>1207</v>
      </c>
      <c r="AH110" s="378"/>
      <c r="AI110" s="378"/>
      <c r="AJ110" s="378" t="s">
        <v>1207</v>
      </c>
      <c r="AK110" s="405" t="s">
        <v>219</v>
      </c>
      <c r="AL110" s="405" t="s">
        <v>219</v>
      </c>
      <c r="AM110" s="378" t="s">
        <v>1207</v>
      </c>
      <c r="AN110" s="378"/>
      <c r="AO110" s="376"/>
      <c r="AP110" s="376" t="s">
        <v>1268</v>
      </c>
      <c r="AQ110" s="376"/>
      <c r="AR110" s="376"/>
      <c r="AS110" s="376"/>
    </row>
    <row r="111" spans="1:45" ht="27" customHeight="1" x14ac:dyDescent="0.25">
      <c r="A111" s="425">
        <v>104</v>
      </c>
      <c r="B111" s="428"/>
      <c r="C111" s="428"/>
      <c r="D111" s="428" t="s">
        <v>222</v>
      </c>
      <c r="E111" s="446" t="s">
        <v>87</v>
      </c>
      <c r="F111" s="428" t="s">
        <v>221</v>
      </c>
      <c r="G111" s="428" t="s">
        <v>1750</v>
      </c>
      <c r="H111" s="428" t="s">
        <v>2625</v>
      </c>
      <c r="I111" s="443" t="s">
        <v>1875</v>
      </c>
      <c r="J111" s="428" t="s">
        <v>2057</v>
      </c>
      <c r="K111" s="428">
        <v>1</v>
      </c>
      <c r="L111" s="428">
        <v>7</v>
      </c>
      <c r="M111" s="428" t="s">
        <v>1947</v>
      </c>
      <c r="N111" s="428" t="s">
        <v>2255</v>
      </c>
      <c r="O111" s="428" t="s">
        <v>532</v>
      </c>
      <c r="P111" s="376" t="s">
        <v>1271</v>
      </c>
      <c r="Q111" s="376" t="s">
        <v>223</v>
      </c>
      <c r="R111" s="376" t="s">
        <v>223</v>
      </c>
      <c r="S111" s="376" t="s">
        <v>1254</v>
      </c>
      <c r="T111" s="376" t="s">
        <v>1254</v>
      </c>
      <c r="U111" s="376" t="s">
        <v>1254</v>
      </c>
      <c r="V111" s="376" t="s">
        <v>1254</v>
      </c>
      <c r="W111" s="376" t="s">
        <v>1254</v>
      </c>
      <c r="X111" s="376" t="s">
        <v>1254</v>
      </c>
      <c r="Y111" s="376" t="s">
        <v>1254</v>
      </c>
      <c r="Z111" s="376" t="s">
        <v>1254</v>
      </c>
      <c r="AA111" s="376" t="s">
        <v>1254</v>
      </c>
      <c r="AB111" s="376" t="s">
        <v>1254</v>
      </c>
      <c r="AC111" s="376" t="s">
        <v>1254</v>
      </c>
      <c r="AD111" s="376" t="s">
        <v>1254</v>
      </c>
      <c r="AE111" s="376" t="s">
        <v>1254</v>
      </c>
      <c r="AF111" s="376" t="s">
        <v>1254</v>
      </c>
      <c r="AG111" s="376" t="s">
        <v>1254</v>
      </c>
      <c r="AH111" s="376"/>
      <c r="AI111" s="376"/>
      <c r="AJ111" s="376" t="s">
        <v>1254</v>
      </c>
      <c r="AK111" s="405" t="s">
        <v>223</v>
      </c>
      <c r="AL111" s="405" t="s">
        <v>223</v>
      </c>
      <c r="AM111" s="376" t="s">
        <v>1254</v>
      </c>
      <c r="AN111" s="376"/>
      <c r="AO111" s="376"/>
      <c r="AP111" s="376" t="s">
        <v>1788</v>
      </c>
      <c r="AQ111" s="376"/>
      <c r="AR111" s="376" t="s">
        <v>1270</v>
      </c>
      <c r="AS111" s="376"/>
    </row>
    <row r="112" spans="1:45" ht="27" customHeight="1" x14ac:dyDescent="0.25">
      <c r="A112" s="425">
        <v>105</v>
      </c>
      <c r="B112" s="428"/>
      <c r="C112" s="428"/>
      <c r="D112" s="428" t="s">
        <v>225</v>
      </c>
      <c r="E112" s="446" t="s">
        <v>87</v>
      </c>
      <c r="F112" s="428" t="s">
        <v>2650</v>
      </c>
      <c r="G112" s="428"/>
      <c r="H112" s="428" t="s">
        <v>2623</v>
      </c>
      <c r="I112" s="443" t="s">
        <v>1873</v>
      </c>
      <c r="J112" s="428" t="s">
        <v>2057</v>
      </c>
      <c r="K112" s="428">
        <v>1</v>
      </c>
      <c r="L112" s="428">
        <v>1</v>
      </c>
      <c r="M112" s="428" t="s">
        <v>1948</v>
      </c>
      <c r="N112" s="428" t="s">
        <v>2256</v>
      </c>
      <c r="O112" s="428" t="s">
        <v>533</v>
      </c>
      <c r="P112" s="376" t="s">
        <v>225</v>
      </c>
      <c r="Q112" s="376" t="s">
        <v>225</v>
      </c>
      <c r="R112" s="376" t="s">
        <v>226</v>
      </c>
      <c r="S112" s="376" t="s">
        <v>1184</v>
      </c>
      <c r="T112" s="376" t="s">
        <v>1184</v>
      </c>
      <c r="U112" s="376" t="s">
        <v>1184</v>
      </c>
      <c r="V112" s="376" t="s">
        <v>1184</v>
      </c>
      <c r="W112" s="376" t="s">
        <v>1184</v>
      </c>
      <c r="X112" s="376" t="s">
        <v>1185</v>
      </c>
      <c r="Y112" s="378" t="s">
        <v>1185</v>
      </c>
      <c r="Z112" s="378" t="s">
        <v>1185</v>
      </c>
      <c r="AA112" s="378" t="s">
        <v>1380</v>
      </c>
      <c r="AB112" s="378" t="s">
        <v>1184</v>
      </c>
      <c r="AC112" s="378" t="s">
        <v>1184</v>
      </c>
      <c r="AD112" s="378" t="s">
        <v>1185</v>
      </c>
      <c r="AE112" s="378" t="s">
        <v>1380</v>
      </c>
      <c r="AF112" s="378" t="s">
        <v>1184</v>
      </c>
      <c r="AG112" s="378" t="s">
        <v>1184</v>
      </c>
      <c r="AH112" s="378"/>
      <c r="AI112" s="378"/>
      <c r="AJ112" s="378" t="s">
        <v>1184</v>
      </c>
      <c r="AK112" s="405" t="s">
        <v>225</v>
      </c>
      <c r="AL112" s="405" t="s">
        <v>226</v>
      </c>
      <c r="AM112" s="378" t="s">
        <v>1184</v>
      </c>
      <c r="AN112" s="378"/>
      <c r="AO112" s="376" t="s">
        <v>1257</v>
      </c>
      <c r="AP112" s="376" t="s">
        <v>1268</v>
      </c>
      <c r="AQ112" s="376"/>
      <c r="AR112" s="376"/>
      <c r="AS112" s="376"/>
    </row>
    <row r="113" spans="1:45" ht="27" customHeight="1" x14ac:dyDescent="0.25">
      <c r="A113" s="425">
        <v>106</v>
      </c>
      <c r="B113" s="428"/>
      <c r="C113" s="428"/>
      <c r="D113" s="428" t="s">
        <v>674</v>
      </c>
      <c r="E113" s="446" t="s">
        <v>87</v>
      </c>
      <c r="F113" s="428" t="s">
        <v>613</v>
      </c>
      <c r="G113" s="428"/>
      <c r="H113" s="428" t="s">
        <v>2623</v>
      </c>
      <c r="I113" s="443" t="s">
        <v>1872</v>
      </c>
      <c r="J113" s="428" t="s">
        <v>2057</v>
      </c>
      <c r="K113" s="428">
        <v>1</v>
      </c>
      <c r="L113" s="428">
        <v>1</v>
      </c>
      <c r="M113" s="428" t="s">
        <v>1948</v>
      </c>
      <c r="N113" s="428" t="s">
        <v>2257</v>
      </c>
      <c r="O113" s="428" t="s">
        <v>675</v>
      </c>
      <c r="P113" s="376" t="s">
        <v>1269</v>
      </c>
      <c r="Q113" s="376" t="s">
        <v>674</v>
      </c>
      <c r="R113" s="376" t="s">
        <v>674</v>
      </c>
      <c r="S113" s="376" t="s">
        <v>1184</v>
      </c>
      <c r="T113" s="376" t="s">
        <v>1184</v>
      </c>
      <c r="U113" s="376" t="s">
        <v>1184</v>
      </c>
      <c r="V113" s="376" t="s">
        <v>1184</v>
      </c>
      <c r="W113" s="376" t="s">
        <v>1184</v>
      </c>
      <c r="X113" s="376" t="s">
        <v>1184</v>
      </c>
      <c r="Y113" s="378" t="s">
        <v>1184</v>
      </c>
      <c r="Z113" s="378" t="s">
        <v>1184</v>
      </c>
      <c r="AA113" s="378" t="s">
        <v>1184</v>
      </c>
      <c r="AB113" s="378" t="s">
        <v>1184</v>
      </c>
      <c r="AC113" s="378" t="s">
        <v>1184</v>
      </c>
      <c r="AD113" s="378" t="s">
        <v>1184</v>
      </c>
      <c r="AE113" s="378" t="s">
        <v>1184</v>
      </c>
      <c r="AF113" s="378" t="s">
        <v>1184</v>
      </c>
      <c r="AG113" s="378" t="s">
        <v>1184</v>
      </c>
      <c r="AH113" s="378"/>
      <c r="AI113" s="378"/>
      <c r="AJ113" s="378" t="s">
        <v>1184</v>
      </c>
      <c r="AK113" s="405" t="s">
        <v>674</v>
      </c>
      <c r="AL113" s="405" t="s">
        <v>674</v>
      </c>
      <c r="AM113" s="378" t="s">
        <v>1184</v>
      </c>
      <c r="AN113" s="378"/>
      <c r="AO113" s="376"/>
      <c r="AP113" s="376" t="s">
        <v>1789</v>
      </c>
      <c r="AQ113" s="376"/>
      <c r="AR113" s="376" t="s">
        <v>1268</v>
      </c>
      <c r="AS113" s="376"/>
    </row>
    <row r="114" spans="1:45" ht="27" customHeight="1" x14ac:dyDescent="0.25">
      <c r="A114" s="425">
        <v>107</v>
      </c>
      <c r="B114" s="428"/>
      <c r="C114" s="428"/>
      <c r="D114" s="428" t="s">
        <v>228</v>
      </c>
      <c r="E114" s="446" t="s">
        <v>66</v>
      </c>
      <c r="F114" s="428" t="s">
        <v>1487</v>
      </c>
      <c r="G114" s="428"/>
      <c r="H114" s="428" t="s">
        <v>2623</v>
      </c>
      <c r="I114" s="443" t="s">
        <v>1873</v>
      </c>
      <c r="J114" s="428" t="s">
        <v>2057</v>
      </c>
      <c r="K114" s="428">
        <v>1</v>
      </c>
      <c r="L114" s="428">
        <v>1</v>
      </c>
      <c r="M114" s="428" t="s">
        <v>1948</v>
      </c>
      <c r="N114" s="428" t="s">
        <v>2258</v>
      </c>
      <c r="O114" s="428" t="s">
        <v>2080</v>
      </c>
      <c r="P114" s="376" t="s">
        <v>228</v>
      </c>
      <c r="Q114" s="376" t="s">
        <v>229</v>
      </c>
      <c r="R114" s="376" t="s">
        <v>229</v>
      </c>
      <c r="S114" s="376" t="s">
        <v>1184</v>
      </c>
      <c r="T114" s="376" t="s">
        <v>1185</v>
      </c>
      <c r="U114" s="376" t="s">
        <v>1185</v>
      </c>
      <c r="V114" s="376" t="s">
        <v>1185</v>
      </c>
      <c r="W114" s="376" t="s">
        <v>1185</v>
      </c>
      <c r="X114" s="376" t="s">
        <v>1185</v>
      </c>
      <c r="Y114" s="378" t="s">
        <v>1185</v>
      </c>
      <c r="Z114" s="378" t="s">
        <v>1185</v>
      </c>
      <c r="AA114" s="378" t="s">
        <v>1380</v>
      </c>
      <c r="AB114" s="378" t="s">
        <v>1380</v>
      </c>
      <c r="AC114" s="378" t="s">
        <v>1380</v>
      </c>
      <c r="AD114" s="378" t="s">
        <v>1185</v>
      </c>
      <c r="AE114" s="378" t="s">
        <v>1380</v>
      </c>
      <c r="AF114" s="378" t="s">
        <v>1380</v>
      </c>
      <c r="AG114" s="378" t="s">
        <v>1380</v>
      </c>
      <c r="AH114" s="378"/>
      <c r="AI114" s="378"/>
      <c r="AJ114" s="378" t="s">
        <v>1380</v>
      </c>
      <c r="AK114" s="405" t="s">
        <v>229</v>
      </c>
      <c r="AL114" s="405" t="s">
        <v>229</v>
      </c>
      <c r="AM114" s="378" t="s">
        <v>1380</v>
      </c>
      <c r="AN114" s="378"/>
      <c r="AO114" s="376"/>
      <c r="AP114" s="376" t="s">
        <v>66</v>
      </c>
      <c r="AQ114" s="376"/>
      <c r="AR114" s="376" t="s">
        <v>1268</v>
      </c>
      <c r="AS114" s="376"/>
    </row>
    <row r="115" spans="1:45" ht="27" customHeight="1" x14ac:dyDescent="0.25">
      <c r="A115" s="425">
        <v>108</v>
      </c>
      <c r="B115" s="428"/>
      <c r="C115" s="428"/>
      <c r="D115" s="428" t="s">
        <v>230</v>
      </c>
      <c r="E115" s="446" t="s">
        <v>66</v>
      </c>
      <c r="F115" s="428" t="s">
        <v>1559</v>
      </c>
      <c r="G115" s="496"/>
      <c r="H115" s="428" t="s">
        <v>2623</v>
      </c>
      <c r="I115" s="443" t="s">
        <v>1873</v>
      </c>
      <c r="J115" s="428" t="s">
        <v>2057</v>
      </c>
      <c r="K115" s="428">
        <v>1</v>
      </c>
      <c r="L115" s="428">
        <v>1</v>
      </c>
      <c r="M115" s="428" t="s">
        <v>1948</v>
      </c>
      <c r="N115" s="428" t="s">
        <v>2259</v>
      </c>
      <c r="O115" s="428" t="s">
        <v>2081</v>
      </c>
      <c r="P115" s="376" t="s">
        <v>230</v>
      </c>
      <c r="Q115" s="376" t="s">
        <v>231</v>
      </c>
      <c r="R115" s="376" t="s">
        <v>231</v>
      </c>
      <c r="S115" s="376" t="s">
        <v>1184</v>
      </c>
      <c r="T115" s="376" t="s">
        <v>1185</v>
      </c>
      <c r="U115" s="376" t="s">
        <v>1185</v>
      </c>
      <c r="V115" s="376" t="s">
        <v>1185</v>
      </c>
      <c r="W115" s="376" t="s">
        <v>1185</v>
      </c>
      <c r="X115" s="376" t="s">
        <v>1185</v>
      </c>
      <c r="Y115" s="378" t="s">
        <v>1185</v>
      </c>
      <c r="Z115" s="378" t="s">
        <v>1185</v>
      </c>
      <c r="AA115" s="378" t="s">
        <v>1380</v>
      </c>
      <c r="AB115" s="378" t="s">
        <v>1207</v>
      </c>
      <c r="AC115" s="378" t="s">
        <v>1380</v>
      </c>
      <c r="AD115" s="378" t="s">
        <v>1185</v>
      </c>
      <c r="AE115" s="378" t="s">
        <v>1380</v>
      </c>
      <c r="AF115" s="378" t="s">
        <v>1207</v>
      </c>
      <c r="AG115" s="378" t="s">
        <v>1380</v>
      </c>
      <c r="AH115" s="378"/>
      <c r="AI115" s="378"/>
      <c r="AJ115" s="378" t="s">
        <v>1380</v>
      </c>
      <c r="AK115" s="405" t="s">
        <v>231</v>
      </c>
      <c r="AL115" s="405" t="s">
        <v>231</v>
      </c>
      <c r="AM115" s="378" t="s">
        <v>1380</v>
      </c>
      <c r="AN115" s="378"/>
      <c r="AO115" s="376"/>
      <c r="AP115" s="376" t="s">
        <v>66</v>
      </c>
      <c r="AQ115" s="376"/>
      <c r="AR115" s="376" t="s">
        <v>1268</v>
      </c>
      <c r="AS115" s="376"/>
    </row>
    <row r="116" spans="1:45" ht="27" customHeight="1" x14ac:dyDescent="0.25">
      <c r="A116" s="425">
        <v>109</v>
      </c>
      <c r="B116" s="428"/>
      <c r="C116" s="428"/>
      <c r="D116" s="428" t="s">
        <v>232</v>
      </c>
      <c r="E116" s="446" t="s">
        <v>66</v>
      </c>
      <c r="F116" s="428" t="s">
        <v>1559</v>
      </c>
      <c r="G116" s="496"/>
      <c r="H116" s="428" t="s">
        <v>2645</v>
      </c>
      <c r="I116" s="443" t="s">
        <v>1873</v>
      </c>
      <c r="J116" s="428" t="s">
        <v>2057</v>
      </c>
      <c r="K116" s="428">
        <v>1</v>
      </c>
      <c r="L116" s="428">
        <v>1</v>
      </c>
      <c r="M116" s="428" t="s">
        <v>1948</v>
      </c>
      <c r="N116" s="428" t="s">
        <v>2260</v>
      </c>
      <c r="O116" s="428" t="s">
        <v>2082</v>
      </c>
      <c r="P116" s="376" t="s">
        <v>232</v>
      </c>
      <c r="Q116" s="376" t="s">
        <v>233</v>
      </c>
      <c r="R116" s="376" t="s">
        <v>233</v>
      </c>
      <c r="S116" s="376" t="s">
        <v>1184</v>
      </c>
      <c r="T116" s="376" t="s">
        <v>1185</v>
      </c>
      <c r="U116" s="376" t="s">
        <v>1185</v>
      </c>
      <c r="V116" s="376" t="s">
        <v>1185</v>
      </c>
      <c r="W116" s="376" t="s">
        <v>1185</v>
      </c>
      <c r="X116" s="376" t="s">
        <v>1185</v>
      </c>
      <c r="Y116" s="378" t="s">
        <v>1185</v>
      </c>
      <c r="Z116" s="378" t="s">
        <v>1185</v>
      </c>
      <c r="AA116" s="378" t="s">
        <v>1380</v>
      </c>
      <c r="AB116" s="378" t="s">
        <v>1207</v>
      </c>
      <c r="AC116" s="378" t="s">
        <v>1380</v>
      </c>
      <c r="AD116" s="378" t="s">
        <v>1185</v>
      </c>
      <c r="AE116" s="378" t="s">
        <v>1380</v>
      </c>
      <c r="AF116" s="378" t="s">
        <v>1207</v>
      </c>
      <c r="AG116" s="378" t="s">
        <v>1380</v>
      </c>
      <c r="AH116" s="378"/>
      <c r="AI116" s="378"/>
      <c r="AJ116" s="378" t="s">
        <v>1380</v>
      </c>
      <c r="AK116" s="405" t="s">
        <v>233</v>
      </c>
      <c r="AL116" s="405" t="s">
        <v>233</v>
      </c>
      <c r="AM116" s="378" t="s">
        <v>1380</v>
      </c>
      <c r="AN116" s="378"/>
      <c r="AO116" s="376"/>
      <c r="AP116" s="376" t="s">
        <v>66</v>
      </c>
      <c r="AQ116" s="376"/>
      <c r="AR116" s="376" t="s">
        <v>1268</v>
      </c>
      <c r="AS116" s="376"/>
    </row>
    <row r="117" spans="1:45" ht="27" customHeight="1" x14ac:dyDescent="0.25">
      <c r="A117" s="425">
        <v>110</v>
      </c>
      <c r="B117" s="428"/>
      <c r="C117" s="428"/>
      <c r="D117" s="428" t="s">
        <v>235</v>
      </c>
      <c r="E117" s="446" t="s">
        <v>87</v>
      </c>
      <c r="F117" s="428" t="s">
        <v>234</v>
      </c>
      <c r="G117" s="521" t="s">
        <v>2765</v>
      </c>
      <c r="H117" s="428" t="s">
        <v>2623</v>
      </c>
      <c r="I117" s="443" t="s">
        <v>1872</v>
      </c>
      <c r="J117" s="428" t="s">
        <v>2057</v>
      </c>
      <c r="K117" s="428">
        <v>1</v>
      </c>
      <c r="L117" s="428">
        <v>1</v>
      </c>
      <c r="M117" s="428" t="s">
        <v>1948</v>
      </c>
      <c r="N117" s="428" t="s">
        <v>2261</v>
      </c>
      <c r="O117" s="428" t="s">
        <v>521</v>
      </c>
      <c r="P117" s="376" t="s">
        <v>235</v>
      </c>
      <c r="Q117" s="376" t="s">
        <v>235</v>
      </c>
      <c r="R117" s="376" t="s">
        <v>235</v>
      </c>
      <c r="S117" s="376" t="s">
        <v>1184</v>
      </c>
      <c r="T117" s="376" t="s">
        <v>1184</v>
      </c>
      <c r="U117" s="376" t="s">
        <v>1184</v>
      </c>
      <c r="V117" s="376" t="s">
        <v>1184</v>
      </c>
      <c r="W117" s="376" t="s">
        <v>1184</v>
      </c>
      <c r="X117" s="376" t="s">
        <v>1184</v>
      </c>
      <c r="Y117" s="378" t="s">
        <v>1185</v>
      </c>
      <c r="Z117" s="378" t="s">
        <v>1184</v>
      </c>
      <c r="AA117" s="378" t="s">
        <v>1184</v>
      </c>
      <c r="AB117" s="378" t="s">
        <v>1184</v>
      </c>
      <c r="AC117" s="378" t="s">
        <v>1184</v>
      </c>
      <c r="AD117" s="378" t="s">
        <v>1184</v>
      </c>
      <c r="AE117" s="378" t="s">
        <v>1184</v>
      </c>
      <c r="AF117" s="378" t="s">
        <v>1184</v>
      </c>
      <c r="AG117" s="378" t="s">
        <v>1184</v>
      </c>
      <c r="AH117" s="378"/>
      <c r="AI117" s="378"/>
      <c r="AJ117" s="378" t="s">
        <v>1184</v>
      </c>
      <c r="AK117" s="405" t="s">
        <v>235</v>
      </c>
      <c r="AL117" s="405" t="s">
        <v>235</v>
      </c>
      <c r="AM117" s="378" t="s">
        <v>1184</v>
      </c>
      <c r="AN117" s="378"/>
      <c r="AO117" s="376" t="s">
        <v>1257</v>
      </c>
      <c r="AP117" s="376" t="s">
        <v>1268</v>
      </c>
      <c r="AQ117" s="376" t="s">
        <v>1267</v>
      </c>
      <c r="AR117" s="376" t="s">
        <v>1267</v>
      </c>
      <c r="AS117" s="376"/>
    </row>
    <row r="118" spans="1:45" ht="27" customHeight="1" x14ac:dyDescent="0.25">
      <c r="A118" s="425">
        <v>111</v>
      </c>
      <c r="B118" s="428"/>
      <c r="C118" s="428"/>
      <c r="D118" s="428" t="s">
        <v>1107</v>
      </c>
      <c r="E118" s="446" t="s">
        <v>87</v>
      </c>
      <c r="F118" s="428" t="s">
        <v>1107</v>
      </c>
      <c r="G118" s="495" t="s">
        <v>1753</v>
      </c>
      <c r="H118" s="428" t="s">
        <v>2623</v>
      </c>
      <c r="I118" s="443" t="s">
        <v>1872</v>
      </c>
      <c r="J118" s="428" t="s">
        <v>2057</v>
      </c>
      <c r="K118" s="428">
        <v>1</v>
      </c>
      <c r="L118" s="428">
        <v>1</v>
      </c>
      <c r="M118" s="428" t="s">
        <v>1948</v>
      </c>
      <c r="N118" s="428" t="s">
        <v>2262</v>
      </c>
      <c r="O118" s="428" t="s">
        <v>890</v>
      </c>
      <c r="P118" s="376" t="s">
        <v>1266</v>
      </c>
      <c r="Q118" s="376" t="s">
        <v>888</v>
      </c>
      <c r="R118" s="376" t="s">
        <v>888</v>
      </c>
      <c r="S118" s="376" t="s">
        <v>1184</v>
      </c>
      <c r="T118" s="376" t="s">
        <v>1184</v>
      </c>
      <c r="U118" s="376" t="s">
        <v>1184</v>
      </c>
      <c r="V118" s="376" t="s">
        <v>1184</v>
      </c>
      <c r="W118" s="376" t="s">
        <v>1184</v>
      </c>
      <c r="X118" s="376" t="s">
        <v>1184</v>
      </c>
      <c r="Y118" s="378" t="s">
        <v>1184</v>
      </c>
      <c r="Z118" s="378" t="s">
        <v>1254</v>
      </c>
      <c r="AA118" s="378" t="s">
        <v>1254</v>
      </c>
      <c r="AB118" s="378" t="s">
        <v>1254</v>
      </c>
      <c r="AC118" s="378" t="s">
        <v>1254</v>
      </c>
      <c r="AD118" s="378" t="s">
        <v>1254</v>
      </c>
      <c r="AE118" s="378" t="s">
        <v>1254</v>
      </c>
      <c r="AF118" s="378" t="s">
        <v>1254</v>
      </c>
      <c r="AG118" s="378" t="s">
        <v>1254</v>
      </c>
      <c r="AH118" s="378"/>
      <c r="AI118" s="378"/>
      <c r="AJ118" s="378" t="s">
        <v>1254</v>
      </c>
      <c r="AK118" s="405" t="s">
        <v>888</v>
      </c>
      <c r="AL118" s="405" t="s">
        <v>888</v>
      </c>
      <c r="AM118" s="378" t="s">
        <v>1254</v>
      </c>
      <c r="AN118" s="378"/>
      <c r="AO118" s="376"/>
      <c r="AP118" s="376" t="s">
        <v>1790</v>
      </c>
      <c r="AQ118" s="376"/>
      <c r="AR118" s="376"/>
      <c r="AS118" s="376"/>
    </row>
    <row r="119" spans="1:45" ht="27" customHeight="1" x14ac:dyDescent="0.25">
      <c r="A119" s="425">
        <v>112</v>
      </c>
      <c r="B119" s="428"/>
      <c r="C119" s="428"/>
      <c r="D119" s="428" t="s">
        <v>2771</v>
      </c>
      <c r="E119" s="446" t="s">
        <v>87</v>
      </c>
      <c r="F119" s="428" t="s">
        <v>613</v>
      </c>
      <c r="G119" s="495" t="s">
        <v>1749</v>
      </c>
      <c r="H119" s="428" t="s">
        <v>2623</v>
      </c>
      <c r="I119" s="443" t="s">
        <v>1873</v>
      </c>
      <c r="J119" s="428" t="s">
        <v>2057</v>
      </c>
      <c r="K119" s="428">
        <v>1</v>
      </c>
      <c r="L119" s="428">
        <v>1</v>
      </c>
      <c r="M119" s="428" t="s">
        <v>1948</v>
      </c>
      <c r="N119" s="428" t="s">
        <v>2262</v>
      </c>
      <c r="O119" s="428" t="s">
        <v>2773</v>
      </c>
      <c r="P119" s="376" t="s">
        <v>1254</v>
      </c>
      <c r="Q119" s="376" t="s">
        <v>1254</v>
      </c>
      <c r="R119" s="376" t="s">
        <v>1254</v>
      </c>
      <c r="S119" s="376" t="s">
        <v>1254</v>
      </c>
      <c r="T119" s="376" t="s">
        <v>1254</v>
      </c>
      <c r="U119" s="376" t="s">
        <v>1254</v>
      </c>
      <c r="V119" s="376" t="s">
        <v>1254</v>
      </c>
      <c r="W119" s="376" t="s">
        <v>1254</v>
      </c>
      <c r="X119" s="376" t="s">
        <v>1254</v>
      </c>
      <c r="Y119" s="376" t="s">
        <v>1254</v>
      </c>
      <c r="Z119" s="378" t="s">
        <v>1184</v>
      </c>
      <c r="AA119" s="378" t="s">
        <v>1184</v>
      </c>
      <c r="AB119" s="378" t="s">
        <v>1184</v>
      </c>
      <c r="AC119" s="378" t="s">
        <v>1184</v>
      </c>
      <c r="AD119" s="378" t="s">
        <v>1184</v>
      </c>
      <c r="AE119" s="378" t="s">
        <v>1184</v>
      </c>
      <c r="AF119" s="378" t="s">
        <v>1184</v>
      </c>
      <c r="AG119" s="378" t="s">
        <v>1184</v>
      </c>
      <c r="AH119" s="378"/>
      <c r="AI119" s="378"/>
      <c r="AJ119" s="378" t="s">
        <v>1184</v>
      </c>
      <c r="AK119" s="405" t="s">
        <v>1254</v>
      </c>
      <c r="AL119" s="405" t="s">
        <v>1254</v>
      </c>
      <c r="AM119" s="378" t="s">
        <v>1184</v>
      </c>
      <c r="AN119" s="378"/>
      <c r="AO119" s="376"/>
      <c r="AP119" s="376"/>
      <c r="AQ119" s="376"/>
      <c r="AR119" s="376"/>
      <c r="AS119" s="376"/>
    </row>
    <row r="120" spans="1:45" ht="27" customHeight="1" x14ac:dyDescent="0.25">
      <c r="A120" s="425">
        <v>113</v>
      </c>
      <c r="B120" s="428"/>
      <c r="C120" s="428"/>
      <c r="D120" s="428" t="s">
        <v>1489</v>
      </c>
      <c r="E120" s="446" t="s">
        <v>66</v>
      </c>
      <c r="F120" s="428" t="s">
        <v>1486</v>
      </c>
      <c r="G120" s="495" t="s">
        <v>1748</v>
      </c>
      <c r="H120" s="428" t="s">
        <v>2623</v>
      </c>
      <c r="I120" s="443" t="s">
        <v>2013</v>
      </c>
      <c r="J120" s="428" t="s">
        <v>2057</v>
      </c>
      <c r="K120" s="428">
        <v>1</v>
      </c>
      <c r="L120" s="428">
        <v>1</v>
      </c>
      <c r="M120" s="428" t="s">
        <v>1948</v>
      </c>
      <c r="N120" s="428" t="s">
        <v>2263</v>
      </c>
      <c r="O120" s="428" t="s">
        <v>1512</v>
      </c>
      <c r="P120" s="376" t="s">
        <v>1264</v>
      </c>
      <c r="Q120" s="376" t="s">
        <v>889</v>
      </c>
      <c r="R120" s="376" t="s">
        <v>889</v>
      </c>
      <c r="S120" s="376" t="s">
        <v>1254</v>
      </c>
      <c r="T120" s="376" t="s">
        <v>1254</v>
      </c>
      <c r="U120" s="376" t="s">
        <v>1254</v>
      </c>
      <c r="V120" s="376" t="s">
        <v>1254</v>
      </c>
      <c r="W120" s="376" t="s">
        <v>1254</v>
      </c>
      <c r="X120" s="376" t="s">
        <v>1184</v>
      </c>
      <c r="Y120" s="378" t="s">
        <v>1184</v>
      </c>
      <c r="Z120" s="378" t="s">
        <v>1184</v>
      </c>
      <c r="AA120" s="378" t="s">
        <v>1207</v>
      </c>
      <c r="AB120" s="378" t="s">
        <v>1207</v>
      </c>
      <c r="AC120" s="378" t="s">
        <v>1207</v>
      </c>
      <c r="AD120" s="378" t="s">
        <v>1184</v>
      </c>
      <c r="AE120" s="378" t="s">
        <v>1207</v>
      </c>
      <c r="AF120" s="378" t="s">
        <v>1207</v>
      </c>
      <c r="AG120" s="378" t="s">
        <v>1207</v>
      </c>
      <c r="AH120" s="378"/>
      <c r="AI120" s="378"/>
      <c r="AJ120" s="378" t="s">
        <v>1207</v>
      </c>
      <c r="AK120" s="405" t="s">
        <v>889</v>
      </c>
      <c r="AL120" s="405" t="s">
        <v>889</v>
      </c>
      <c r="AM120" s="378" t="s">
        <v>1207</v>
      </c>
      <c r="AN120" s="378"/>
      <c r="AO120" s="376"/>
      <c r="AP120" s="376" t="s">
        <v>1791</v>
      </c>
      <c r="AQ120" s="376"/>
      <c r="AR120" s="376"/>
      <c r="AS120" s="376"/>
    </row>
    <row r="121" spans="1:45" ht="27" customHeight="1" x14ac:dyDescent="0.25">
      <c r="A121" s="425">
        <v>114</v>
      </c>
      <c r="B121" s="428"/>
      <c r="C121" s="428"/>
      <c r="D121" s="428" t="s">
        <v>238</v>
      </c>
      <c r="E121" s="446" t="s">
        <v>87</v>
      </c>
      <c r="F121" s="428" t="s">
        <v>1544</v>
      </c>
      <c r="G121" s="428" t="s">
        <v>1752</v>
      </c>
      <c r="H121" s="428" t="s">
        <v>2625</v>
      </c>
      <c r="I121" s="443" t="s">
        <v>1873</v>
      </c>
      <c r="J121" s="428" t="s">
        <v>2057</v>
      </c>
      <c r="K121" s="428">
        <v>1</v>
      </c>
      <c r="L121" s="428">
        <v>1</v>
      </c>
      <c r="M121" s="428" t="s">
        <v>1949</v>
      </c>
      <c r="N121" s="428" t="s">
        <v>2264</v>
      </c>
      <c r="O121" s="428" t="s">
        <v>541</v>
      </c>
      <c r="P121" s="376" t="s">
        <v>238</v>
      </c>
      <c r="Q121" s="376" t="s">
        <v>238</v>
      </c>
      <c r="R121" s="376" t="s">
        <v>238</v>
      </c>
      <c r="S121" s="376" t="s">
        <v>1254</v>
      </c>
      <c r="T121" s="376" t="s">
        <v>1254</v>
      </c>
      <c r="U121" s="376" t="s">
        <v>1254</v>
      </c>
      <c r="V121" s="376" t="s">
        <v>1254</v>
      </c>
      <c r="W121" s="376" t="s">
        <v>1254</v>
      </c>
      <c r="X121" s="376" t="s">
        <v>1184</v>
      </c>
      <c r="Y121" s="378" t="s">
        <v>1184</v>
      </c>
      <c r="Z121" s="378" t="s">
        <v>1254</v>
      </c>
      <c r="AA121" s="378" t="s">
        <v>1254</v>
      </c>
      <c r="AB121" s="378" t="s">
        <v>1254</v>
      </c>
      <c r="AC121" s="378" t="s">
        <v>1254</v>
      </c>
      <c r="AD121" s="378" t="s">
        <v>1254</v>
      </c>
      <c r="AE121" s="378" t="s">
        <v>1254</v>
      </c>
      <c r="AF121" s="378" t="s">
        <v>1254</v>
      </c>
      <c r="AG121" s="378" t="s">
        <v>1254</v>
      </c>
      <c r="AH121" s="378"/>
      <c r="AI121" s="378"/>
      <c r="AJ121" s="378" t="s">
        <v>1254</v>
      </c>
      <c r="AK121" s="405" t="s">
        <v>238</v>
      </c>
      <c r="AL121" s="405" t="s">
        <v>238</v>
      </c>
      <c r="AM121" s="378" t="s">
        <v>1254</v>
      </c>
      <c r="AN121" s="378"/>
      <c r="AO121" s="376"/>
      <c r="AP121" s="376" t="s">
        <v>1792</v>
      </c>
      <c r="AQ121" s="376"/>
      <c r="AR121" s="376"/>
      <c r="AS121" s="376"/>
    </row>
    <row r="122" spans="1:45" ht="27" customHeight="1" x14ac:dyDescent="0.25">
      <c r="A122" s="425">
        <v>115</v>
      </c>
      <c r="B122" s="428"/>
      <c r="C122" s="428"/>
      <c r="D122" s="428" t="s">
        <v>1106</v>
      </c>
      <c r="E122" s="446" t="s">
        <v>87</v>
      </c>
      <c r="F122" s="428" t="s">
        <v>613</v>
      </c>
      <c r="G122" s="428"/>
      <c r="H122" s="428" t="s">
        <v>2625</v>
      </c>
      <c r="I122" s="443" t="s">
        <v>1872</v>
      </c>
      <c r="J122" s="428" t="s">
        <v>2057</v>
      </c>
      <c r="K122" s="428">
        <v>1</v>
      </c>
      <c r="L122" s="428">
        <v>1</v>
      </c>
      <c r="M122" s="428" t="s">
        <v>1949</v>
      </c>
      <c r="N122" s="428" t="s">
        <v>2265</v>
      </c>
      <c r="O122" s="428" t="s">
        <v>542</v>
      </c>
      <c r="P122" s="376" t="s">
        <v>1106</v>
      </c>
      <c r="Q122" s="376" t="s">
        <v>1106</v>
      </c>
      <c r="R122" s="376" t="s">
        <v>1106</v>
      </c>
      <c r="S122" s="376" t="s">
        <v>1184</v>
      </c>
      <c r="T122" s="376" t="s">
        <v>1184</v>
      </c>
      <c r="U122" s="376" t="s">
        <v>1184</v>
      </c>
      <c r="V122" s="376" t="s">
        <v>1184</v>
      </c>
      <c r="W122" s="376" t="s">
        <v>1184</v>
      </c>
      <c r="X122" s="376" t="s">
        <v>1184</v>
      </c>
      <c r="Y122" s="378" t="s">
        <v>1184</v>
      </c>
      <c r="Z122" s="378" t="s">
        <v>1184</v>
      </c>
      <c r="AA122" s="378" t="s">
        <v>1184</v>
      </c>
      <c r="AB122" s="378" t="s">
        <v>1184</v>
      </c>
      <c r="AC122" s="378" t="s">
        <v>1184</v>
      </c>
      <c r="AD122" s="378" t="s">
        <v>1184</v>
      </c>
      <c r="AE122" s="378" t="s">
        <v>1184</v>
      </c>
      <c r="AF122" s="378" t="s">
        <v>1184</v>
      </c>
      <c r="AG122" s="378" t="s">
        <v>1184</v>
      </c>
      <c r="AH122" s="378"/>
      <c r="AI122" s="378"/>
      <c r="AJ122" s="378" t="s">
        <v>1184</v>
      </c>
      <c r="AK122" s="405" t="s">
        <v>1106</v>
      </c>
      <c r="AL122" s="405" t="s">
        <v>1106</v>
      </c>
      <c r="AM122" s="378" t="s">
        <v>1184</v>
      </c>
      <c r="AN122" s="378"/>
      <c r="AO122" s="376"/>
      <c r="AP122" s="376" t="s">
        <v>1268</v>
      </c>
      <c r="AQ122" s="376"/>
      <c r="AR122" s="376"/>
      <c r="AS122" s="376"/>
    </row>
    <row r="123" spans="1:45" ht="27" customHeight="1" x14ac:dyDescent="0.25">
      <c r="A123" s="425">
        <v>116</v>
      </c>
      <c r="B123" s="428"/>
      <c r="C123" s="428"/>
      <c r="D123" s="428" t="s">
        <v>242</v>
      </c>
      <c r="E123" s="446" t="s">
        <v>87</v>
      </c>
      <c r="F123" s="428" t="s">
        <v>241</v>
      </c>
      <c r="G123" s="521" t="s">
        <v>2765</v>
      </c>
      <c r="H123" s="428" t="s">
        <v>2625</v>
      </c>
      <c r="I123" s="443" t="s">
        <v>1862</v>
      </c>
      <c r="J123" s="428" t="s">
        <v>2057</v>
      </c>
      <c r="K123" s="428">
        <v>1</v>
      </c>
      <c r="L123" s="428">
        <v>5</v>
      </c>
      <c r="M123" s="428" t="s">
        <v>1949</v>
      </c>
      <c r="N123" s="428" t="s">
        <v>2266</v>
      </c>
      <c r="O123" s="428" t="s">
        <v>543</v>
      </c>
      <c r="P123" s="376" t="s">
        <v>242</v>
      </c>
      <c r="Q123" s="376" t="s">
        <v>243</v>
      </c>
      <c r="R123" s="376" t="s">
        <v>243</v>
      </c>
      <c r="S123" s="376" t="s">
        <v>1184</v>
      </c>
      <c r="T123" s="376" t="s">
        <v>1184</v>
      </c>
      <c r="U123" s="376" t="s">
        <v>1184</v>
      </c>
      <c r="V123" s="376" t="s">
        <v>1184</v>
      </c>
      <c r="W123" s="376" t="s">
        <v>1184</v>
      </c>
      <c r="X123" s="376" t="s">
        <v>1185</v>
      </c>
      <c r="Y123" s="378" t="s">
        <v>1185</v>
      </c>
      <c r="Z123" s="378" t="s">
        <v>1184</v>
      </c>
      <c r="AA123" s="378" t="s">
        <v>1184</v>
      </c>
      <c r="AB123" s="378" t="s">
        <v>1184</v>
      </c>
      <c r="AC123" s="378" t="s">
        <v>1184</v>
      </c>
      <c r="AD123" s="378" t="s">
        <v>1184</v>
      </c>
      <c r="AE123" s="378" t="s">
        <v>1184</v>
      </c>
      <c r="AF123" s="378" t="s">
        <v>1184</v>
      </c>
      <c r="AG123" s="378" t="s">
        <v>1184</v>
      </c>
      <c r="AH123" s="378"/>
      <c r="AI123" s="378"/>
      <c r="AJ123" s="378" t="s">
        <v>1184</v>
      </c>
      <c r="AK123" s="405" t="s">
        <v>243</v>
      </c>
      <c r="AL123" s="405" t="s">
        <v>243</v>
      </c>
      <c r="AM123" s="378" t="s">
        <v>1184</v>
      </c>
      <c r="AN123" s="378"/>
      <c r="AO123" s="376" t="s">
        <v>1263</v>
      </c>
      <c r="AP123" s="376" t="s">
        <v>1268</v>
      </c>
      <c r="AQ123" s="376" t="s">
        <v>1262</v>
      </c>
      <c r="AR123" s="376"/>
      <c r="AS123" s="376"/>
    </row>
    <row r="124" spans="1:45" ht="27" customHeight="1" x14ac:dyDescent="0.25">
      <c r="A124" s="425">
        <v>117</v>
      </c>
      <c r="B124" s="428"/>
      <c r="C124" s="428"/>
      <c r="D124" s="428" t="s">
        <v>244</v>
      </c>
      <c r="E124" s="446" t="s">
        <v>87</v>
      </c>
      <c r="F124" s="428" t="s">
        <v>1545</v>
      </c>
      <c r="G124" s="428" t="s">
        <v>1752</v>
      </c>
      <c r="H124" s="428" t="s">
        <v>2625</v>
      </c>
      <c r="I124" s="443" t="s">
        <v>1873</v>
      </c>
      <c r="J124" s="428" t="s">
        <v>2057</v>
      </c>
      <c r="K124" s="428">
        <v>1</v>
      </c>
      <c r="L124" s="428">
        <v>1</v>
      </c>
      <c r="M124" s="428" t="s">
        <v>1949</v>
      </c>
      <c r="N124" s="428" t="s">
        <v>2267</v>
      </c>
      <c r="O124" s="428" t="s">
        <v>545</v>
      </c>
      <c r="P124" s="376" t="s">
        <v>1261</v>
      </c>
      <c r="Q124" s="376" t="s">
        <v>244</v>
      </c>
      <c r="R124" s="376" t="s">
        <v>244</v>
      </c>
      <c r="S124" s="376" t="s">
        <v>1254</v>
      </c>
      <c r="T124" s="376" t="s">
        <v>1254</v>
      </c>
      <c r="U124" s="376" t="s">
        <v>1254</v>
      </c>
      <c r="V124" s="376" t="s">
        <v>1254</v>
      </c>
      <c r="W124" s="376" t="s">
        <v>1254</v>
      </c>
      <c r="X124" s="376" t="s">
        <v>1184</v>
      </c>
      <c r="Y124" s="378" t="s">
        <v>1184</v>
      </c>
      <c r="Z124" s="378" t="s">
        <v>1254</v>
      </c>
      <c r="AA124" s="378" t="s">
        <v>1254</v>
      </c>
      <c r="AB124" s="378" t="s">
        <v>1254</v>
      </c>
      <c r="AC124" s="378" t="s">
        <v>1254</v>
      </c>
      <c r="AD124" s="378" t="s">
        <v>1254</v>
      </c>
      <c r="AE124" s="378" t="s">
        <v>1254</v>
      </c>
      <c r="AF124" s="378" t="s">
        <v>1254</v>
      </c>
      <c r="AG124" s="378" t="s">
        <v>1254</v>
      </c>
      <c r="AH124" s="378"/>
      <c r="AI124" s="378"/>
      <c r="AJ124" s="378" t="s">
        <v>1254</v>
      </c>
      <c r="AK124" s="405" t="s">
        <v>244</v>
      </c>
      <c r="AL124" s="405" t="s">
        <v>244</v>
      </c>
      <c r="AM124" s="378" t="s">
        <v>1254</v>
      </c>
      <c r="AN124" s="378"/>
      <c r="AO124" s="376"/>
      <c r="AP124" s="376" t="s">
        <v>1793</v>
      </c>
      <c r="AQ124" s="376"/>
      <c r="AR124" s="376"/>
      <c r="AS124" s="376"/>
    </row>
    <row r="125" spans="1:45" ht="27" customHeight="1" x14ac:dyDescent="0.25">
      <c r="A125" s="425">
        <v>118</v>
      </c>
      <c r="B125" s="428" t="s">
        <v>1698</v>
      </c>
      <c r="C125" s="428" t="s">
        <v>34</v>
      </c>
      <c r="D125" s="428" t="s">
        <v>254</v>
      </c>
      <c r="E125" s="446" t="s">
        <v>66</v>
      </c>
      <c r="F125" s="428" t="s">
        <v>253</v>
      </c>
      <c r="G125" s="428"/>
      <c r="H125" s="428" t="s">
        <v>2626</v>
      </c>
      <c r="I125" s="443" t="s">
        <v>1877</v>
      </c>
      <c r="J125" s="428" t="s">
        <v>2057</v>
      </c>
      <c r="K125" s="428">
        <v>1</v>
      </c>
      <c r="L125" s="428">
        <v>24</v>
      </c>
      <c r="M125" s="428" t="s">
        <v>1950</v>
      </c>
      <c r="N125" s="428" t="s">
        <v>2268</v>
      </c>
      <c r="O125" s="428" t="s">
        <v>458</v>
      </c>
      <c r="P125" s="376" t="s">
        <v>254</v>
      </c>
      <c r="Q125" s="376" t="s">
        <v>254</v>
      </c>
      <c r="R125" s="376" t="s">
        <v>254</v>
      </c>
      <c r="S125" s="376" t="s">
        <v>1184</v>
      </c>
      <c r="T125" s="376" t="s">
        <v>1184</v>
      </c>
      <c r="U125" s="376" t="s">
        <v>1184</v>
      </c>
      <c r="V125" s="376" t="s">
        <v>1184</v>
      </c>
      <c r="W125" s="376" t="s">
        <v>1184</v>
      </c>
      <c r="X125" s="376" t="s">
        <v>1185</v>
      </c>
      <c r="Y125" s="378" t="s">
        <v>1185</v>
      </c>
      <c r="Z125" s="378" t="s">
        <v>1185</v>
      </c>
      <c r="AA125" s="378" t="s">
        <v>1207</v>
      </c>
      <c r="AB125" s="378" t="s">
        <v>1207</v>
      </c>
      <c r="AC125" s="378" t="s">
        <v>1207</v>
      </c>
      <c r="AD125" s="378" t="s">
        <v>1185</v>
      </c>
      <c r="AE125" s="378" t="s">
        <v>1207</v>
      </c>
      <c r="AF125" s="378" t="s">
        <v>1207</v>
      </c>
      <c r="AG125" s="378" t="s">
        <v>1207</v>
      </c>
      <c r="AH125" s="378"/>
      <c r="AI125" s="378"/>
      <c r="AJ125" s="378" t="s">
        <v>1207</v>
      </c>
      <c r="AK125" s="408" t="s">
        <v>1380</v>
      </c>
      <c r="AL125" s="408" t="s">
        <v>1380</v>
      </c>
      <c r="AM125" s="378" t="s">
        <v>1207</v>
      </c>
      <c r="AN125" s="378"/>
      <c r="AO125" s="376"/>
      <c r="AP125" s="376" t="s">
        <v>66</v>
      </c>
      <c r="AQ125" s="376"/>
      <c r="AR125" s="376"/>
      <c r="AS125" s="376"/>
    </row>
    <row r="126" spans="1:45" ht="27" customHeight="1" x14ac:dyDescent="0.25">
      <c r="A126" s="425">
        <v>119</v>
      </c>
      <c r="B126" s="428"/>
      <c r="C126" s="428"/>
      <c r="D126" s="428" t="s">
        <v>255</v>
      </c>
      <c r="E126" s="446" t="s">
        <v>66</v>
      </c>
      <c r="F126" s="428" t="s">
        <v>253</v>
      </c>
      <c r="G126" s="428"/>
      <c r="H126" s="428" t="s">
        <v>2626</v>
      </c>
      <c r="I126" s="443" t="s">
        <v>1862</v>
      </c>
      <c r="J126" s="428" t="s">
        <v>2057</v>
      </c>
      <c r="K126" s="428">
        <v>1</v>
      </c>
      <c r="L126" s="428">
        <v>5</v>
      </c>
      <c r="M126" s="428" t="s">
        <v>1951</v>
      </c>
      <c r="N126" s="428" t="s">
        <v>2269</v>
      </c>
      <c r="O126" s="428" t="s">
        <v>459</v>
      </c>
      <c r="P126" s="376" t="s">
        <v>255</v>
      </c>
      <c r="Q126" s="376" t="s">
        <v>255</v>
      </c>
      <c r="R126" s="376" t="s">
        <v>255</v>
      </c>
      <c r="S126" s="376" t="s">
        <v>1184</v>
      </c>
      <c r="T126" s="376" t="s">
        <v>1184</v>
      </c>
      <c r="U126" s="376" t="s">
        <v>1184</v>
      </c>
      <c r="V126" s="376" t="s">
        <v>1184</v>
      </c>
      <c r="W126" s="376" t="s">
        <v>1184</v>
      </c>
      <c r="X126" s="376" t="s">
        <v>1185</v>
      </c>
      <c r="Y126" s="378" t="s">
        <v>1185</v>
      </c>
      <c r="Z126" s="378" t="s">
        <v>1185</v>
      </c>
      <c r="AA126" s="378" t="s">
        <v>1207</v>
      </c>
      <c r="AB126" s="378" t="s">
        <v>1207</v>
      </c>
      <c r="AC126" s="378" t="s">
        <v>1207</v>
      </c>
      <c r="AD126" s="378" t="s">
        <v>1185</v>
      </c>
      <c r="AE126" s="378" t="s">
        <v>1207</v>
      </c>
      <c r="AF126" s="378" t="s">
        <v>1207</v>
      </c>
      <c r="AG126" s="378" t="s">
        <v>1207</v>
      </c>
      <c r="AH126" s="378"/>
      <c r="AI126" s="378"/>
      <c r="AJ126" s="378" t="s">
        <v>1207</v>
      </c>
      <c r="AK126" s="408" t="s">
        <v>1380</v>
      </c>
      <c r="AL126" s="408" t="s">
        <v>1380</v>
      </c>
      <c r="AM126" s="378" t="s">
        <v>1207</v>
      </c>
      <c r="AN126" s="378"/>
      <c r="AO126" s="376"/>
      <c r="AP126" s="376" t="s">
        <v>66</v>
      </c>
      <c r="AQ126" s="376"/>
      <c r="AR126" s="376"/>
      <c r="AS126" s="376"/>
    </row>
    <row r="127" spans="1:45" ht="27" customHeight="1" x14ac:dyDescent="0.25">
      <c r="A127" s="425">
        <v>120</v>
      </c>
      <c r="B127" s="428"/>
      <c r="C127" s="428"/>
      <c r="D127" s="428" t="s">
        <v>256</v>
      </c>
      <c r="E127" s="446" t="s">
        <v>66</v>
      </c>
      <c r="F127" s="428" t="s">
        <v>253</v>
      </c>
      <c r="G127" s="428"/>
      <c r="H127" s="428" t="s">
        <v>2626</v>
      </c>
      <c r="I127" s="443" t="s">
        <v>1869</v>
      </c>
      <c r="J127" s="428" t="s">
        <v>2057</v>
      </c>
      <c r="K127" s="428">
        <v>1</v>
      </c>
      <c r="L127" s="428">
        <v>2</v>
      </c>
      <c r="M127" s="428" t="s">
        <v>1951</v>
      </c>
      <c r="N127" s="428" t="s">
        <v>2270</v>
      </c>
      <c r="O127" s="428" t="s">
        <v>462</v>
      </c>
      <c r="P127" s="376" t="s">
        <v>1260</v>
      </c>
      <c r="Q127" s="376" t="s">
        <v>256</v>
      </c>
      <c r="R127" s="376" t="s">
        <v>256</v>
      </c>
      <c r="S127" s="376" t="s">
        <v>1184</v>
      </c>
      <c r="T127" s="376" t="s">
        <v>1184</v>
      </c>
      <c r="U127" s="376" t="s">
        <v>1184</v>
      </c>
      <c r="V127" s="376" t="s">
        <v>1184</v>
      </c>
      <c r="W127" s="376" t="s">
        <v>1184</v>
      </c>
      <c r="X127" s="376" t="s">
        <v>1185</v>
      </c>
      <c r="Y127" s="378" t="s">
        <v>1185</v>
      </c>
      <c r="Z127" s="378" t="s">
        <v>1185</v>
      </c>
      <c r="AA127" s="378" t="s">
        <v>1207</v>
      </c>
      <c r="AB127" s="378" t="s">
        <v>1207</v>
      </c>
      <c r="AC127" s="378" t="s">
        <v>1207</v>
      </c>
      <c r="AD127" s="378" t="s">
        <v>1185</v>
      </c>
      <c r="AE127" s="378" t="s">
        <v>1207</v>
      </c>
      <c r="AF127" s="378" t="s">
        <v>1207</v>
      </c>
      <c r="AG127" s="378" t="s">
        <v>1207</v>
      </c>
      <c r="AH127" s="378"/>
      <c r="AI127" s="378"/>
      <c r="AJ127" s="378" t="s">
        <v>1207</v>
      </c>
      <c r="AK127" s="408" t="s">
        <v>1380</v>
      </c>
      <c r="AL127" s="408" t="s">
        <v>1380</v>
      </c>
      <c r="AM127" s="378" t="s">
        <v>1207</v>
      </c>
      <c r="AN127" s="378"/>
      <c r="AO127" s="376"/>
      <c r="AP127" s="376" t="s">
        <v>66</v>
      </c>
      <c r="AQ127" s="376"/>
      <c r="AR127" s="376"/>
      <c r="AS127" s="376"/>
    </row>
    <row r="128" spans="1:45" ht="27" customHeight="1" x14ac:dyDescent="0.25">
      <c r="A128" s="425">
        <v>121</v>
      </c>
      <c r="B128" s="428"/>
      <c r="C128" s="428"/>
      <c r="D128" s="428" t="s">
        <v>257</v>
      </c>
      <c r="E128" s="446" t="s">
        <v>66</v>
      </c>
      <c r="F128" s="428" t="s">
        <v>253</v>
      </c>
      <c r="G128" s="428"/>
      <c r="H128" s="428" t="s">
        <v>2626</v>
      </c>
      <c r="I128" s="443" t="s">
        <v>1873</v>
      </c>
      <c r="J128" s="428" t="s">
        <v>2057</v>
      </c>
      <c r="K128" s="428">
        <v>1</v>
      </c>
      <c r="L128" s="428">
        <v>1</v>
      </c>
      <c r="M128" s="428" t="s">
        <v>1951</v>
      </c>
      <c r="N128" s="428" t="s">
        <v>2271</v>
      </c>
      <c r="O128" s="428" t="s">
        <v>461</v>
      </c>
      <c r="P128" s="376" t="s">
        <v>257</v>
      </c>
      <c r="Q128" s="376" t="s">
        <v>257</v>
      </c>
      <c r="R128" s="376" t="s">
        <v>257</v>
      </c>
      <c r="S128" s="376" t="s">
        <v>1184</v>
      </c>
      <c r="T128" s="376" t="s">
        <v>1184</v>
      </c>
      <c r="U128" s="376" t="s">
        <v>1184</v>
      </c>
      <c r="V128" s="376" t="s">
        <v>1184</v>
      </c>
      <c r="W128" s="376" t="s">
        <v>1184</v>
      </c>
      <c r="X128" s="376" t="s">
        <v>1185</v>
      </c>
      <c r="Y128" s="378" t="s">
        <v>1185</v>
      </c>
      <c r="Z128" s="378" t="s">
        <v>1185</v>
      </c>
      <c r="AA128" s="378" t="s">
        <v>1207</v>
      </c>
      <c r="AB128" s="378" t="s">
        <v>1207</v>
      </c>
      <c r="AC128" s="378" t="s">
        <v>1207</v>
      </c>
      <c r="AD128" s="378" t="s">
        <v>1185</v>
      </c>
      <c r="AE128" s="378" t="s">
        <v>1207</v>
      </c>
      <c r="AF128" s="378" t="s">
        <v>1207</v>
      </c>
      <c r="AG128" s="378" t="s">
        <v>1207</v>
      </c>
      <c r="AH128" s="378"/>
      <c r="AI128" s="378"/>
      <c r="AJ128" s="378" t="s">
        <v>1207</v>
      </c>
      <c r="AK128" s="408" t="s">
        <v>1380</v>
      </c>
      <c r="AL128" s="408" t="s">
        <v>1380</v>
      </c>
      <c r="AM128" s="378" t="s">
        <v>1207</v>
      </c>
      <c r="AN128" s="378"/>
      <c r="AO128" s="376"/>
      <c r="AP128" s="376" t="s">
        <v>66</v>
      </c>
      <c r="AQ128" s="376"/>
      <c r="AR128" s="376"/>
      <c r="AS128" s="376"/>
    </row>
    <row r="129" spans="1:45" ht="27" customHeight="1" x14ac:dyDescent="0.25">
      <c r="A129" s="425">
        <v>122</v>
      </c>
      <c r="B129" s="428" t="s">
        <v>1699</v>
      </c>
      <c r="C129" s="428" t="s">
        <v>36</v>
      </c>
      <c r="D129" s="428" t="s">
        <v>258</v>
      </c>
      <c r="E129" s="446" t="s">
        <v>66</v>
      </c>
      <c r="F129" s="428" t="s">
        <v>214</v>
      </c>
      <c r="G129" s="428" t="s">
        <v>1750</v>
      </c>
      <c r="H129" s="428" t="s">
        <v>2624</v>
      </c>
      <c r="I129" s="450" t="s">
        <v>1864</v>
      </c>
      <c r="J129" s="428" t="s">
        <v>2057</v>
      </c>
      <c r="K129" s="428">
        <v>1</v>
      </c>
      <c r="L129" s="428">
        <v>8</v>
      </c>
      <c r="M129" s="428" t="s">
        <v>1952</v>
      </c>
      <c r="N129" s="428" t="s">
        <v>2272</v>
      </c>
      <c r="O129" s="428" t="s">
        <v>463</v>
      </c>
      <c r="P129" s="376" t="s">
        <v>258</v>
      </c>
      <c r="Q129" s="376" t="s">
        <v>1255</v>
      </c>
      <c r="R129" s="376" t="s">
        <v>1176</v>
      </c>
      <c r="S129" s="376" t="s">
        <v>1254</v>
      </c>
      <c r="T129" s="376" t="s">
        <v>1254</v>
      </c>
      <c r="U129" s="376" t="s">
        <v>1254</v>
      </c>
      <c r="V129" s="376" t="s">
        <v>1254</v>
      </c>
      <c r="W129" s="376" t="s">
        <v>1254</v>
      </c>
      <c r="X129" s="376" t="s">
        <v>1254</v>
      </c>
      <c r="Y129" s="376" t="s">
        <v>1254</v>
      </c>
      <c r="Z129" s="376" t="s">
        <v>1254</v>
      </c>
      <c r="AA129" s="376" t="s">
        <v>1254</v>
      </c>
      <c r="AB129" s="376" t="s">
        <v>1254</v>
      </c>
      <c r="AC129" s="376" t="s">
        <v>1254</v>
      </c>
      <c r="AD129" s="376" t="s">
        <v>1254</v>
      </c>
      <c r="AE129" s="376" t="s">
        <v>1254</v>
      </c>
      <c r="AF129" s="376" t="s">
        <v>1254</v>
      </c>
      <c r="AG129" s="376" t="s">
        <v>1254</v>
      </c>
      <c r="AH129" s="376"/>
      <c r="AI129" s="376"/>
      <c r="AJ129" s="376" t="s">
        <v>1254</v>
      </c>
      <c r="AK129" s="405" t="s">
        <v>1380</v>
      </c>
      <c r="AL129" s="405" t="s">
        <v>1176</v>
      </c>
      <c r="AM129" s="376" t="s">
        <v>1254</v>
      </c>
      <c r="AN129" s="376"/>
      <c r="AO129" s="376"/>
      <c r="AP129" s="376" t="s">
        <v>1794</v>
      </c>
      <c r="AQ129" s="376"/>
      <c r="AR129" s="376"/>
      <c r="AS129" s="376"/>
    </row>
    <row r="130" spans="1:45" ht="27" customHeight="1" x14ac:dyDescent="0.25">
      <c r="A130" s="425">
        <v>123</v>
      </c>
      <c r="B130" s="428"/>
      <c r="C130" s="428"/>
      <c r="D130" s="428" t="s">
        <v>259</v>
      </c>
      <c r="E130" s="446" t="s">
        <v>66</v>
      </c>
      <c r="F130" s="428" t="s">
        <v>214</v>
      </c>
      <c r="G130" s="428" t="s">
        <v>1750</v>
      </c>
      <c r="H130" s="428" t="s">
        <v>2624</v>
      </c>
      <c r="I130" s="450" t="s">
        <v>1864</v>
      </c>
      <c r="J130" s="428" t="s">
        <v>2057</v>
      </c>
      <c r="K130" s="428">
        <v>1</v>
      </c>
      <c r="L130" s="428">
        <v>8</v>
      </c>
      <c r="M130" s="428" t="s">
        <v>1953</v>
      </c>
      <c r="N130" s="428" t="s">
        <v>2273</v>
      </c>
      <c r="O130" s="428" t="s">
        <v>464</v>
      </c>
      <c r="P130" s="376" t="s">
        <v>259</v>
      </c>
      <c r="Q130" s="376" t="s">
        <v>1255</v>
      </c>
      <c r="R130" s="376" t="s">
        <v>1176</v>
      </c>
      <c r="S130" s="376" t="s">
        <v>1254</v>
      </c>
      <c r="T130" s="376" t="s">
        <v>1254</v>
      </c>
      <c r="U130" s="376" t="s">
        <v>1254</v>
      </c>
      <c r="V130" s="376" t="s">
        <v>1254</v>
      </c>
      <c r="W130" s="376" t="s">
        <v>1254</v>
      </c>
      <c r="X130" s="376" t="s">
        <v>1254</v>
      </c>
      <c r="Y130" s="376" t="s">
        <v>1254</v>
      </c>
      <c r="Z130" s="376" t="s">
        <v>1254</v>
      </c>
      <c r="AA130" s="376" t="s">
        <v>1254</v>
      </c>
      <c r="AB130" s="376" t="s">
        <v>1254</v>
      </c>
      <c r="AC130" s="376" t="s">
        <v>1254</v>
      </c>
      <c r="AD130" s="376" t="s">
        <v>1254</v>
      </c>
      <c r="AE130" s="376" t="s">
        <v>1254</v>
      </c>
      <c r="AF130" s="428" t="s">
        <v>1254</v>
      </c>
      <c r="AG130" s="376" t="s">
        <v>1254</v>
      </c>
      <c r="AH130" s="376"/>
      <c r="AI130" s="376"/>
      <c r="AJ130" s="376" t="s">
        <v>1254</v>
      </c>
      <c r="AK130" s="405" t="s">
        <v>1380</v>
      </c>
      <c r="AL130" s="405" t="s">
        <v>1176</v>
      </c>
      <c r="AM130" s="376" t="s">
        <v>1254</v>
      </c>
      <c r="AN130" s="376"/>
      <c r="AO130" s="376"/>
      <c r="AP130" s="376" t="s">
        <v>1794</v>
      </c>
      <c r="AQ130" s="376"/>
      <c r="AR130" s="376"/>
      <c r="AS130" s="376"/>
    </row>
    <row r="131" spans="1:45" ht="27" customHeight="1" x14ac:dyDescent="0.25">
      <c r="A131" s="425">
        <v>124</v>
      </c>
      <c r="B131" s="428"/>
      <c r="C131" s="428"/>
      <c r="D131" s="428" t="s">
        <v>260</v>
      </c>
      <c r="E131" s="446" t="s">
        <v>66</v>
      </c>
      <c r="F131" s="428" t="s">
        <v>214</v>
      </c>
      <c r="G131" s="428" t="s">
        <v>1750</v>
      </c>
      <c r="H131" s="428" t="s">
        <v>2624</v>
      </c>
      <c r="I131" s="450" t="s">
        <v>1864</v>
      </c>
      <c r="J131" s="428" t="s">
        <v>2057</v>
      </c>
      <c r="K131" s="428">
        <v>1</v>
      </c>
      <c r="L131" s="428">
        <v>8</v>
      </c>
      <c r="M131" s="428" t="s">
        <v>1954</v>
      </c>
      <c r="N131" s="428" t="s">
        <v>2274</v>
      </c>
      <c r="O131" s="428" t="s">
        <v>465</v>
      </c>
      <c r="P131" s="376" t="s">
        <v>1259</v>
      </c>
      <c r="Q131" s="376" t="s">
        <v>1255</v>
      </c>
      <c r="R131" s="376" t="s">
        <v>1176</v>
      </c>
      <c r="S131" s="376" t="s">
        <v>1254</v>
      </c>
      <c r="T131" s="376" t="s">
        <v>1254</v>
      </c>
      <c r="U131" s="376" t="s">
        <v>1254</v>
      </c>
      <c r="V131" s="376" t="s">
        <v>1254</v>
      </c>
      <c r="W131" s="376" t="s">
        <v>1254</v>
      </c>
      <c r="X131" s="376" t="s">
        <v>1254</v>
      </c>
      <c r="Y131" s="376" t="s">
        <v>1254</v>
      </c>
      <c r="Z131" s="376" t="s">
        <v>1254</v>
      </c>
      <c r="AA131" s="376" t="s">
        <v>1254</v>
      </c>
      <c r="AB131" s="376" t="s">
        <v>1254</v>
      </c>
      <c r="AC131" s="376" t="s">
        <v>1254</v>
      </c>
      <c r="AD131" s="376" t="s">
        <v>1254</v>
      </c>
      <c r="AE131" s="376" t="s">
        <v>1254</v>
      </c>
      <c r="AF131" s="376" t="s">
        <v>1254</v>
      </c>
      <c r="AG131" s="376" t="s">
        <v>1254</v>
      </c>
      <c r="AH131" s="376"/>
      <c r="AI131" s="376"/>
      <c r="AJ131" s="376" t="s">
        <v>1254</v>
      </c>
      <c r="AK131" s="405" t="s">
        <v>1380</v>
      </c>
      <c r="AL131" s="405" t="s">
        <v>1176</v>
      </c>
      <c r="AM131" s="376" t="s">
        <v>1254</v>
      </c>
      <c r="AN131" s="376"/>
      <c r="AO131" s="376"/>
      <c r="AP131" s="376" t="s">
        <v>1794</v>
      </c>
      <c r="AQ131" s="376"/>
      <c r="AR131" s="376"/>
      <c r="AS131" s="376"/>
    </row>
    <row r="132" spans="1:45" ht="27" customHeight="1" x14ac:dyDescent="0.25">
      <c r="A132" s="425">
        <v>125</v>
      </c>
      <c r="B132" s="428"/>
      <c r="C132" s="428"/>
      <c r="D132" s="428" t="s">
        <v>261</v>
      </c>
      <c r="E132" s="446" t="s">
        <v>66</v>
      </c>
      <c r="F132" s="428" t="s">
        <v>214</v>
      </c>
      <c r="G132" s="428" t="s">
        <v>1750</v>
      </c>
      <c r="H132" s="428" t="s">
        <v>2624</v>
      </c>
      <c r="I132" s="450" t="s">
        <v>1864</v>
      </c>
      <c r="J132" s="428" t="s">
        <v>2057</v>
      </c>
      <c r="K132" s="428">
        <v>1</v>
      </c>
      <c r="L132" s="428">
        <v>8</v>
      </c>
      <c r="M132" s="428" t="s">
        <v>1955</v>
      </c>
      <c r="N132" s="428" t="s">
        <v>2275</v>
      </c>
      <c r="O132" s="428" t="s">
        <v>466</v>
      </c>
      <c r="P132" s="376" t="s">
        <v>1258</v>
      </c>
      <c r="Q132" s="376" t="s">
        <v>1255</v>
      </c>
      <c r="R132" s="376" t="s">
        <v>1176</v>
      </c>
      <c r="S132" s="376" t="s">
        <v>1254</v>
      </c>
      <c r="T132" s="376" t="s">
        <v>1254</v>
      </c>
      <c r="U132" s="376" t="s">
        <v>1254</v>
      </c>
      <c r="V132" s="376" t="s">
        <v>1254</v>
      </c>
      <c r="W132" s="376" t="s">
        <v>1254</v>
      </c>
      <c r="X132" s="376" t="s">
        <v>1254</v>
      </c>
      <c r="Y132" s="376" t="s">
        <v>1254</v>
      </c>
      <c r="Z132" s="376" t="s">
        <v>1254</v>
      </c>
      <c r="AA132" s="376" t="s">
        <v>1254</v>
      </c>
      <c r="AB132" s="376" t="s">
        <v>1254</v>
      </c>
      <c r="AC132" s="376" t="s">
        <v>1254</v>
      </c>
      <c r="AD132" s="376" t="s">
        <v>1254</v>
      </c>
      <c r="AE132" s="376" t="s">
        <v>1254</v>
      </c>
      <c r="AF132" s="376" t="s">
        <v>1254</v>
      </c>
      <c r="AG132" s="376" t="s">
        <v>1254</v>
      </c>
      <c r="AH132" s="376"/>
      <c r="AI132" s="376"/>
      <c r="AJ132" s="376" t="s">
        <v>1254</v>
      </c>
      <c r="AK132" s="405" t="s">
        <v>1380</v>
      </c>
      <c r="AL132" s="405" t="s">
        <v>1176</v>
      </c>
      <c r="AM132" s="376" t="s">
        <v>1254</v>
      </c>
      <c r="AN132" s="376"/>
      <c r="AO132" s="376"/>
      <c r="AP132" s="376" t="s">
        <v>1794</v>
      </c>
      <c r="AQ132" s="376"/>
      <c r="AR132" s="376"/>
      <c r="AS132" s="376"/>
    </row>
    <row r="133" spans="1:45" ht="27" customHeight="1" x14ac:dyDescent="0.25">
      <c r="A133" s="425">
        <v>126</v>
      </c>
      <c r="B133" s="453" t="s">
        <v>2742</v>
      </c>
      <c r="C133" s="409" t="s">
        <v>2714</v>
      </c>
      <c r="D133" s="409" t="s">
        <v>2715</v>
      </c>
      <c r="E133" s="473" t="s">
        <v>66</v>
      </c>
      <c r="F133" s="453" t="s">
        <v>2697</v>
      </c>
      <c r="G133" s="453" t="s">
        <v>2688</v>
      </c>
      <c r="H133" s="453" t="s">
        <v>2760</v>
      </c>
      <c r="I133" s="474" t="s">
        <v>1877</v>
      </c>
      <c r="J133" s="453" t="s">
        <v>2057</v>
      </c>
      <c r="K133" s="453">
        <v>1</v>
      </c>
      <c r="L133" s="453">
        <v>24</v>
      </c>
      <c r="M133" s="409" t="s">
        <v>2716</v>
      </c>
      <c r="N133" s="409" t="s">
        <v>2717</v>
      </c>
      <c r="O133" s="453" t="s">
        <v>2718</v>
      </c>
      <c r="P133" s="376" t="s">
        <v>1254</v>
      </c>
      <c r="Q133" s="376" t="s">
        <v>1254</v>
      </c>
      <c r="R133" s="376" t="s">
        <v>1254</v>
      </c>
      <c r="S133" s="376" t="s">
        <v>1254</v>
      </c>
      <c r="T133" s="376" t="s">
        <v>1254</v>
      </c>
      <c r="U133" s="376" t="s">
        <v>1254</v>
      </c>
      <c r="V133" s="376" t="s">
        <v>1254</v>
      </c>
      <c r="W133" s="376" t="s">
        <v>1254</v>
      </c>
      <c r="X133" s="376" t="s">
        <v>1254</v>
      </c>
      <c r="Y133" s="376" t="s">
        <v>1254</v>
      </c>
      <c r="Z133" s="376"/>
      <c r="AA133" s="376" t="s">
        <v>1254</v>
      </c>
      <c r="AB133" s="376" t="s">
        <v>1254</v>
      </c>
      <c r="AC133" s="376" t="s">
        <v>1254</v>
      </c>
      <c r="AD133" s="410" t="s">
        <v>1185</v>
      </c>
      <c r="AE133" s="410" t="s">
        <v>1184</v>
      </c>
      <c r="AF133" s="410" t="s">
        <v>1184</v>
      </c>
      <c r="AG133" s="376" t="s">
        <v>1184</v>
      </c>
      <c r="AH133" s="376" t="s">
        <v>1184</v>
      </c>
      <c r="AI133" s="376" t="s">
        <v>1184</v>
      </c>
      <c r="AJ133" s="376" t="s">
        <v>1184</v>
      </c>
      <c r="AK133" s="405" t="s">
        <v>1380</v>
      </c>
      <c r="AL133" s="405" t="s">
        <v>1254</v>
      </c>
      <c r="AM133" s="376" t="s">
        <v>1254</v>
      </c>
      <c r="AN133" s="376"/>
      <c r="AO133" s="376"/>
      <c r="AP133" s="376"/>
      <c r="AQ133" s="376"/>
      <c r="AR133" s="376"/>
      <c r="AS133" s="407"/>
    </row>
    <row r="134" spans="1:45" ht="27" customHeight="1" x14ac:dyDescent="0.25">
      <c r="A134" s="425">
        <v>127</v>
      </c>
      <c r="B134" s="453"/>
      <c r="C134" s="409"/>
      <c r="D134" s="409" t="s">
        <v>2719</v>
      </c>
      <c r="E134" s="473" t="s">
        <v>66</v>
      </c>
      <c r="F134" s="453" t="s">
        <v>2697</v>
      </c>
      <c r="G134" s="453" t="s">
        <v>2688</v>
      </c>
      <c r="H134" s="453" t="s">
        <v>2760</v>
      </c>
      <c r="I134" s="474" t="s">
        <v>1862</v>
      </c>
      <c r="J134" s="453" t="s">
        <v>2057</v>
      </c>
      <c r="K134" s="453">
        <v>1</v>
      </c>
      <c r="L134" s="453">
        <v>5</v>
      </c>
      <c r="M134" s="409" t="s">
        <v>2720</v>
      </c>
      <c r="N134" s="409" t="s">
        <v>2721</v>
      </c>
      <c r="O134" s="453" t="s">
        <v>2763</v>
      </c>
      <c r="P134" s="376" t="s">
        <v>1254</v>
      </c>
      <c r="Q134" s="376" t="s">
        <v>1254</v>
      </c>
      <c r="R134" s="376" t="s">
        <v>1254</v>
      </c>
      <c r="S134" s="376" t="s">
        <v>1254</v>
      </c>
      <c r="T134" s="376" t="s">
        <v>1254</v>
      </c>
      <c r="U134" s="376" t="s">
        <v>1254</v>
      </c>
      <c r="V134" s="376" t="s">
        <v>1254</v>
      </c>
      <c r="W134" s="376" t="s">
        <v>1254</v>
      </c>
      <c r="X134" s="376" t="s">
        <v>1254</v>
      </c>
      <c r="Y134" s="376" t="s">
        <v>1254</v>
      </c>
      <c r="Z134" s="376"/>
      <c r="AA134" s="376" t="s">
        <v>1254</v>
      </c>
      <c r="AB134" s="376" t="s">
        <v>1254</v>
      </c>
      <c r="AC134" s="376" t="s">
        <v>1254</v>
      </c>
      <c r="AD134" s="410" t="s">
        <v>1185</v>
      </c>
      <c r="AE134" s="410" t="s">
        <v>1184</v>
      </c>
      <c r="AF134" s="410" t="s">
        <v>1184</v>
      </c>
      <c r="AG134" s="376" t="s">
        <v>1184</v>
      </c>
      <c r="AH134" s="376" t="s">
        <v>1184</v>
      </c>
      <c r="AI134" s="376" t="s">
        <v>1184</v>
      </c>
      <c r="AJ134" s="376" t="s">
        <v>1184</v>
      </c>
      <c r="AK134" s="405" t="s">
        <v>1380</v>
      </c>
      <c r="AL134" s="405" t="s">
        <v>1254</v>
      </c>
      <c r="AM134" s="376" t="s">
        <v>1254</v>
      </c>
      <c r="AN134" s="376"/>
      <c r="AO134" s="376"/>
      <c r="AP134" s="376"/>
      <c r="AQ134" s="376"/>
      <c r="AR134" s="376"/>
      <c r="AS134" s="407"/>
    </row>
    <row r="135" spans="1:45" ht="27" customHeight="1" x14ac:dyDescent="0.25">
      <c r="A135" s="425">
        <v>128</v>
      </c>
      <c r="B135" s="453"/>
      <c r="C135" s="409"/>
      <c r="D135" s="409" t="s">
        <v>2722</v>
      </c>
      <c r="E135" s="473" t="s">
        <v>66</v>
      </c>
      <c r="F135" s="453" t="s">
        <v>2697</v>
      </c>
      <c r="G135" s="453" t="s">
        <v>2688</v>
      </c>
      <c r="H135" s="453" t="s">
        <v>2760</v>
      </c>
      <c r="I135" s="474" t="s">
        <v>1869</v>
      </c>
      <c r="J135" s="453" t="s">
        <v>2057</v>
      </c>
      <c r="K135" s="453">
        <v>1</v>
      </c>
      <c r="L135" s="453">
        <v>2</v>
      </c>
      <c r="M135" s="409" t="s">
        <v>2720</v>
      </c>
      <c r="N135" s="409" t="s">
        <v>2723</v>
      </c>
      <c r="O135" s="453" t="s">
        <v>2724</v>
      </c>
      <c r="P135" s="376" t="s">
        <v>1254</v>
      </c>
      <c r="Q135" s="376" t="s">
        <v>1254</v>
      </c>
      <c r="R135" s="376" t="s">
        <v>1254</v>
      </c>
      <c r="S135" s="376" t="s">
        <v>1254</v>
      </c>
      <c r="T135" s="376" t="s">
        <v>1254</v>
      </c>
      <c r="U135" s="376" t="s">
        <v>1254</v>
      </c>
      <c r="V135" s="376" t="s">
        <v>1254</v>
      </c>
      <c r="W135" s="376" t="s">
        <v>1254</v>
      </c>
      <c r="X135" s="376" t="s">
        <v>1254</v>
      </c>
      <c r="Y135" s="376" t="s">
        <v>1254</v>
      </c>
      <c r="Z135" s="376"/>
      <c r="AA135" s="376" t="s">
        <v>1254</v>
      </c>
      <c r="AB135" s="376" t="s">
        <v>1254</v>
      </c>
      <c r="AC135" s="376" t="s">
        <v>1254</v>
      </c>
      <c r="AD135" s="410" t="s">
        <v>1185</v>
      </c>
      <c r="AE135" s="410" t="s">
        <v>1184</v>
      </c>
      <c r="AF135" s="410" t="s">
        <v>1184</v>
      </c>
      <c r="AG135" s="376" t="s">
        <v>1184</v>
      </c>
      <c r="AH135" s="376" t="s">
        <v>1184</v>
      </c>
      <c r="AI135" s="376" t="s">
        <v>1184</v>
      </c>
      <c r="AJ135" s="376" t="s">
        <v>1184</v>
      </c>
      <c r="AK135" s="405" t="s">
        <v>1380</v>
      </c>
      <c r="AL135" s="405" t="s">
        <v>1254</v>
      </c>
      <c r="AM135" s="376" t="s">
        <v>1254</v>
      </c>
      <c r="AN135" s="376"/>
      <c r="AO135" s="376"/>
      <c r="AP135" s="376"/>
      <c r="AQ135" s="376"/>
      <c r="AR135" s="376"/>
      <c r="AS135" s="407"/>
    </row>
    <row r="136" spans="1:45" ht="27" customHeight="1" x14ac:dyDescent="0.25">
      <c r="A136" s="425">
        <v>129</v>
      </c>
      <c r="B136" s="453"/>
      <c r="C136" s="409"/>
      <c r="D136" s="409" t="s">
        <v>2725</v>
      </c>
      <c r="E136" s="473" t="s">
        <v>66</v>
      </c>
      <c r="F136" s="453" t="s">
        <v>2697</v>
      </c>
      <c r="G136" s="453" t="s">
        <v>2688</v>
      </c>
      <c r="H136" s="453" t="s">
        <v>2760</v>
      </c>
      <c r="I136" s="474" t="s">
        <v>1873</v>
      </c>
      <c r="J136" s="453" t="s">
        <v>2057</v>
      </c>
      <c r="K136" s="453">
        <v>1</v>
      </c>
      <c r="L136" s="453">
        <v>1</v>
      </c>
      <c r="M136" s="409" t="s">
        <v>2720</v>
      </c>
      <c r="N136" s="409" t="s">
        <v>2726</v>
      </c>
      <c r="O136" s="453" t="s">
        <v>2727</v>
      </c>
      <c r="P136" s="376" t="s">
        <v>1254</v>
      </c>
      <c r="Q136" s="376" t="s">
        <v>1254</v>
      </c>
      <c r="R136" s="376" t="s">
        <v>1254</v>
      </c>
      <c r="S136" s="376" t="s">
        <v>1254</v>
      </c>
      <c r="T136" s="376" t="s">
        <v>1254</v>
      </c>
      <c r="U136" s="376" t="s">
        <v>1254</v>
      </c>
      <c r="V136" s="376" t="s">
        <v>1254</v>
      </c>
      <c r="W136" s="376" t="s">
        <v>1254</v>
      </c>
      <c r="X136" s="376" t="s">
        <v>1254</v>
      </c>
      <c r="Y136" s="376" t="s">
        <v>1254</v>
      </c>
      <c r="Z136" s="376"/>
      <c r="AA136" s="376" t="s">
        <v>1254</v>
      </c>
      <c r="AB136" s="376" t="s">
        <v>1254</v>
      </c>
      <c r="AC136" s="376" t="s">
        <v>1254</v>
      </c>
      <c r="AD136" s="410" t="s">
        <v>1185</v>
      </c>
      <c r="AE136" s="410" t="s">
        <v>1184</v>
      </c>
      <c r="AF136" s="410" t="s">
        <v>1184</v>
      </c>
      <c r="AG136" s="376" t="s">
        <v>1184</v>
      </c>
      <c r="AH136" s="376" t="s">
        <v>1184</v>
      </c>
      <c r="AI136" s="376" t="s">
        <v>1184</v>
      </c>
      <c r="AJ136" s="376" t="s">
        <v>1184</v>
      </c>
      <c r="AK136" s="405" t="s">
        <v>1380</v>
      </c>
      <c r="AL136" s="405" t="s">
        <v>1254</v>
      </c>
      <c r="AM136" s="376" t="s">
        <v>1254</v>
      </c>
      <c r="AN136" s="376"/>
      <c r="AO136" s="376"/>
      <c r="AP136" s="376"/>
      <c r="AQ136" s="376"/>
      <c r="AR136" s="376"/>
      <c r="AS136" s="407"/>
    </row>
    <row r="137" spans="1:45" ht="27" customHeight="1" x14ac:dyDescent="0.25">
      <c r="A137" s="425">
        <v>130</v>
      </c>
      <c r="B137" s="453" t="s">
        <v>2743</v>
      </c>
      <c r="C137" s="409" t="s">
        <v>2728</v>
      </c>
      <c r="D137" s="409" t="s">
        <v>2729</v>
      </c>
      <c r="E137" s="473" t="s">
        <v>66</v>
      </c>
      <c r="F137" s="453" t="s">
        <v>2697</v>
      </c>
      <c r="G137" s="453" t="s">
        <v>2688</v>
      </c>
      <c r="H137" s="453" t="s">
        <v>2760</v>
      </c>
      <c r="I137" s="474" t="s">
        <v>1877</v>
      </c>
      <c r="J137" s="453" t="s">
        <v>2057</v>
      </c>
      <c r="K137" s="453">
        <v>1</v>
      </c>
      <c r="L137" s="453">
        <v>24</v>
      </c>
      <c r="M137" s="409" t="s">
        <v>2730</v>
      </c>
      <c r="N137" s="409" t="s">
        <v>2731</v>
      </c>
      <c r="O137" s="453" t="s">
        <v>2732</v>
      </c>
      <c r="P137" s="376" t="s">
        <v>1254</v>
      </c>
      <c r="Q137" s="376" t="s">
        <v>1254</v>
      </c>
      <c r="R137" s="376" t="s">
        <v>1254</v>
      </c>
      <c r="S137" s="376" t="s">
        <v>1254</v>
      </c>
      <c r="T137" s="376" t="s">
        <v>1254</v>
      </c>
      <c r="U137" s="376" t="s">
        <v>1254</v>
      </c>
      <c r="V137" s="376" t="s">
        <v>1254</v>
      </c>
      <c r="W137" s="376" t="s">
        <v>1254</v>
      </c>
      <c r="X137" s="376" t="s">
        <v>1254</v>
      </c>
      <c r="Y137" s="376" t="s">
        <v>1254</v>
      </c>
      <c r="Z137" s="376"/>
      <c r="AA137" s="376" t="s">
        <v>1254</v>
      </c>
      <c r="AB137" s="376" t="s">
        <v>1254</v>
      </c>
      <c r="AC137" s="376" t="s">
        <v>1254</v>
      </c>
      <c r="AD137" s="410" t="s">
        <v>1185</v>
      </c>
      <c r="AE137" s="410" t="s">
        <v>1184</v>
      </c>
      <c r="AF137" s="410" t="s">
        <v>1184</v>
      </c>
      <c r="AG137" s="376" t="s">
        <v>1184</v>
      </c>
      <c r="AH137" s="376" t="s">
        <v>1184</v>
      </c>
      <c r="AI137" s="376" t="s">
        <v>1184</v>
      </c>
      <c r="AJ137" s="376" t="s">
        <v>1184</v>
      </c>
      <c r="AK137" s="405" t="s">
        <v>1380</v>
      </c>
      <c r="AL137" s="405" t="s">
        <v>1254</v>
      </c>
      <c r="AM137" s="376" t="s">
        <v>1254</v>
      </c>
      <c r="AN137" s="376"/>
      <c r="AO137" s="376"/>
      <c r="AP137" s="376"/>
      <c r="AQ137" s="376"/>
      <c r="AR137" s="376"/>
      <c r="AS137" s="407"/>
    </row>
    <row r="138" spans="1:45" ht="27" customHeight="1" x14ac:dyDescent="0.25">
      <c r="A138" s="425">
        <v>131</v>
      </c>
      <c r="B138" s="453"/>
      <c r="C138" s="409"/>
      <c r="D138" s="409" t="s">
        <v>2733</v>
      </c>
      <c r="E138" s="473" t="s">
        <v>66</v>
      </c>
      <c r="F138" s="453" t="s">
        <v>2697</v>
      </c>
      <c r="G138" s="453" t="s">
        <v>2688</v>
      </c>
      <c r="H138" s="453" t="s">
        <v>2760</v>
      </c>
      <c r="I138" s="474" t="s">
        <v>1862</v>
      </c>
      <c r="J138" s="453" t="s">
        <v>2057</v>
      </c>
      <c r="K138" s="453">
        <v>1</v>
      </c>
      <c r="L138" s="453">
        <v>5</v>
      </c>
      <c r="M138" s="409" t="s">
        <v>2734</v>
      </c>
      <c r="N138" s="409" t="s">
        <v>2735</v>
      </c>
      <c r="O138" s="453" t="s">
        <v>2763</v>
      </c>
      <c r="P138" s="376" t="s">
        <v>1254</v>
      </c>
      <c r="Q138" s="376" t="s">
        <v>1254</v>
      </c>
      <c r="R138" s="376" t="s">
        <v>1254</v>
      </c>
      <c r="S138" s="376" t="s">
        <v>1254</v>
      </c>
      <c r="T138" s="376" t="s">
        <v>1254</v>
      </c>
      <c r="U138" s="376" t="s">
        <v>1254</v>
      </c>
      <c r="V138" s="376" t="s">
        <v>1254</v>
      </c>
      <c r="W138" s="376" t="s">
        <v>1254</v>
      </c>
      <c r="X138" s="376" t="s">
        <v>1254</v>
      </c>
      <c r="Y138" s="376" t="s">
        <v>1254</v>
      </c>
      <c r="Z138" s="376"/>
      <c r="AA138" s="376" t="s">
        <v>1254</v>
      </c>
      <c r="AB138" s="376" t="s">
        <v>1254</v>
      </c>
      <c r="AC138" s="376" t="s">
        <v>1254</v>
      </c>
      <c r="AD138" s="410" t="s">
        <v>1185</v>
      </c>
      <c r="AE138" s="410" t="s">
        <v>1184</v>
      </c>
      <c r="AF138" s="410" t="s">
        <v>1184</v>
      </c>
      <c r="AG138" s="376" t="s">
        <v>1184</v>
      </c>
      <c r="AH138" s="376" t="s">
        <v>1184</v>
      </c>
      <c r="AI138" s="376" t="s">
        <v>1184</v>
      </c>
      <c r="AJ138" s="376" t="s">
        <v>1184</v>
      </c>
      <c r="AK138" s="405" t="s">
        <v>1380</v>
      </c>
      <c r="AL138" s="405" t="s">
        <v>1254</v>
      </c>
      <c r="AM138" s="376" t="s">
        <v>1254</v>
      </c>
      <c r="AN138" s="376"/>
      <c r="AO138" s="376"/>
      <c r="AP138" s="376"/>
      <c r="AQ138" s="376"/>
      <c r="AR138" s="376"/>
      <c r="AS138" s="407"/>
    </row>
    <row r="139" spans="1:45" ht="27" customHeight="1" x14ac:dyDescent="0.25">
      <c r="A139" s="425">
        <v>132</v>
      </c>
      <c r="B139" s="453"/>
      <c r="C139" s="409"/>
      <c r="D139" s="409" t="s">
        <v>2736</v>
      </c>
      <c r="E139" s="473" t="s">
        <v>66</v>
      </c>
      <c r="F139" s="453" t="s">
        <v>2697</v>
      </c>
      <c r="G139" s="453" t="s">
        <v>2688</v>
      </c>
      <c r="H139" s="453" t="s">
        <v>2760</v>
      </c>
      <c r="I139" s="474" t="s">
        <v>1869</v>
      </c>
      <c r="J139" s="453" t="s">
        <v>2057</v>
      </c>
      <c r="K139" s="453">
        <v>1</v>
      </c>
      <c r="L139" s="453">
        <v>2</v>
      </c>
      <c r="M139" s="409" t="s">
        <v>2734</v>
      </c>
      <c r="N139" s="409" t="s">
        <v>2737</v>
      </c>
      <c r="O139" s="453" t="s">
        <v>2738</v>
      </c>
      <c r="P139" s="376" t="s">
        <v>1254</v>
      </c>
      <c r="Q139" s="376" t="s">
        <v>1254</v>
      </c>
      <c r="R139" s="376" t="s">
        <v>1254</v>
      </c>
      <c r="S139" s="376" t="s">
        <v>1254</v>
      </c>
      <c r="T139" s="376" t="s">
        <v>1254</v>
      </c>
      <c r="U139" s="376" t="s">
        <v>1254</v>
      </c>
      <c r="V139" s="376" t="s">
        <v>1254</v>
      </c>
      <c r="W139" s="376" t="s">
        <v>1254</v>
      </c>
      <c r="X139" s="376" t="s">
        <v>1254</v>
      </c>
      <c r="Y139" s="376" t="s">
        <v>1254</v>
      </c>
      <c r="Z139" s="376"/>
      <c r="AA139" s="376" t="s">
        <v>1254</v>
      </c>
      <c r="AB139" s="376" t="s">
        <v>1254</v>
      </c>
      <c r="AC139" s="376" t="s">
        <v>1254</v>
      </c>
      <c r="AD139" s="410" t="s">
        <v>1185</v>
      </c>
      <c r="AE139" s="410" t="s">
        <v>1184</v>
      </c>
      <c r="AF139" s="410" t="s">
        <v>1184</v>
      </c>
      <c r="AG139" s="376" t="s">
        <v>1184</v>
      </c>
      <c r="AH139" s="376" t="s">
        <v>1184</v>
      </c>
      <c r="AI139" s="376" t="s">
        <v>1184</v>
      </c>
      <c r="AJ139" s="376" t="s">
        <v>1184</v>
      </c>
      <c r="AK139" s="405" t="s">
        <v>1380</v>
      </c>
      <c r="AL139" s="405" t="s">
        <v>1254</v>
      </c>
      <c r="AM139" s="376" t="s">
        <v>1254</v>
      </c>
      <c r="AN139" s="376"/>
      <c r="AO139" s="376"/>
      <c r="AP139" s="376"/>
      <c r="AQ139" s="376"/>
      <c r="AR139" s="376"/>
      <c r="AS139" s="407"/>
    </row>
    <row r="140" spans="1:45" ht="27" customHeight="1" x14ac:dyDescent="0.25">
      <c r="A140" s="425">
        <v>133</v>
      </c>
      <c r="B140" s="453"/>
      <c r="C140" s="409"/>
      <c r="D140" s="409" t="s">
        <v>2739</v>
      </c>
      <c r="E140" s="473" t="s">
        <v>66</v>
      </c>
      <c r="F140" s="453" t="s">
        <v>2697</v>
      </c>
      <c r="G140" s="453" t="s">
        <v>2688</v>
      </c>
      <c r="H140" s="453" t="s">
        <v>2760</v>
      </c>
      <c r="I140" s="474" t="s">
        <v>1873</v>
      </c>
      <c r="J140" s="453" t="s">
        <v>2057</v>
      </c>
      <c r="K140" s="453">
        <v>1</v>
      </c>
      <c r="L140" s="453">
        <v>1</v>
      </c>
      <c r="M140" s="409" t="s">
        <v>2734</v>
      </c>
      <c r="N140" s="409" t="s">
        <v>2740</v>
      </c>
      <c r="O140" s="453" t="s">
        <v>2741</v>
      </c>
      <c r="P140" s="376" t="s">
        <v>1254</v>
      </c>
      <c r="Q140" s="376" t="s">
        <v>1254</v>
      </c>
      <c r="R140" s="376" t="s">
        <v>1254</v>
      </c>
      <c r="S140" s="376" t="s">
        <v>1254</v>
      </c>
      <c r="T140" s="376" t="s">
        <v>1254</v>
      </c>
      <c r="U140" s="376" t="s">
        <v>1254</v>
      </c>
      <c r="V140" s="376" t="s">
        <v>1254</v>
      </c>
      <c r="W140" s="376" t="s">
        <v>1254</v>
      </c>
      <c r="X140" s="376" t="s">
        <v>1254</v>
      </c>
      <c r="Y140" s="376" t="s">
        <v>1254</v>
      </c>
      <c r="Z140" s="376"/>
      <c r="AA140" s="376" t="s">
        <v>1254</v>
      </c>
      <c r="AB140" s="376" t="s">
        <v>1254</v>
      </c>
      <c r="AC140" s="376" t="s">
        <v>1254</v>
      </c>
      <c r="AD140" s="410" t="s">
        <v>1185</v>
      </c>
      <c r="AE140" s="410" t="s">
        <v>1184</v>
      </c>
      <c r="AF140" s="410" t="s">
        <v>1184</v>
      </c>
      <c r="AG140" s="376" t="s">
        <v>1184</v>
      </c>
      <c r="AH140" s="376" t="s">
        <v>1184</v>
      </c>
      <c r="AI140" s="376" t="s">
        <v>1184</v>
      </c>
      <c r="AJ140" s="376" t="s">
        <v>1184</v>
      </c>
      <c r="AK140" s="405" t="s">
        <v>1380</v>
      </c>
      <c r="AL140" s="405" t="s">
        <v>1254</v>
      </c>
      <c r="AM140" s="376" t="s">
        <v>1254</v>
      </c>
      <c r="AN140" s="376"/>
      <c r="AO140" s="376"/>
      <c r="AP140" s="376"/>
      <c r="AQ140" s="376"/>
      <c r="AR140" s="376"/>
      <c r="AS140" s="407"/>
    </row>
    <row r="141" spans="1:45" ht="27" customHeight="1" x14ac:dyDescent="0.25">
      <c r="A141" s="425">
        <v>134</v>
      </c>
      <c r="B141" s="428" t="s">
        <v>1700</v>
      </c>
      <c r="C141" s="428" t="s">
        <v>246</v>
      </c>
      <c r="D141" s="428" t="s">
        <v>247</v>
      </c>
      <c r="E141" s="446" t="s">
        <v>66</v>
      </c>
      <c r="F141" s="428" t="s">
        <v>390</v>
      </c>
      <c r="G141" s="428" t="s">
        <v>1750</v>
      </c>
      <c r="H141" s="428" t="s">
        <v>2627</v>
      </c>
      <c r="I141" s="450" t="s">
        <v>2359</v>
      </c>
      <c r="J141" s="428" t="s">
        <v>2057</v>
      </c>
      <c r="K141" s="428">
        <v>1</v>
      </c>
      <c r="L141" s="428">
        <v>16</v>
      </c>
      <c r="M141" s="428" t="s">
        <v>1956</v>
      </c>
      <c r="N141" s="428" t="s">
        <v>2276</v>
      </c>
      <c r="O141" s="428" t="s">
        <v>467</v>
      </c>
      <c r="P141" s="376" t="s">
        <v>247</v>
      </c>
      <c r="Q141" s="376" t="s">
        <v>1255</v>
      </c>
      <c r="R141" s="376" t="s">
        <v>1176</v>
      </c>
      <c r="S141" s="376" t="s">
        <v>1254</v>
      </c>
      <c r="T141" s="376" t="s">
        <v>1254</v>
      </c>
      <c r="U141" s="376" t="s">
        <v>1254</v>
      </c>
      <c r="V141" s="376" t="s">
        <v>1254</v>
      </c>
      <c r="W141" s="376" t="s">
        <v>1254</v>
      </c>
      <c r="X141" s="376" t="s">
        <v>1185</v>
      </c>
      <c r="Y141" s="376" t="s">
        <v>1185</v>
      </c>
      <c r="Z141" s="376" t="s">
        <v>1254</v>
      </c>
      <c r="AA141" s="376" t="s">
        <v>1254</v>
      </c>
      <c r="AB141" s="376" t="s">
        <v>1254</v>
      </c>
      <c r="AC141" s="376" t="s">
        <v>1254</v>
      </c>
      <c r="AD141" s="376" t="s">
        <v>1254</v>
      </c>
      <c r="AE141" s="376" t="s">
        <v>1254</v>
      </c>
      <c r="AF141" s="376" t="s">
        <v>1254</v>
      </c>
      <c r="AG141" s="376" t="s">
        <v>1254</v>
      </c>
      <c r="AH141" s="376"/>
      <c r="AI141" s="376"/>
      <c r="AJ141" s="376" t="s">
        <v>1254</v>
      </c>
      <c r="AK141" s="405" t="s">
        <v>1380</v>
      </c>
      <c r="AL141" s="405" t="s">
        <v>1176</v>
      </c>
      <c r="AM141" s="376" t="s">
        <v>1254</v>
      </c>
      <c r="AN141" s="376"/>
      <c r="AO141" s="376" t="s">
        <v>1257</v>
      </c>
      <c r="AP141" s="376" t="s">
        <v>66</v>
      </c>
      <c r="AQ141" s="376"/>
      <c r="AR141" s="376"/>
      <c r="AS141" s="376"/>
    </row>
    <row r="142" spans="1:45" ht="27" customHeight="1" x14ac:dyDescent="0.25">
      <c r="A142" s="425">
        <v>135</v>
      </c>
      <c r="B142" s="428"/>
      <c r="C142" s="428"/>
      <c r="D142" s="428" t="s">
        <v>248</v>
      </c>
      <c r="E142" s="446" t="s">
        <v>66</v>
      </c>
      <c r="F142" s="428" t="s">
        <v>390</v>
      </c>
      <c r="G142" s="428" t="s">
        <v>1750</v>
      </c>
      <c r="H142" s="428" t="s">
        <v>2627</v>
      </c>
      <c r="I142" s="450" t="s">
        <v>1864</v>
      </c>
      <c r="J142" s="428" t="s">
        <v>2057</v>
      </c>
      <c r="K142" s="428">
        <v>1</v>
      </c>
      <c r="L142" s="428">
        <v>8</v>
      </c>
      <c r="M142" s="428" t="s">
        <v>1957</v>
      </c>
      <c r="N142" s="428" t="s">
        <v>2277</v>
      </c>
      <c r="O142" s="428" t="s">
        <v>467</v>
      </c>
      <c r="P142" s="376" t="s">
        <v>248</v>
      </c>
      <c r="Q142" s="376" t="s">
        <v>1255</v>
      </c>
      <c r="R142" s="376" t="s">
        <v>1176</v>
      </c>
      <c r="S142" s="376" t="s">
        <v>1254</v>
      </c>
      <c r="T142" s="376" t="s">
        <v>1254</v>
      </c>
      <c r="U142" s="376" t="s">
        <v>1254</v>
      </c>
      <c r="V142" s="376" t="s">
        <v>1254</v>
      </c>
      <c r="W142" s="376" t="s">
        <v>1254</v>
      </c>
      <c r="X142" s="376" t="s">
        <v>1185</v>
      </c>
      <c r="Y142" s="376" t="s">
        <v>1185</v>
      </c>
      <c r="Z142" s="376" t="s">
        <v>1254</v>
      </c>
      <c r="AA142" s="376" t="s">
        <v>1254</v>
      </c>
      <c r="AB142" s="376" t="s">
        <v>1254</v>
      </c>
      <c r="AC142" s="376" t="s">
        <v>1254</v>
      </c>
      <c r="AD142" s="376" t="s">
        <v>1254</v>
      </c>
      <c r="AE142" s="376" t="s">
        <v>1254</v>
      </c>
      <c r="AF142" s="376" t="s">
        <v>1254</v>
      </c>
      <c r="AG142" s="376" t="s">
        <v>1254</v>
      </c>
      <c r="AH142" s="376"/>
      <c r="AI142" s="376"/>
      <c r="AJ142" s="376" t="s">
        <v>1254</v>
      </c>
      <c r="AK142" s="405" t="s">
        <v>1380</v>
      </c>
      <c r="AL142" s="405" t="s">
        <v>1176</v>
      </c>
      <c r="AM142" s="376" t="s">
        <v>1254</v>
      </c>
      <c r="AN142" s="376"/>
      <c r="AO142" s="376" t="s">
        <v>1257</v>
      </c>
      <c r="AP142" s="376" t="s">
        <v>66</v>
      </c>
      <c r="AQ142" s="376"/>
      <c r="AR142" s="376"/>
      <c r="AS142" s="376"/>
    </row>
    <row r="143" spans="1:45" ht="27" customHeight="1" x14ac:dyDescent="0.25">
      <c r="A143" s="425">
        <v>136</v>
      </c>
      <c r="B143" s="428"/>
      <c r="C143" s="428"/>
      <c r="D143" s="428" t="s">
        <v>249</v>
      </c>
      <c r="E143" s="446" t="s">
        <v>66</v>
      </c>
      <c r="F143" s="428" t="s">
        <v>205</v>
      </c>
      <c r="G143" s="428" t="s">
        <v>1750</v>
      </c>
      <c r="H143" s="428" t="s">
        <v>2627</v>
      </c>
      <c r="I143" s="450" t="s">
        <v>1864</v>
      </c>
      <c r="J143" s="428" t="s">
        <v>2057</v>
      </c>
      <c r="K143" s="428">
        <v>1</v>
      </c>
      <c r="L143" s="428">
        <v>8</v>
      </c>
      <c r="M143" s="428" t="s">
        <v>1958</v>
      </c>
      <c r="N143" s="428" t="s">
        <v>2278</v>
      </c>
      <c r="O143" s="428" t="s">
        <v>468</v>
      </c>
      <c r="P143" s="376" t="s">
        <v>249</v>
      </c>
      <c r="Q143" s="376" t="s">
        <v>1255</v>
      </c>
      <c r="R143" s="376" t="s">
        <v>1176</v>
      </c>
      <c r="S143" s="376" t="s">
        <v>1254</v>
      </c>
      <c r="T143" s="376" t="s">
        <v>1254</v>
      </c>
      <c r="U143" s="376" t="s">
        <v>1254</v>
      </c>
      <c r="V143" s="376" t="s">
        <v>1254</v>
      </c>
      <c r="W143" s="376" t="s">
        <v>1254</v>
      </c>
      <c r="X143" s="376" t="s">
        <v>1185</v>
      </c>
      <c r="Y143" s="376" t="s">
        <v>1185</v>
      </c>
      <c r="Z143" s="376" t="s">
        <v>1254</v>
      </c>
      <c r="AA143" s="376" t="s">
        <v>1254</v>
      </c>
      <c r="AB143" s="376" t="s">
        <v>1254</v>
      </c>
      <c r="AC143" s="376" t="s">
        <v>1254</v>
      </c>
      <c r="AD143" s="376" t="s">
        <v>1254</v>
      </c>
      <c r="AE143" s="376" t="s">
        <v>1254</v>
      </c>
      <c r="AF143" s="376" t="s">
        <v>1254</v>
      </c>
      <c r="AG143" s="376" t="s">
        <v>1254</v>
      </c>
      <c r="AH143" s="376"/>
      <c r="AI143" s="376"/>
      <c r="AJ143" s="376" t="s">
        <v>1254</v>
      </c>
      <c r="AK143" s="405" t="s">
        <v>1380</v>
      </c>
      <c r="AL143" s="405" t="s">
        <v>1176</v>
      </c>
      <c r="AM143" s="376" t="s">
        <v>1254</v>
      </c>
      <c r="AN143" s="376"/>
      <c r="AO143" s="376" t="s">
        <v>1257</v>
      </c>
      <c r="AP143" s="376" t="s">
        <v>66</v>
      </c>
      <c r="AQ143" s="376"/>
      <c r="AR143" s="376"/>
      <c r="AS143" s="376"/>
    </row>
    <row r="144" spans="1:45" ht="27" customHeight="1" x14ac:dyDescent="0.25">
      <c r="A144" s="425">
        <v>137</v>
      </c>
      <c r="B144" s="445" t="s">
        <v>2425</v>
      </c>
      <c r="C144" s="428" t="s">
        <v>2419</v>
      </c>
      <c r="D144" s="428" t="s">
        <v>2414</v>
      </c>
      <c r="E144" s="446" t="s">
        <v>87</v>
      </c>
      <c r="F144" s="428" t="s">
        <v>2443</v>
      </c>
      <c r="G144" s="428" t="s">
        <v>1749</v>
      </c>
      <c r="H144" s="428" t="s">
        <v>2628</v>
      </c>
      <c r="I144" s="451" t="s">
        <v>2415</v>
      </c>
      <c r="J144" s="428" t="s">
        <v>2057</v>
      </c>
      <c r="K144" s="428">
        <v>1</v>
      </c>
      <c r="L144" s="428">
        <v>16</v>
      </c>
      <c r="M144" s="428" t="s">
        <v>1959</v>
      </c>
      <c r="N144" s="428" t="s">
        <v>2279</v>
      </c>
      <c r="O144" s="428" t="s">
        <v>2416</v>
      </c>
      <c r="P144" s="376" t="s">
        <v>1254</v>
      </c>
      <c r="Q144" s="376" t="s">
        <v>1254</v>
      </c>
      <c r="R144" s="376" t="s">
        <v>1254</v>
      </c>
      <c r="S144" s="376" t="s">
        <v>1254</v>
      </c>
      <c r="T144" s="376" t="s">
        <v>1254</v>
      </c>
      <c r="U144" s="376" t="s">
        <v>1254</v>
      </c>
      <c r="V144" s="376" t="s">
        <v>1254</v>
      </c>
      <c r="W144" s="376" t="s">
        <v>1254</v>
      </c>
      <c r="X144" s="376" t="s">
        <v>1254</v>
      </c>
      <c r="Y144" s="376" t="s">
        <v>1254</v>
      </c>
      <c r="Z144" s="376" t="s">
        <v>1254</v>
      </c>
      <c r="AA144" s="446" t="s">
        <v>1207</v>
      </c>
      <c r="AB144" s="446" t="s">
        <v>1207</v>
      </c>
      <c r="AC144" s="446" t="s">
        <v>1207</v>
      </c>
      <c r="AD144" s="410" t="s">
        <v>1184</v>
      </c>
      <c r="AE144" s="446" t="s">
        <v>1207</v>
      </c>
      <c r="AF144" s="446" t="s">
        <v>1207</v>
      </c>
      <c r="AG144" s="429" t="s">
        <v>1207</v>
      </c>
      <c r="AH144" s="429"/>
      <c r="AI144" s="429"/>
      <c r="AJ144" s="429" t="s">
        <v>1207</v>
      </c>
      <c r="AK144" s="405" t="s">
        <v>1380</v>
      </c>
      <c r="AL144" s="405" t="s">
        <v>1254</v>
      </c>
      <c r="AM144" s="446" t="s">
        <v>1207</v>
      </c>
      <c r="AN144" s="429"/>
      <c r="AO144" s="410"/>
      <c r="AP144" s="410"/>
      <c r="AQ144" s="410"/>
      <c r="AR144" s="410"/>
      <c r="AS144" s="410"/>
    </row>
    <row r="145" spans="1:45" ht="27" customHeight="1" x14ac:dyDescent="0.25">
      <c r="A145" s="425">
        <v>138</v>
      </c>
      <c r="B145" s="495"/>
      <c r="C145" s="495"/>
      <c r="D145" s="495" t="s">
        <v>2417</v>
      </c>
      <c r="E145" s="496" t="s">
        <v>87</v>
      </c>
      <c r="F145" s="495" t="s">
        <v>2443</v>
      </c>
      <c r="G145" s="495" t="s">
        <v>1749</v>
      </c>
      <c r="H145" s="495" t="s">
        <v>2628</v>
      </c>
      <c r="I145" s="501" t="s">
        <v>2415</v>
      </c>
      <c r="J145" s="495" t="s">
        <v>2057</v>
      </c>
      <c r="K145" s="428">
        <v>1</v>
      </c>
      <c r="L145" s="495">
        <v>16</v>
      </c>
      <c r="M145" s="495" t="s">
        <v>2452</v>
      </c>
      <c r="N145" s="495" t="s">
        <v>2453</v>
      </c>
      <c r="O145" s="495" t="s">
        <v>2418</v>
      </c>
      <c r="P145" s="376" t="s">
        <v>1254</v>
      </c>
      <c r="Q145" s="376" t="s">
        <v>1254</v>
      </c>
      <c r="R145" s="376" t="s">
        <v>1254</v>
      </c>
      <c r="S145" s="376" t="s">
        <v>1254</v>
      </c>
      <c r="T145" s="376" t="s">
        <v>1254</v>
      </c>
      <c r="U145" s="376" t="s">
        <v>1254</v>
      </c>
      <c r="V145" s="376" t="s">
        <v>1254</v>
      </c>
      <c r="W145" s="376" t="s">
        <v>1254</v>
      </c>
      <c r="X145" s="376" t="s">
        <v>1254</v>
      </c>
      <c r="Y145" s="376" t="s">
        <v>1254</v>
      </c>
      <c r="Z145" s="376" t="s">
        <v>1254</v>
      </c>
      <c r="AA145" s="446" t="s">
        <v>1207</v>
      </c>
      <c r="AB145" s="446" t="s">
        <v>1207</v>
      </c>
      <c r="AC145" s="446" t="s">
        <v>1207</v>
      </c>
      <c r="AD145" s="410" t="s">
        <v>1184</v>
      </c>
      <c r="AE145" s="446" t="s">
        <v>1207</v>
      </c>
      <c r="AF145" s="446" t="s">
        <v>1207</v>
      </c>
      <c r="AG145" s="429" t="s">
        <v>1207</v>
      </c>
      <c r="AH145" s="429"/>
      <c r="AI145" s="429"/>
      <c r="AJ145" s="429" t="s">
        <v>1207</v>
      </c>
      <c r="AK145" s="405" t="s">
        <v>1380</v>
      </c>
      <c r="AL145" s="405" t="s">
        <v>1254</v>
      </c>
      <c r="AM145" s="446" t="s">
        <v>1207</v>
      </c>
      <c r="AN145" s="429"/>
      <c r="AO145" s="410"/>
      <c r="AP145" s="410"/>
      <c r="AQ145" s="410"/>
      <c r="AR145" s="410"/>
      <c r="AS145" s="410"/>
    </row>
    <row r="146" spans="1:45" ht="27" customHeight="1" x14ac:dyDescent="0.25">
      <c r="A146" s="425">
        <v>139</v>
      </c>
      <c r="B146" s="495" t="s">
        <v>1701</v>
      </c>
      <c r="C146" s="495" t="s">
        <v>250</v>
      </c>
      <c r="D146" s="495" t="s">
        <v>250</v>
      </c>
      <c r="E146" s="496" t="s">
        <v>66</v>
      </c>
      <c r="F146" s="495" t="s">
        <v>390</v>
      </c>
      <c r="G146" s="495" t="s">
        <v>1750</v>
      </c>
      <c r="H146" s="495" t="s">
        <v>2627</v>
      </c>
      <c r="I146" s="502" t="s">
        <v>2360</v>
      </c>
      <c r="J146" s="495"/>
      <c r="K146" s="428">
        <v>1</v>
      </c>
      <c r="L146" s="495">
        <v>32</v>
      </c>
      <c r="M146" s="495" t="s">
        <v>1959</v>
      </c>
      <c r="N146" s="495" t="s">
        <v>2279</v>
      </c>
      <c r="O146" s="495" t="s">
        <v>469</v>
      </c>
      <c r="P146" s="376" t="s">
        <v>250</v>
      </c>
      <c r="Q146" s="376" t="s">
        <v>1255</v>
      </c>
      <c r="R146" s="376" t="s">
        <v>1176</v>
      </c>
      <c r="S146" s="376" t="s">
        <v>1254</v>
      </c>
      <c r="T146" s="376" t="s">
        <v>1254</v>
      </c>
      <c r="U146" s="376" t="s">
        <v>1254</v>
      </c>
      <c r="V146" s="376" t="s">
        <v>1254</v>
      </c>
      <c r="W146" s="376" t="s">
        <v>1254</v>
      </c>
      <c r="X146" s="376" t="s">
        <v>1185</v>
      </c>
      <c r="Y146" s="376" t="s">
        <v>1185</v>
      </c>
      <c r="Z146" s="376" t="s">
        <v>1254</v>
      </c>
      <c r="AA146" s="376" t="s">
        <v>1254</v>
      </c>
      <c r="AB146" s="376" t="s">
        <v>1254</v>
      </c>
      <c r="AC146" s="376" t="s">
        <v>1254</v>
      </c>
      <c r="AD146" s="376" t="s">
        <v>1254</v>
      </c>
      <c r="AE146" s="376" t="s">
        <v>1254</v>
      </c>
      <c r="AF146" s="376" t="s">
        <v>1254</v>
      </c>
      <c r="AG146" s="376" t="s">
        <v>1254</v>
      </c>
      <c r="AH146" s="376"/>
      <c r="AI146" s="376"/>
      <c r="AJ146" s="376" t="s">
        <v>1254</v>
      </c>
      <c r="AK146" s="405" t="s">
        <v>1380</v>
      </c>
      <c r="AL146" s="405" t="s">
        <v>1176</v>
      </c>
      <c r="AM146" s="376" t="s">
        <v>1254</v>
      </c>
      <c r="AN146" s="376"/>
      <c r="AO146" s="376"/>
      <c r="AP146" s="376" t="s">
        <v>66</v>
      </c>
      <c r="AQ146" s="376"/>
      <c r="AR146" s="376"/>
      <c r="AS146" s="376"/>
    </row>
    <row r="147" spans="1:45" ht="27" customHeight="1" x14ac:dyDescent="0.25">
      <c r="A147" s="425">
        <v>140</v>
      </c>
      <c r="B147" s="495" t="s">
        <v>2426</v>
      </c>
      <c r="C147" s="495" t="s">
        <v>2420</v>
      </c>
      <c r="D147" s="495" t="s">
        <v>2421</v>
      </c>
      <c r="E147" s="496" t="s">
        <v>87</v>
      </c>
      <c r="F147" s="495" t="s">
        <v>2443</v>
      </c>
      <c r="G147" s="495" t="s">
        <v>1749</v>
      </c>
      <c r="H147" s="495" t="s">
        <v>2628</v>
      </c>
      <c r="I147" s="501" t="s">
        <v>2415</v>
      </c>
      <c r="J147" s="495" t="s">
        <v>2057</v>
      </c>
      <c r="K147" s="428">
        <v>1</v>
      </c>
      <c r="L147" s="495">
        <v>16</v>
      </c>
      <c r="M147" s="495" t="s">
        <v>1960</v>
      </c>
      <c r="N147" s="495" t="s">
        <v>2280</v>
      </c>
      <c r="O147" s="495" t="s">
        <v>2423</v>
      </c>
      <c r="P147" s="376" t="s">
        <v>1254</v>
      </c>
      <c r="Q147" s="376" t="s">
        <v>1254</v>
      </c>
      <c r="R147" s="376" t="s">
        <v>1254</v>
      </c>
      <c r="S147" s="376" t="s">
        <v>1254</v>
      </c>
      <c r="T147" s="376" t="s">
        <v>1254</v>
      </c>
      <c r="U147" s="376" t="s">
        <v>1254</v>
      </c>
      <c r="V147" s="376" t="s">
        <v>1254</v>
      </c>
      <c r="W147" s="376" t="s">
        <v>1254</v>
      </c>
      <c r="X147" s="376" t="s">
        <v>1254</v>
      </c>
      <c r="Y147" s="376" t="s">
        <v>1254</v>
      </c>
      <c r="Z147" s="376" t="s">
        <v>1254</v>
      </c>
      <c r="AA147" s="446" t="s">
        <v>1207</v>
      </c>
      <c r="AB147" s="446" t="s">
        <v>1207</v>
      </c>
      <c r="AC147" s="446" t="s">
        <v>1207</v>
      </c>
      <c r="AD147" s="410" t="s">
        <v>1184</v>
      </c>
      <c r="AE147" s="446" t="s">
        <v>1207</v>
      </c>
      <c r="AF147" s="446" t="s">
        <v>1207</v>
      </c>
      <c r="AG147" s="429" t="s">
        <v>1207</v>
      </c>
      <c r="AH147" s="429"/>
      <c r="AI147" s="429"/>
      <c r="AJ147" s="429" t="s">
        <v>1207</v>
      </c>
      <c r="AK147" s="405" t="s">
        <v>1380</v>
      </c>
      <c r="AL147" s="405" t="s">
        <v>1254</v>
      </c>
      <c r="AM147" s="446" t="s">
        <v>1207</v>
      </c>
      <c r="AN147" s="429"/>
      <c r="AO147" s="410"/>
      <c r="AP147" s="410"/>
      <c r="AQ147" s="410"/>
      <c r="AR147" s="410"/>
      <c r="AS147" s="410"/>
    </row>
    <row r="148" spans="1:45" ht="27" customHeight="1" x14ac:dyDescent="0.25">
      <c r="A148" s="425">
        <v>141</v>
      </c>
      <c r="B148" s="495"/>
      <c r="C148" s="495"/>
      <c r="D148" s="495" t="s">
        <v>2427</v>
      </c>
      <c r="E148" s="496" t="s">
        <v>87</v>
      </c>
      <c r="F148" s="495" t="s">
        <v>2443</v>
      </c>
      <c r="G148" s="495" t="s">
        <v>1749</v>
      </c>
      <c r="H148" s="495" t="s">
        <v>2628</v>
      </c>
      <c r="I148" s="501" t="s">
        <v>2415</v>
      </c>
      <c r="J148" s="495" t="s">
        <v>2057</v>
      </c>
      <c r="K148" s="428">
        <v>1</v>
      </c>
      <c r="L148" s="495">
        <v>16</v>
      </c>
      <c r="M148" s="495" t="s">
        <v>2428</v>
      </c>
      <c r="N148" s="495" t="s">
        <v>2429</v>
      </c>
      <c r="O148" s="495" t="s">
        <v>2431</v>
      </c>
      <c r="P148" s="376" t="s">
        <v>1254</v>
      </c>
      <c r="Q148" s="376" t="s">
        <v>1254</v>
      </c>
      <c r="R148" s="376" t="s">
        <v>1254</v>
      </c>
      <c r="S148" s="376" t="s">
        <v>1254</v>
      </c>
      <c r="T148" s="376" t="s">
        <v>1254</v>
      </c>
      <c r="U148" s="376" t="s">
        <v>1254</v>
      </c>
      <c r="V148" s="376" t="s">
        <v>1254</v>
      </c>
      <c r="W148" s="376" t="s">
        <v>1254</v>
      </c>
      <c r="X148" s="376" t="s">
        <v>1254</v>
      </c>
      <c r="Y148" s="376" t="s">
        <v>1254</v>
      </c>
      <c r="Z148" s="376" t="s">
        <v>1254</v>
      </c>
      <c r="AA148" s="446" t="s">
        <v>1207</v>
      </c>
      <c r="AB148" s="446" t="s">
        <v>1207</v>
      </c>
      <c r="AC148" s="446" t="s">
        <v>1207</v>
      </c>
      <c r="AD148" s="410" t="s">
        <v>1184</v>
      </c>
      <c r="AE148" s="446" t="s">
        <v>1207</v>
      </c>
      <c r="AF148" s="446" t="s">
        <v>1207</v>
      </c>
      <c r="AG148" s="429" t="s">
        <v>1207</v>
      </c>
      <c r="AH148" s="429"/>
      <c r="AI148" s="429"/>
      <c r="AJ148" s="429" t="s">
        <v>1207</v>
      </c>
      <c r="AK148" s="405" t="s">
        <v>1380</v>
      </c>
      <c r="AL148" s="405" t="s">
        <v>1254</v>
      </c>
      <c r="AM148" s="446" t="s">
        <v>1207</v>
      </c>
      <c r="AN148" s="429"/>
      <c r="AO148" s="410"/>
      <c r="AP148" s="410"/>
      <c r="AQ148" s="410"/>
      <c r="AR148" s="410"/>
      <c r="AS148" s="410"/>
    </row>
    <row r="149" spans="1:45" ht="27" customHeight="1" x14ac:dyDescent="0.25">
      <c r="A149" s="425">
        <v>142</v>
      </c>
      <c r="B149" s="495" t="s">
        <v>1702</v>
      </c>
      <c r="C149" s="495" t="s">
        <v>251</v>
      </c>
      <c r="D149" s="495" t="s">
        <v>251</v>
      </c>
      <c r="E149" s="496" t="s">
        <v>66</v>
      </c>
      <c r="F149" s="495" t="s">
        <v>390</v>
      </c>
      <c r="G149" s="495" t="s">
        <v>1750</v>
      </c>
      <c r="H149" s="495" t="s">
        <v>2627</v>
      </c>
      <c r="I149" s="502" t="s">
        <v>2360</v>
      </c>
      <c r="J149" s="495"/>
      <c r="K149" s="428">
        <v>1</v>
      </c>
      <c r="L149" s="495">
        <v>32</v>
      </c>
      <c r="M149" s="495" t="s">
        <v>1960</v>
      </c>
      <c r="N149" s="495" t="s">
        <v>2280</v>
      </c>
      <c r="O149" s="495" t="s">
        <v>470</v>
      </c>
      <c r="P149" s="376" t="s">
        <v>251</v>
      </c>
      <c r="Q149" s="376" t="s">
        <v>1255</v>
      </c>
      <c r="R149" s="376" t="s">
        <v>1176</v>
      </c>
      <c r="S149" s="376" t="s">
        <v>1254</v>
      </c>
      <c r="T149" s="376" t="s">
        <v>1254</v>
      </c>
      <c r="U149" s="376" t="s">
        <v>1254</v>
      </c>
      <c r="V149" s="376" t="s">
        <v>1254</v>
      </c>
      <c r="W149" s="376" t="s">
        <v>1254</v>
      </c>
      <c r="X149" s="376" t="s">
        <v>1185</v>
      </c>
      <c r="Y149" s="376" t="s">
        <v>1185</v>
      </c>
      <c r="Z149" s="376" t="s">
        <v>1254</v>
      </c>
      <c r="AA149" s="376" t="s">
        <v>1254</v>
      </c>
      <c r="AB149" s="376" t="s">
        <v>1254</v>
      </c>
      <c r="AC149" s="376" t="s">
        <v>1254</v>
      </c>
      <c r="AD149" s="376" t="s">
        <v>1254</v>
      </c>
      <c r="AE149" s="376" t="s">
        <v>1254</v>
      </c>
      <c r="AF149" s="376" t="s">
        <v>1254</v>
      </c>
      <c r="AG149" s="376" t="s">
        <v>1254</v>
      </c>
      <c r="AH149" s="376"/>
      <c r="AI149" s="376"/>
      <c r="AJ149" s="376" t="s">
        <v>1254</v>
      </c>
      <c r="AK149" s="405" t="s">
        <v>1380</v>
      </c>
      <c r="AL149" s="405" t="s">
        <v>1176</v>
      </c>
      <c r="AM149" s="376" t="s">
        <v>1254</v>
      </c>
      <c r="AN149" s="376"/>
      <c r="AO149" s="376"/>
      <c r="AP149" s="376" t="s">
        <v>66</v>
      </c>
      <c r="AQ149" s="376"/>
      <c r="AR149" s="376"/>
      <c r="AS149" s="376"/>
    </row>
    <row r="150" spans="1:45" ht="27" customHeight="1" x14ac:dyDescent="0.25">
      <c r="A150" s="425">
        <v>143</v>
      </c>
      <c r="B150" s="495" t="s">
        <v>2455</v>
      </c>
      <c r="C150" s="495" t="s">
        <v>2450</v>
      </c>
      <c r="D150" s="495" t="s">
        <v>2422</v>
      </c>
      <c r="E150" s="496" t="s">
        <v>87</v>
      </c>
      <c r="F150" s="495" t="s">
        <v>2443</v>
      </c>
      <c r="G150" s="495" t="s">
        <v>1749</v>
      </c>
      <c r="H150" s="495" t="s">
        <v>2628</v>
      </c>
      <c r="I150" s="501" t="s">
        <v>2359</v>
      </c>
      <c r="J150" s="495" t="s">
        <v>2057</v>
      </c>
      <c r="K150" s="428">
        <v>1</v>
      </c>
      <c r="L150" s="495">
        <v>16</v>
      </c>
      <c r="M150" s="495" t="s">
        <v>1961</v>
      </c>
      <c r="N150" s="495" t="s">
        <v>2281</v>
      </c>
      <c r="O150" s="495" t="s">
        <v>2424</v>
      </c>
      <c r="P150" s="376" t="s">
        <v>1254</v>
      </c>
      <c r="Q150" s="376" t="s">
        <v>1254</v>
      </c>
      <c r="R150" s="376" t="s">
        <v>1254</v>
      </c>
      <c r="S150" s="376" t="s">
        <v>1254</v>
      </c>
      <c r="T150" s="376" t="s">
        <v>1254</v>
      </c>
      <c r="U150" s="376" t="s">
        <v>1254</v>
      </c>
      <c r="V150" s="376" t="s">
        <v>1254</v>
      </c>
      <c r="W150" s="376" t="s">
        <v>1254</v>
      </c>
      <c r="X150" s="376" t="s">
        <v>1254</v>
      </c>
      <c r="Y150" s="376" t="s">
        <v>1254</v>
      </c>
      <c r="Z150" s="376" t="s">
        <v>1254</v>
      </c>
      <c r="AA150" s="446" t="s">
        <v>1207</v>
      </c>
      <c r="AB150" s="446" t="s">
        <v>1207</v>
      </c>
      <c r="AC150" s="446" t="s">
        <v>1207</v>
      </c>
      <c r="AD150" s="410" t="s">
        <v>1184</v>
      </c>
      <c r="AE150" s="446" t="s">
        <v>1207</v>
      </c>
      <c r="AF150" s="446" t="s">
        <v>1207</v>
      </c>
      <c r="AG150" s="429" t="s">
        <v>1207</v>
      </c>
      <c r="AH150" s="429"/>
      <c r="AI150" s="429"/>
      <c r="AJ150" s="429" t="s">
        <v>1207</v>
      </c>
      <c r="AK150" s="405" t="s">
        <v>1380</v>
      </c>
      <c r="AL150" s="405" t="s">
        <v>1254</v>
      </c>
      <c r="AM150" s="446" t="s">
        <v>1207</v>
      </c>
      <c r="AN150" s="429"/>
      <c r="AO150" s="410"/>
      <c r="AP150" s="410"/>
      <c r="AQ150" s="410"/>
      <c r="AR150" s="410"/>
      <c r="AS150" s="410"/>
    </row>
    <row r="151" spans="1:45" ht="27" customHeight="1" x14ac:dyDescent="0.25">
      <c r="A151" s="425">
        <v>144</v>
      </c>
      <c r="B151" s="495"/>
      <c r="C151" s="495"/>
      <c r="D151" s="495" t="s">
        <v>2434</v>
      </c>
      <c r="E151" s="496" t="s">
        <v>87</v>
      </c>
      <c r="F151" s="495" t="s">
        <v>2443</v>
      </c>
      <c r="G151" s="495" t="s">
        <v>1749</v>
      </c>
      <c r="H151" s="495" t="s">
        <v>2628</v>
      </c>
      <c r="I151" s="501" t="s">
        <v>2359</v>
      </c>
      <c r="J151" s="495" t="s">
        <v>2057</v>
      </c>
      <c r="K151" s="428">
        <v>1</v>
      </c>
      <c r="L151" s="495">
        <v>16</v>
      </c>
      <c r="M151" s="495" t="s">
        <v>2433</v>
      </c>
      <c r="N151" s="495" t="s">
        <v>2430</v>
      </c>
      <c r="O151" s="495" t="s">
        <v>2432</v>
      </c>
      <c r="P151" s="376" t="s">
        <v>1254</v>
      </c>
      <c r="Q151" s="376" t="s">
        <v>1254</v>
      </c>
      <c r="R151" s="376" t="s">
        <v>1254</v>
      </c>
      <c r="S151" s="376" t="s">
        <v>1254</v>
      </c>
      <c r="T151" s="376" t="s">
        <v>1254</v>
      </c>
      <c r="U151" s="376" t="s">
        <v>1254</v>
      </c>
      <c r="V151" s="376" t="s">
        <v>1254</v>
      </c>
      <c r="W151" s="376" t="s">
        <v>1254</v>
      </c>
      <c r="X151" s="376" t="s">
        <v>1254</v>
      </c>
      <c r="Y151" s="376" t="s">
        <v>1254</v>
      </c>
      <c r="Z151" s="376" t="s">
        <v>1254</v>
      </c>
      <c r="AA151" s="446" t="s">
        <v>1207</v>
      </c>
      <c r="AB151" s="446" t="s">
        <v>1207</v>
      </c>
      <c r="AC151" s="446" t="s">
        <v>1207</v>
      </c>
      <c r="AD151" s="410" t="s">
        <v>1184</v>
      </c>
      <c r="AE151" s="446" t="s">
        <v>1207</v>
      </c>
      <c r="AF151" s="446" t="s">
        <v>1207</v>
      </c>
      <c r="AG151" s="429" t="s">
        <v>1207</v>
      </c>
      <c r="AH151" s="429"/>
      <c r="AI151" s="429"/>
      <c r="AJ151" s="429" t="s">
        <v>1207</v>
      </c>
      <c r="AK151" s="405" t="s">
        <v>1380</v>
      </c>
      <c r="AL151" s="405" t="s">
        <v>1254</v>
      </c>
      <c r="AM151" s="446" t="s">
        <v>1207</v>
      </c>
      <c r="AN151" s="429"/>
      <c r="AO151" s="410"/>
      <c r="AP151" s="410"/>
      <c r="AQ151" s="410"/>
      <c r="AR151" s="410"/>
      <c r="AS151" s="410"/>
    </row>
    <row r="152" spans="1:45" ht="27" customHeight="1" x14ac:dyDescent="0.25">
      <c r="A152" s="425">
        <v>145</v>
      </c>
      <c r="B152" s="495" t="s">
        <v>1703</v>
      </c>
      <c r="C152" s="495" t="s">
        <v>252</v>
      </c>
      <c r="D152" s="495" t="s">
        <v>252</v>
      </c>
      <c r="E152" s="496" t="s">
        <v>66</v>
      </c>
      <c r="F152" s="495" t="s">
        <v>390</v>
      </c>
      <c r="G152" s="495" t="s">
        <v>1750</v>
      </c>
      <c r="H152" s="495" t="s">
        <v>2627</v>
      </c>
      <c r="I152" s="502" t="s">
        <v>2360</v>
      </c>
      <c r="J152" s="495"/>
      <c r="K152" s="428">
        <v>1</v>
      </c>
      <c r="L152" s="495">
        <v>32</v>
      </c>
      <c r="M152" s="495" t="s">
        <v>1961</v>
      </c>
      <c r="N152" s="495" t="s">
        <v>2281</v>
      </c>
      <c r="O152" s="495" t="s">
        <v>471</v>
      </c>
      <c r="P152" s="376" t="s">
        <v>252</v>
      </c>
      <c r="Q152" s="376" t="s">
        <v>1255</v>
      </c>
      <c r="R152" s="376" t="s">
        <v>1176</v>
      </c>
      <c r="S152" s="376" t="s">
        <v>1254</v>
      </c>
      <c r="T152" s="376" t="s">
        <v>1254</v>
      </c>
      <c r="U152" s="376" t="s">
        <v>1254</v>
      </c>
      <c r="V152" s="376" t="s">
        <v>1254</v>
      </c>
      <c r="W152" s="376" t="s">
        <v>1254</v>
      </c>
      <c r="X152" s="376" t="s">
        <v>1185</v>
      </c>
      <c r="Y152" s="376" t="s">
        <v>1185</v>
      </c>
      <c r="Z152" s="376" t="s">
        <v>1254</v>
      </c>
      <c r="AA152" s="376" t="s">
        <v>1254</v>
      </c>
      <c r="AB152" s="376" t="s">
        <v>1254</v>
      </c>
      <c r="AC152" s="376" t="s">
        <v>1254</v>
      </c>
      <c r="AD152" s="376" t="s">
        <v>1254</v>
      </c>
      <c r="AE152" s="376" t="s">
        <v>1254</v>
      </c>
      <c r="AF152" s="376" t="s">
        <v>1254</v>
      </c>
      <c r="AG152" s="376" t="s">
        <v>1254</v>
      </c>
      <c r="AH152" s="376"/>
      <c r="AI152" s="376"/>
      <c r="AJ152" s="376" t="s">
        <v>1254</v>
      </c>
      <c r="AK152" s="405" t="s">
        <v>1380</v>
      </c>
      <c r="AL152" s="405" t="s">
        <v>1176</v>
      </c>
      <c r="AM152" s="376" t="s">
        <v>1254</v>
      </c>
      <c r="AN152" s="376"/>
      <c r="AO152" s="376"/>
      <c r="AP152" s="376" t="s">
        <v>66</v>
      </c>
      <c r="AQ152" s="376"/>
      <c r="AR152" s="376"/>
      <c r="AS152" s="376"/>
    </row>
    <row r="153" spans="1:45" ht="27" customHeight="1" x14ac:dyDescent="0.25">
      <c r="A153" s="425">
        <v>146</v>
      </c>
      <c r="B153" s="495" t="s">
        <v>1704</v>
      </c>
      <c r="C153" s="495" t="s">
        <v>1535</v>
      </c>
      <c r="D153" s="495" t="s">
        <v>2543</v>
      </c>
      <c r="E153" s="496" t="s">
        <v>66</v>
      </c>
      <c r="F153" s="495" t="s">
        <v>2529</v>
      </c>
      <c r="G153" s="495" t="s">
        <v>1749</v>
      </c>
      <c r="H153" s="495" t="s">
        <v>2629</v>
      </c>
      <c r="I153" s="502" t="s">
        <v>2530</v>
      </c>
      <c r="J153" s="495" t="s">
        <v>2057</v>
      </c>
      <c r="K153" s="428">
        <v>1</v>
      </c>
      <c r="L153" s="495">
        <v>4</v>
      </c>
      <c r="M153" s="495" t="s">
        <v>2021</v>
      </c>
      <c r="N153" s="495" t="s">
        <v>2282</v>
      </c>
      <c r="O153" s="495" t="s">
        <v>2533</v>
      </c>
      <c r="P153" s="376" t="s">
        <v>1254</v>
      </c>
      <c r="Q153" s="376" t="s">
        <v>1254</v>
      </c>
      <c r="R153" s="376" t="s">
        <v>1254</v>
      </c>
      <c r="S153" s="376" t="s">
        <v>1254</v>
      </c>
      <c r="T153" s="376" t="s">
        <v>1254</v>
      </c>
      <c r="U153" s="376" t="s">
        <v>1254</v>
      </c>
      <c r="V153" s="376" t="s">
        <v>1254</v>
      </c>
      <c r="W153" s="376" t="s">
        <v>1254</v>
      </c>
      <c r="X153" s="376" t="s">
        <v>1254</v>
      </c>
      <c r="Y153" s="376" t="s">
        <v>1254</v>
      </c>
      <c r="Z153" s="376" t="s">
        <v>1185</v>
      </c>
      <c r="AA153" s="376" t="s">
        <v>1185</v>
      </c>
      <c r="AB153" s="376" t="s">
        <v>1207</v>
      </c>
      <c r="AC153" s="376" t="s">
        <v>1380</v>
      </c>
      <c r="AD153" s="376" t="s">
        <v>1185</v>
      </c>
      <c r="AE153" s="376" t="s">
        <v>1185</v>
      </c>
      <c r="AF153" s="376" t="s">
        <v>1207</v>
      </c>
      <c r="AG153" s="376" t="s">
        <v>1380</v>
      </c>
      <c r="AH153" s="376"/>
      <c r="AI153" s="376"/>
      <c r="AJ153" s="376" t="s">
        <v>1380</v>
      </c>
      <c r="AK153" s="405" t="s">
        <v>1380</v>
      </c>
      <c r="AL153" s="405" t="s">
        <v>1254</v>
      </c>
      <c r="AM153" s="376" t="s">
        <v>1380</v>
      </c>
      <c r="AN153" s="376"/>
      <c r="AO153" s="376"/>
      <c r="AP153" s="376" t="s">
        <v>66</v>
      </c>
      <c r="AQ153" s="376"/>
      <c r="AR153" s="376"/>
      <c r="AS153" s="376"/>
    </row>
    <row r="154" spans="1:45" ht="27" customHeight="1" x14ac:dyDescent="0.25">
      <c r="A154" s="425">
        <v>147</v>
      </c>
      <c r="B154" s="495"/>
      <c r="C154" s="503"/>
      <c r="D154" s="495" t="s">
        <v>2546</v>
      </c>
      <c r="E154" s="496" t="s">
        <v>66</v>
      </c>
      <c r="F154" s="495" t="s">
        <v>2529</v>
      </c>
      <c r="G154" s="495" t="s">
        <v>1749</v>
      </c>
      <c r="H154" s="495" t="s">
        <v>2629</v>
      </c>
      <c r="I154" s="502" t="s">
        <v>2396</v>
      </c>
      <c r="J154" s="495" t="s">
        <v>2057</v>
      </c>
      <c r="K154" s="428">
        <v>1</v>
      </c>
      <c r="L154" s="495">
        <v>6</v>
      </c>
      <c r="M154" s="495" t="s">
        <v>2021</v>
      </c>
      <c r="N154" s="495" t="s">
        <v>2657</v>
      </c>
      <c r="O154" s="495" t="s">
        <v>2550</v>
      </c>
      <c r="P154" s="376"/>
      <c r="Q154" s="376"/>
      <c r="R154" s="376"/>
      <c r="S154" s="376"/>
      <c r="T154" s="376"/>
      <c r="U154" s="376"/>
      <c r="V154" s="376"/>
      <c r="W154" s="376"/>
      <c r="X154" s="376"/>
      <c r="Y154" s="376"/>
      <c r="Z154" s="376" t="s">
        <v>1185</v>
      </c>
      <c r="AA154" s="376" t="s">
        <v>1185</v>
      </c>
      <c r="AB154" s="376" t="s">
        <v>1207</v>
      </c>
      <c r="AC154" s="376" t="s">
        <v>1380</v>
      </c>
      <c r="AD154" s="376" t="s">
        <v>1185</v>
      </c>
      <c r="AE154" s="376" t="s">
        <v>1185</v>
      </c>
      <c r="AF154" s="376" t="s">
        <v>1207</v>
      </c>
      <c r="AG154" s="376" t="s">
        <v>1380</v>
      </c>
      <c r="AH154" s="376"/>
      <c r="AI154" s="376"/>
      <c r="AJ154" s="376" t="s">
        <v>1380</v>
      </c>
      <c r="AK154" s="405" t="s">
        <v>1380</v>
      </c>
      <c r="AL154" s="405"/>
      <c r="AM154" s="376" t="s">
        <v>1380</v>
      </c>
      <c r="AN154" s="376"/>
      <c r="AO154" s="376"/>
      <c r="AP154" s="376"/>
      <c r="AQ154" s="376"/>
      <c r="AR154" s="376"/>
      <c r="AS154" s="407"/>
    </row>
    <row r="155" spans="1:45" ht="27" customHeight="1" x14ac:dyDescent="0.25">
      <c r="A155" s="425">
        <v>148</v>
      </c>
      <c r="B155" s="495"/>
      <c r="C155" s="503"/>
      <c r="D155" s="495" t="s">
        <v>2545</v>
      </c>
      <c r="E155" s="496" t="s">
        <v>66</v>
      </c>
      <c r="F155" s="495" t="s">
        <v>2529</v>
      </c>
      <c r="G155" s="495" t="s">
        <v>1749</v>
      </c>
      <c r="H155" s="495" t="s">
        <v>2629</v>
      </c>
      <c r="I155" s="502" t="s">
        <v>2547</v>
      </c>
      <c r="J155" s="495" t="s">
        <v>2057</v>
      </c>
      <c r="K155" s="428">
        <v>1</v>
      </c>
      <c r="L155" s="495">
        <v>7</v>
      </c>
      <c r="M155" s="453" t="s">
        <v>2753</v>
      </c>
      <c r="N155" s="495" t="s">
        <v>2658</v>
      </c>
      <c r="O155" s="495" t="s">
        <v>2549</v>
      </c>
      <c r="P155" s="376"/>
      <c r="Q155" s="376"/>
      <c r="R155" s="376"/>
      <c r="S155" s="376"/>
      <c r="T155" s="376"/>
      <c r="U155" s="376"/>
      <c r="V155" s="376"/>
      <c r="W155" s="376"/>
      <c r="X155" s="376"/>
      <c r="Y155" s="376"/>
      <c r="Z155" s="376" t="s">
        <v>1185</v>
      </c>
      <c r="AA155" s="376" t="s">
        <v>1185</v>
      </c>
      <c r="AB155" s="376" t="s">
        <v>1207</v>
      </c>
      <c r="AC155" s="376" t="s">
        <v>1380</v>
      </c>
      <c r="AD155" s="376" t="s">
        <v>1185</v>
      </c>
      <c r="AE155" s="376" t="s">
        <v>1185</v>
      </c>
      <c r="AF155" s="376" t="s">
        <v>1207</v>
      </c>
      <c r="AG155" s="376" t="s">
        <v>1380</v>
      </c>
      <c r="AH155" s="376"/>
      <c r="AI155" s="376"/>
      <c r="AJ155" s="376" t="s">
        <v>1380</v>
      </c>
      <c r="AK155" s="405" t="s">
        <v>1380</v>
      </c>
      <c r="AL155" s="405"/>
      <c r="AM155" s="376" t="s">
        <v>1380</v>
      </c>
      <c r="AN155" s="376"/>
      <c r="AO155" s="376"/>
      <c r="AP155" s="376"/>
      <c r="AQ155" s="376"/>
      <c r="AR155" s="376"/>
      <c r="AS155" s="407"/>
    </row>
    <row r="156" spans="1:45" ht="27" customHeight="1" x14ac:dyDescent="0.25">
      <c r="A156" s="425">
        <v>149</v>
      </c>
      <c r="B156" s="428"/>
      <c r="C156" s="460"/>
      <c r="D156" s="445" t="s">
        <v>2542</v>
      </c>
      <c r="E156" s="428" t="s">
        <v>66</v>
      </c>
      <c r="F156" s="428" t="s">
        <v>2529</v>
      </c>
      <c r="G156" s="428" t="s">
        <v>1749</v>
      </c>
      <c r="H156" s="428" t="s">
        <v>2629</v>
      </c>
      <c r="I156" s="450" t="s">
        <v>2655</v>
      </c>
      <c r="J156" s="428" t="s">
        <v>2057</v>
      </c>
      <c r="K156" s="428">
        <v>1</v>
      </c>
      <c r="L156" s="495">
        <v>15</v>
      </c>
      <c r="M156" s="453" t="s">
        <v>2754</v>
      </c>
      <c r="N156" s="495" t="s">
        <v>2659</v>
      </c>
      <c r="O156" s="495" t="s">
        <v>2548</v>
      </c>
      <c r="P156" s="376"/>
      <c r="Q156" s="376"/>
      <c r="R156" s="376"/>
      <c r="S156" s="376"/>
      <c r="T156" s="376"/>
      <c r="U156" s="376"/>
      <c r="V156" s="376"/>
      <c r="W156" s="376"/>
      <c r="X156" s="376"/>
      <c r="Y156" s="376"/>
      <c r="Z156" s="376" t="s">
        <v>1185</v>
      </c>
      <c r="AA156" s="376" t="s">
        <v>1185</v>
      </c>
      <c r="AB156" s="376" t="s">
        <v>1207</v>
      </c>
      <c r="AC156" s="376" t="s">
        <v>1380</v>
      </c>
      <c r="AD156" s="376" t="s">
        <v>1185</v>
      </c>
      <c r="AE156" s="376" t="s">
        <v>1185</v>
      </c>
      <c r="AF156" s="376" t="s">
        <v>1207</v>
      </c>
      <c r="AG156" s="376" t="s">
        <v>1380</v>
      </c>
      <c r="AH156" s="376"/>
      <c r="AI156" s="376"/>
      <c r="AJ156" s="376" t="s">
        <v>1380</v>
      </c>
      <c r="AK156" s="405" t="s">
        <v>1380</v>
      </c>
      <c r="AL156" s="405"/>
      <c r="AM156" s="376" t="s">
        <v>1380</v>
      </c>
      <c r="AN156" s="376"/>
      <c r="AO156" s="376"/>
      <c r="AP156" s="376"/>
      <c r="AQ156" s="376"/>
      <c r="AR156" s="376"/>
      <c r="AS156" s="407"/>
    </row>
    <row r="157" spans="1:45" ht="27" customHeight="1" x14ac:dyDescent="0.25">
      <c r="A157" s="425">
        <v>150</v>
      </c>
      <c r="B157" s="428" t="s">
        <v>2538</v>
      </c>
      <c r="C157" s="428" t="s">
        <v>2539</v>
      </c>
      <c r="D157" s="428" t="s">
        <v>2536</v>
      </c>
      <c r="E157" s="428" t="s">
        <v>66</v>
      </c>
      <c r="F157" s="428" t="s">
        <v>2540</v>
      </c>
      <c r="G157" s="428" t="s">
        <v>1749</v>
      </c>
      <c r="H157" s="428" t="s">
        <v>2629</v>
      </c>
      <c r="I157" s="450" t="s">
        <v>1865</v>
      </c>
      <c r="J157" s="428" t="s">
        <v>2057</v>
      </c>
      <c r="K157" s="428">
        <v>1</v>
      </c>
      <c r="L157" s="428">
        <v>3</v>
      </c>
      <c r="M157" s="428" t="s">
        <v>2541</v>
      </c>
      <c r="N157" s="428" t="s">
        <v>2544</v>
      </c>
      <c r="O157" s="428" t="s">
        <v>2528</v>
      </c>
      <c r="P157" s="376"/>
      <c r="Q157" s="376"/>
      <c r="R157" s="376"/>
      <c r="S157" s="376"/>
      <c r="T157" s="376"/>
      <c r="U157" s="376"/>
      <c r="V157" s="376"/>
      <c r="W157" s="376"/>
      <c r="X157" s="376"/>
      <c r="Y157" s="376"/>
      <c r="Z157" s="376" t="s">
        <v>1185</v>
      </c>
      <c r="AA157" s="376" t="s">
        <v>1380</v>
      </c>
      <c r="AB157" s="376" t="s">
        <v>1207</v>
      </c>
      <c r="AC157" s="376" t="s">
        <v>1380</v>
      </c>
      <c r="AD157" s="376" t="s">
        <v>1185</v>
      </c>
      <c r="AE157" s="376" t="s">
        <v>1380</v>
      </c>
      <c r="AF157" s="376" t="s">
        <v>1207</v>
      </c>
      <c r="AG157" s="376" t="s">
        <v>1380</v>
      </c>
      <c r="AH157" s="376"/>
      <c r="AI157" s="376"/>
      <c r="AJ157" s="376" t="s">
        <v>1380</v>
      </c>
      <c r="AK157" s="405" t="s">
        <v>1380</v>
      </c>
      <c r="AL157" s="405"/>
      <c r="AM157" s="376" t="s">
        <v>1380</v>
      </c>
      <c r="AN157" s="376"/>
      <c r="AO157" s="376"/>
      <c r="AP157" s="376"/>
      <c r="AQ157" s="376"/>
      <c r="AR157" s="376"/>
      <c r="AS157" s="407"/>
    </row>
    <row r="158" spans="1:45" ht="27" customHeight="1" x14ac:dyDescent="0.25">
      <c r="A158" s="425">
        <v>151</v>
      </c>
      <c r="B158" s="428"/>
      <c r="C158" s="460"/>
      <c r="D158" s="428" t="s">
        <v>2535</v>
      </c>
      <c r="E158" s="428" t="s">
        <v>66</v>
      </c>
      <c r="F158" s="428" t="s">
        <v>2540</v>
      </c>
      <c r="G158" s="428" t="s">
        <v>1749</v>
      </c>
      <c r="H158" s="428" t="s">
        <v>2629</v>
      </c>
      <c r="I158" s="450" t="s">
        <v>2532</v>
      </c>
      <c r="J158" s="428" t="s">
        <v>2057</v>
      </c>
      <c r="K158" s="428">
        <v>1</v>
      </c>
      <c r="L158" s="428">
        <v>8</v>
      </c>
      <c r="M158" s="428" t="s">
        <v>2758</v>
      </c>
      <c r="N158" s="453" t="s">
        <v>2755</v>
      </c>
      <c r="O158" s="428" t="s">
        <v>2527</v>
      </c>
      <c r="P158" s="376"/>
      <c r="Q158" s="376"/>
      <c r="R158" s="376"/>
      <c r="S158" s="376"/>
      <c r="T158" s="376"/>
      <c r="U158" s="376"/>
      <c r="V158" s="376"/>
      <c r="W158" s="376"/>
      <c r="X158" s="376"/>
      <c r="Y158" s="376"/>
      <c r="Z158" s="376" t="s">
        <v>1185</v>
      </c>
      <c r="AA158" s="376" t="s">
        <v>1185</v>
      </c>
      <c r="AB158" s="376" t="s">
        <v>1207</v>
      </c>
      <c r="AC158" s="376" t="s">
        <v>1185</v>
      </c>
      <c r="AD158" s="376" t="s">
        <v>1185</v>
      </c>
      <c r="AE158" s="376" t="s">
        <v>1185</v>
      </c>
      <c r="AF158" s="376" t="s">
        <v>1207</v>
      </c>
      <c r="AG158" s="376" t="s">
        <v>1185</v>
      </c>
      <c r="AH158" s="376"/>
      <c r="AI158" s="376"/>
      <c r="AJ158" s="376" t="s">
        <v>1185</v>
      </c>
      <c r="AK158" s="405" t="s">
        <v>1380</v>
      </c>
      <c r="AL158" s="405"/>
      <c r="AM158" s="376" t="s">
        <v>1185</v>
      </c>
      <c r="AN158" s="376"/>
      <c r="AO158" s="376"/>
      <c r="AP158" s="376"/>
      <c r="AQ158" s="376"/>
      <c r="AR158" s="376"/>
      <c r="AS158" s="407"/>
    </row>
    <row r="159" spans="1:45" ht="27" customHeight="1" x14ac:dyDescent="0.25">
      <c r="A159" s="425">
        <v>152</v>
      </c>
      <c r="B159" s="428"/>
      <c r="C159" s="460"/>
      <c r="D159" s="428" t="s">
        <v>2534</v>
      </c>
      <c r="E159" s="428" t="s">
        <v>66</v>
      </c>
      <c r="F159" s="428" t="s">
        <v>2540</v>
      </c>
      <c r="G159" s="428" t="s">
        <v>1749</v>
      </c>
      <c r="H159" s="428" t="s">
        <v>2629</v>
      </c>
      <c r="I159" s="450" t="s">
        <v>2531</v>
      </c>
      <c r="J159" s="428" t="s">
        <v>2057</v>
      </c>
      <c r="K159" s="428">
        <v>1</v>
      </c>
      <c r="L159" s="428">
        <v>3</v>
      </c>
      <c r="M159" s="453" t="s">
        <v>2756</v>
      </c>
      <c r="N159" s="453" t="s">
        <v>2757</v>
      </c>
      <c r="O159" s="428" t="s">
        <v>2525</v>
      </c>
      <c r="P159" s="376"/>
      <c r="Q159" s="376"/>
      <c r="R159" s="376"/>
      <c r="S159" s="376"/>
      <c r="T159" s="376"/>
      <c r="U159" s="376"/>
      <c r="V159" s="376"/>
      <c r="W159" s="376"/>
      <c r="X159" s="376"/>
      <c r="Y159" s="376"/>
      <c r="Z159" s="376" t="s">
        <v>1185</v>
      </c>
      <c r="AA159" s="376" t="s">
        <v>1185</v>
      </c>
      <c r="AB159" s="376" t="s">
        <v>2526</v>
      </c>
      <c r="AC159" s="376" t="s">
        <v>1185</v>
      </c>
      <c r="AD159" s="376" t="s">
        <v>1185</v>
      </c>
      <c r="AE159" s="376" t="s">
        <v>1185</v>
      </c>
      <c r="AF159" s="376" t="s">
        <v>2526</v>
      </c>
      <c r="AG159" s="376" t="s">
        <v>1185</v>
      </c>
      <c r="AH159" s="376"/>
      <c r="AI159" s="376"/>
      <c r="AJ159" s="376" t="s">
        <v>1185</v>
      </c>
      <c r="AK159" s="405" t="s">
        <v>1380</v>
      </c>
      <c r="AL159" s="405"/>
      <c r="AM159" s="376" t="s">
        <v>1185</v>
      </c>
      <c r="AN159" s="376"/>
      <c r="AO159" s="376"/>
      <c r="AP159" s="376"/>
      <c r="AQ159" s="376"/>
      <c r="AR159" s="376"/>
      <c r="AS159" s="407"/>
    </row>
    <row r="160" spans="1:45" ht="27" customHeight="1" x14ac:dyDescent="0.25">
      <c r="A160" s="425">
        <v>153</v>
      </c>
      <c r="B160" s="428" t="s">
        <v>1705</v>
      </c>
      <c r="C160" s="428" t="s">
        <v>1571</v>
      </c>
      <c r="D160" s="428" t="s">
        <v>1602</v>
      </c>
      <c r="E160" s="446" t="s">
        <v>66</v>
      </c>
      <c r="F160" s="428" t="s">
        <v>2109</v>
      </c>
      <c r="G160" s="428" t="s">
        <v>1749</v>
      </c>
      <c r="H160" s="428" t="s">
        <v>2628</v>
      </c>
      <c r="I160" s="443" t="s">
        <v>1872</v>
      </c>
      <c r="J160" s="428" t="s">
        <v>2057</v>
      </c>
      <c r="K160" s="428">
        <v>1</v>
      </c>
      <c r="L160" s="428">
        <v>1</v>
      </c>
      <c r="M160" s="428" t="s">
        <v>2037</v>
      </c>
      <c r="N160" s="428" t="s">
        <v>2283</v>
      </c>
      <c r="O160" s="428" t="s">
        <v>2049</v>
      </c>
      <c r="P160" s="376" t="s">
        <v>1254</v>
      </c>
      <c r="Q160" s="376" t="s">
        <v>1254</v>
      </c>
      <c r="R160" s="376" t="s">
        <v>1254</v>
      </c>
      <c r="S160" s="376" t="s">
        <v>1254</v>
      </c>
      <c r="T160" s="376" t="s">
        <v>1254</v>
      </c>
      <c r="U160" s="376" t="s">
        <v>1254</v>
      </c>
      <c r="V160" s="376" t="s">
        <v>1254</v>
      </c>
      <c r="W160" s="376" t="s">
        <v>1254</v>
      </c>
      <c r="X160" s="376" t="s">
        <v>1254</v>
      </c>
      <c r="Y160" s="376" t="s">
        <v>1254</v>
      </c>
      <c r="Z160" s="378" t="s">
        <v>1207</v>
      </c>
      <c r="AA160" s="378" t="s">
        <v>1207</v>
      </c>
      <c r="AB160" s="378" t="s">
        <v>1207</v>
      </c>
      <c r="AC160" s="378" t="s">
        <v>1207</v>
      </c>
      <c r="AD160" s="378" t="s">
        <v>1207</v>
      </c>
      <c r="AE160" s="378" t="s">
        <v>1207</v>
      </c>
      <c r="AF160" s="378" t="s">
        <v>1207</v>
      </c>
      <c r="AG160" s="378" t="s">
        <v>1207</v>
      </c>
      <c r="AH160" s="378"/>
      <c r="AI160" s="378"/>
      <c r="AJ160" s="378" t="s">
        <v>1207</v>
      </c>
      <c r="AK160" s="405" t="s">
        <v>1380</v>
      </c>
      <c r="AL160" s="405" t="s">
        <v>1254</v>
      </c>
      <c r="AM160" s="378" t="s">
        <v>1207</v>
      </c>
      <c r="AN160" s="378"/>
      <c r="AO160" s="376"/>
      <c r="AP160" s="376" t="s">
        <v>66</v>
      </c>
      <c r="AQ160" s="376"/>
      <c r="AR160" s="376"/>
      <c r="AS160" s="376"/>
    </row>
    <row r="161" spans="1:45" ht="27" customHeight="1" x14ac:dyDescent="0.25">
      <c r="A161" s="425">
        <v>154</v>
      </c>
      <c r="B161" s="428"/>
      <c r="C161" s="428"/>
      <c r="D161" s="428" t="s">
        <v>1603</v>
      </c>
      <c r="E161" s="446" t="s">
        <v>66</v>
      </c>
      <c r="F161" s="428" t="s">
        <v>2109</v>
      </c>
      <c r="G161" s="428" t="s">
        <v>1749</v>
      </c>
      <c r="H161" s="428" t="s">
        <v>2628</v>
      </c>
      <c r="I161" s="443" t="s">
        <v>1873</v>
      </c>
      <c r="J161" s="428" t="s">
        <v>2057</v>
      </c>
      <c r="K161" s="428">
        <v>1</v>
      </c>
      <c r="L161" s="428">
        <v>1</v>
      </c>
      <c r="M161" s="428" t="s">
        <v>2037</v>
      </c>
      <c r="N161" s="428" t="s">
        <v>2284</v>
      </c>
      <c r="O161" s="428" t="s">
        <v>2050</v>
      </c>
      <c r="P161" s="376" t="s">
        <v>1254</v>
      </c>
      <c r="Q161" s="376" t="s">
        <v>1254</v>
      </c>
      <c r="R161" s="376" t="s">
        <v>1254</v>
      </c>
      <c r="S161" s="376" t="s">
        <v>1254</v>
      </c>
      <c r="T161" s="376" t="s">
        <v>1254</v>
      </c>
      <c r="U161" s="376" t="s">
        <v>1254</v>
      </c>
      <c r="V161" s="376" t="s">
        <v>1254</v>
      </c>
      <c r="W161" s="376" t="s">
        <v>1254</v>
      </c>
      <c r="X161" s="376" t="s">
        <v>1254</v>
      </c>
      <c r="Y161" s="376" t="s">
        <v>1254</v>
      </c>
      <c r="Z161" s="378" t="s">
        <v>1207</v>
      </c>
      <c r="AA161" s="378" t="s">
        <v>1207</v>
      </c>
      <c r="AB161" s="378" t="s">
        <v>1207</v>
      </c>
      <c r="AC161" s="378" t="s">
        <v>1207</v>
      </c>
      <c r="AD161" s="378" t="s">
        <v>1207</v>
      </c>
      <c r="AE161" s="378" t="s">
        <v>1207</v>
      </c>
      <c r="AF161" s="378" t="s">
        <v>1207</v>
      </c>
      <c r="AG161" s="378" t="s">
        <v>1207</v>
      </c>
      <c r="AH161" s="378"/>
      <c r="AI161" s="378"/>
      <c r="AJ161" s="378" t="s">
        <v>1207</v>
      </c>
      <c r="AK161" s="405" t="s">
        <v>1380</v>
      </c>
      <c r="AL161" s="405" t="s">
        <v>1254</v>
      </c>
      <c r="AM161" s="378" t="s">
        <v>1207</v>
      </c>
      <c r="AN161" s="378"/>
      <c r="AO161" s="376"/>
      <c r="AP161" s="376" t="s">
        <v>66</v>
      </c>
      <c r="AQ161" s="376"/>
      <c r="AR161" s="376"/>
      <c r="AS161" s="376"/>
    </row>
    <row r="162" spans="1:45" ht="27" customHeight="1" x14ac:dyDescent="0.25">
      <c r="A162" s="425">
        <v>155</v>
      </c>
      <c r="B162" s="428"/>
      <c r="C162" s="428"/>
      <c r="D162" s="428" t="s">
        <v>1684</v>
      </c>
      <c r="E162" s="446" t="s">
        <v>66</v>
      </c>
      <c r="F162" s="428" t="s">
        <v>2109</v>
      </c>
      <c r="G162" s="428" t="s">
        <v>1749</v>
      </c>
      <c r="H162" s="428" t="s">
        <v>2628</v>
      </c>
      <c r="I162" s="447" t="s">
        <v>1872</v>
      </c>
      <c r="J162" s="428" t="s">
        <v>2057</v>
      </c>
      <c r="K162" s="428">
        <v>1</v>
      </c>
      <c r="L162" s="428">
        <v>1</v>
      </c>
      <c r="M162" s="428" t="s">
        <v>2037</v>
      </c>
      <c r="N162" s="428" t="s">
        <v>2285</v>
      </c>
      <c r="O162" s="428" t="s">
        <v>1683</v>
      </c>
      <c r="P162" s="376" t="s">
        <v>1254</v>
      </c>
      <c r="Q162" s="376" t="s">
        <v>1254</v>
      </c>
      <c r="R162" s="376" t="s">
        <v>1254</v>
      </c>
      <c r="S162" s="376" t="s">
        <v>1254</v>
      </c>
      <c r="T162" s="376" t="s">
        <v>1254</v>
      </c>
      <c r="U162" s="376" t="s">
        <v>1254</v>
      </c>
      <c r="V162" s="376" t="s">
        <v>1254</v>
      </c>
      <c r="W162" s="376" t="s">
        <v>1254</v>
      </c>
      <c r="X162" s="376" t="s">
        <v>1254</v>
      </c>
      <c r="Y162" s="376" t="s">
        <v>1254</v>
      </c>
      <c r="Z162" s="378" t="s">
        <v>1207</v>
      </c>
      <c r="AA162" s="378" t="s">
        <v>1207</v>
      </c>
      <c r="AB162" s="378" t="s">
        <v>1207</v>
      </c>
      <c r="AC162" s="378" t="s">
        <v>1207</v>
      </c>
      <c r="AD162" s="378" t="s">
        <v>1207</v>
      </c>
      <c r="AE162" s="378" t="s">
        <v>1207</v>
      </c>
      <c r="AF162" s="378" t="s">
        <v>1207</v>
      </c>
      <c r="AG162" s="378" t="s">
        <v>1207</v>
      </c>
      <c r="AH162" s="378"/>
      <c r="AI162" s="378"/>
      <c r="AJ162" s="378" t="s">
        <v>1207</v>
      </c>
      <c r="AK162" s="405" t="s">
        <v>1380</v>
      </c>
      <c r="AL162" s="405" t="s">
        <v>1254</v>
      </c>
      <c r="AM162" s="378" t="s">
        <v>1207</v>
      </c>
      <c r="AN162" s="378"/>
      <c r="AO162" s="376"/>
      <c r="AP162" s="376"/>
      <c r="AQ162" s="376"/>
      <c r="AR162" s="376"/>
      <c r="AS162" s="376"/>
    </row>
    <row r="163" spans="1:45" ht="27" customHeight="1" x14ac:dyDescent="0.25">
      <c r="A163" s="425">
        <v>156</v>
      </c>
      <c r="B163" s="428"/>
      <c r="C163" s="428"/>
      <c r="D163" s="453" t="s">
        <v>2744</v>
      </c>
      <c r="E163" s="473" t="s">
        <v>66</v>
      </c>
      <c r="F163" s="453" t="s">
        <v>2745</v>
      </c>
      <c r="G163" s="453" t="s">
        <v>2688</v>
      </c>
      <c r="H163" s="495" t="s">
        <v>2628</v>
      </c>
      <c r="I163" s="452" t="s">
        <v>1873</v>
      </c>
      <c r="J163" s="495" t="s">
        <v>2057</v>
      </c>
      <c r="K163" s="495">
        <v>1</v>
      </c>
      <c r="L163" s="428">
        <v>1</v>
      </c>
      <c r="M163" s="495" t="s">
        <v>2037</v>
      </c>
      <c r="N163" s="495" t="s">
        <v>2286</v>
      </c>
      <c r="O163" s="453" t="s">
        <v>2749</v>
      </c>
      <c r="P163" s="376" t="s">
        <v>1254</v>
      </c>
      <c r="Q163" s="376" t="s">
        <v>1254</v>
      </c>
      <c r="R163" s="376" t="s">
        <v>1254</v>
      </c>
      <c r="S163" s="376" t="s">
        <v>1254</v>
      </c>
      <c r="T163" s="376" t="s">
        <v>1254</v>
      </c>
      <c r="U163" s="376" t="s">
        <v>1254</v>
      </c>
      <c r="V163" s="376" t="s">
        <v>1254</v>
      </c>
      <c r="W163" s="376" t="s">
        <v>1254</v>
      </c>
      <c r="X163" s="376" t="s">
        <v>1254</v>
      </c>
      <c r="Y163" s="376" t="s">
        <v>1254</v>
      </c>
      <c r="Z163" s="376"/>
      <c r="AA163" s="376" t="s">
        <v>1254</v>
      </c>
      <c r="AB163" s="376" t="s">
        <v>1254</v>
      </c>
      <c r="AC163" s="376" t="s">
        <v>1254</v>
      </c>
      <c r="AD163" s="410" t="s">
        <v>1185</v>
      </c>
      <c r="AE163" s="410" t="s">
        <v>1184</v>
      </c>
      <c r="AF163" s="410" t="s">
        <v>1184</v>
      </c>
      <c r="AG163" s="378" t="s">
        <v>1184</v>
      </c>
      <c r="AH163" s="378" t="s">
        <v>1184</v>
      </c>
      <c r="AI163" s="378" t="s">
        <v>1184</v>
      </c>
      <c r="AJ163" s="378" t="s">
        <v>1184</v>
      </c>
      <c r="AK163" s="405" t="s">
        <v>1380</v>
      </c>
      <c r="AL163" s="405" t="s">
        <v>1254</v>
      </c>
      <c r="AM163" s="376" t="s">
        <v>1254</v>
      </c>
      <c r="AN163" s="378"/>
      <c r="AO163" s="376"/>
      <c r="AP163" s="376"/>
      <c r="AQ163" s="376"/>
      <c r="AR163" s="376"/>
      <c r="AS163" s="376"/>
    </row>
    <row r="164" spans="1:45" ht="27" customHeight="1" x14ac:dyDescent="0.25">
      <c r="A164" s="425">
        <v>157</v>
      </c>
      <c r="B164" s="428"/>
      <c r="C164" s="428"/>
      <c r="D164" s="453" t="s">
        <v>2746</v>
      </c>
      <c r="E164" s="473" t="s">
        <v>66</v>
      </c>
      <c r="F164" s="453" t="s">
        <v>2745</v>
      </c>
      <c r="G164" s="453" t="s">
        <v>2688</v>
      </c>
      <c r="H164" s="495" t="s">
        <v>2628</v>
      </c>
      <c r="I164" s="452" t="s">
        <v>1872</v>
      </c>
      <c r="J164" s="495" t="s">
        <v>2057</v>
      </c>
      <c r="K164" s="495">
        <v>1</v>
      </c>
      <c r="L164" s="428">
        <v>1</v>
      </c>
      <c r="M164" s="495" t="s">
        <v>2037</v>
      </c>
      <c r="N164" s="495" t="s">
        <v>2287</v>
      </c>
      <c r="O164" s="453" t="s">
        <v>2750</v>
      </c>
      <c r="P164" s="376" t="s">
        <v>1254</v>
      </c>
      <c r="Q164" s="376" t="s">
        <v>1254</v>
      </c>
      <c r="R164" s="376" t="s">
        <v>1254</v>
      </c>
      <c r="S164" s="376" t="s">
        <v>1254</v>
      </c>
      <c r="T164" s="376" t="s">
        <v>1254</v>
      </c>
      <c r="U164" s="376" t="s">
        <v>1254</v>
      </c>
      <c r="V164" s="376" t="s">
        <v>1254</v>
      </c>
      <c r="W164" s="376" t="s">
        <v>1254</v>
      </c>
      <c r="X164" s="376" t="s">
        <v>1254</v>
      </c>
      <c r="Y164" s="376" t="s">
        <v>1254</v>
      </c>
      <c r="Z164" s="376"/>
      <c r="AA164" s="376" t="s">
        <v>1254</v>
      </c>
      <c r="AB164" s="376" t="s">
        <v>1254</v>
      </c>
      <c r="AC164" s="376" t="s">
        <v>1254</v>
      </c>
      <c r="AD164" s="410" t="s">
        <v>1185</v>
      </c>
      <c r="AE164" s="410" t="s">
        <v>1184</v>
      </c>
      <c r="AF164" s="410" t="s">
        <v>1184</v>
      </c>
      <c r="AG164" s="378" t="s">
        <v>1184</v>
      </c>
      <c r="AH164" s="378" t="s">
        <v>1184</v>
      </c>
      <c r="AI164" s="378" t="s">
        <v>1184</v>
      </c>
      <c r="AJ164" s="378" t="s">
        <v>1184</v>
      </c>
      <c r="AK164" s="405" t="s">
        <v>1380</v>
      </c>
      <c r="AL164" s="405" t="s">
        <v>1254</v>
      </c>
      <c r="AM164" s="376" t="s">
        <v>1254</v>
      </c>
      <c r="AN164" s="378"/>
      <c r="AO164" s="376"/>
      <c r="AP164" s="376"/>
      <c r="AQ164" s="376"/>
      <c r="AR164" s="376"/>
      <c r="AS164" s="376"/>
    </row>
    <row r="165" spans="1:45" ht="27" customHeight="1" x14ac:dyDescent="0.25">
      <c r="A165" s="425">
        <v>158</v>
      </c>
      <c r="B165" s="428"/>
      <c r="C165" s="428"/>
      <c r="D165" s="453" t="s">
        <v>2747</v>
      </c>
      <c r="E165" s="473" t="s">
        <v>66</v>
      </c>
      <c r="F165" s="453" t="s">
        <v>2745</v>
      </c>
      <c r="G165" s="453" t="s">
        <v>2688</v>
      </c>
      <c r="H165" s="495" t="s">
        <v>2628</v>
      </c>
      <c r="I165" s="452" t="s">
        <v>1873</v>
      </c>
      <c r="J165" s="495" t="s">
        <v>2057</v>
      </c>
      <c r="K165" s="495">
        <v>1</v>
      </c>
      <c r="L165" s="428">
        <v>1</v>
      </c>
      <c r="M165" s="495" t="s">
        <v>2037</v>
      </c>
      <c r="N165" s="495" t="s">
        <v>2288</v>
      </c>
      <c r="O165" s="453" t="s">
        <v>2751</v>
      </c>
      <c r="P165" s="376" t="s">
        <v>1254</v>
      </c>
      <c r="Q165" s="376" t="s">
        <v>1254</v>
      </c>
      <c r="R165" s="376" t="s">
        <v>1254</v>
      </c>
      <c r="S165" s="376" t="s">
        <v>1254</v>
      </c>
      <c r="T165" s="376" t="s">
        <v>1254</v>
      </c>
      <c r="U165" s="376" t="s">
        <v>1254</v>
      </c>
      <c r="V165" s="376" t="s">
        <v>1254</v>
      </c>
      <c r="W165" s="376" t="s">
        <v>1254</v>
      </c>
      <c r="X165" s="376" t="s">
        <v>1254</v>
      </c>
      <c r="Y165" s="376" t="s">
        <v>1254</v>
      </c>
      <c r="Z165" s="376"/>
      <c r="AA165" s="376" t="s">
        <v>1254</v>
      </c>
      <c r="AB165" s="376" t="s">
        <v>1254</v>
      </c>
      <c r="AC165" s="376" t="s">
        <v>1254</v>
      </c>
      <c r="AD165" s="410" t="s">
        <v>1185</v>
      </c>
      <c r="AE165" s="410" t="s">
        <v>1184</v>
      </c>
      <c r="AF165" s="410" t="s">
        <v>1184</v>
      </c>
      <c r="AG165" s="378" t="s">
        <v>1184</v>
      </c>
      <c r="AH165" s="378" t="s">
        <v>1184</v>
      </c>
      <c r="AI165" s="378" t="s">
        <v>1184</v>
      </c>
      <c r="AJ165" s="378" t="s">
        <v>1184</v>
      </c>
      <c r="AK165" s="405" t="s">
        <v>1380</v>
      </c>
      <c r="AL165" s="405" t="s">
        <v>1254</v>
      </c>
      <c r="AM165" s="376" t="s">
        <v>1254</v>
      </c>
      <c r="AN165" s="378"/>
      <c r="AO165" s="376"/>
      <c r="AP165" s="376"/>
      <c r="AQ165" s="376"/>
      <c r="AR165" s="376"/>
      <c r="AS165" s="376"/>
    </row>
    <row r="166" spans="1:45" ht="27" customHeight="1" x14ac:dyDescent="0.25">
      <c r="A166" s="425">
        <v>159</v>
      </c>
      <c r="B166" s="428"/>
      <c r="C166" s="428"/>
      <c r="D166" s="453" t="s">
        <v>2748</v>
      </c>
      <c r="E166" s="473" t="s">
        <v>66</v>
      </c>
      <c r="F166" s="453" t="s">
        <v>2745</v>
      </c>
      <c r="G166" s="453" t="s">
        <v>2688</v>
      </c>
      <c r="H166" s="495" t="s">
        <v>2628</v>
      </c>
      <c r="I166" s="452" t="s">
        <v>1872</v>
      </c>
      <c r="J166" s="495" t="s">
        <v>2057</v>
      </c>
      <c r="K166" s="495">
        <v>1</v>
      </c>
      <c r="L166" s="428">
        <v>1</v>
      </c>
      <c r="M166" s="495" t="s">
        <v>2037</v>
      </c>
      <c r="N166" s="495" t="s">
        <v>2289</v>
      </c>
      <c r="O166" s="453" t="s">
        <v>2752</v>
      </c>
      <c r="P166" s="376" t="s">
        <v>1254</v>
      </c>
      <c r="Q166" s="376" t="s">
        <v>1254</v>
      </c>
      <c r="R166" s="376" t="s">
        <v>1254</v>
      </c>
      <c r="S166" s="376" t="s">
        <v>1254</v>
      </c>
      <c r="T166" s="376" t="s">
        <v>1254</v>
      </c>
      <c r="U166" s="376" t="s">
        <v>1254</v>
      </c>
      <c r="V166" s="376" t="s">
        <v>1254</v>
      </c>
      <c r="W166" s="376" t="s">
        <v>1254</v>
      </c>
      <c r="X166" s="376" t="s">
        <v>1254</v>
      </c>
      <c r="Y166" s="376" t="s">
        <v>1254</v>
      </c>
      <c r="Z166" s="376"/>
      <c r="AA166" s="376" t="s">
        <v>1254</v>
      </c>
      <c r="AB166" s="376" t="s">
        <v>1254</v>
      </c>
      <c r="AC166" s="376" t="s">
        <v>1254</v>
      </c>
      <c r="AD166" s="410" t="s">
        <v>1185</v>
      </c>
      <c r="AE166" s="410" t="s">
        <v>1184</v>
      </c>
      <c r="AF166" s="410" t="s">
        <v>1184</v>
      </c>
      <c r="AG166" s="378" t="s">
        <v>1184</v>
      </c>
      <c r="AH166" s="378" t="s">
        <v>1184</v>
      </c>
      <c r="AI166" s="378" t="s">
        <v>1184</v>
      </c>
      <c r="AJ166" s="378" t="s">
        <v>1184</v>
      </c>
      <c r="AK166" s="405" t="s">
        <v>1380</v>
      </c>
      <c r="AL166" s="405" t="s">
        <v>1254</v>
      </c>
      <c r="AM166" s="376" t="s">
        <v>1254</v>
      </c>
      <c r="AN166" s="378"/>
      <c r="AO166" s="376"/>
      <c r="AP166" s="376"/>
      <c r="AQ166" s="376"/>
      <c r="AR166" s="376"/>
      <c r="AS166" s="376"/>
    </row>
    <row r="167" spans="1:45" ht="27" customHeight="1" x14ac:dyDescent="0.25">
      <c r="A167" s="425">
        <v>160</v>
      </c>
      <c r="B167" s="428"/>
      <c r="C167" s="428"/>
      <c r="D167" s="428" t="s">
        <v>1265</v>
      </c>
      <c r="E167" s="446" t="s">
        <v>66</v>
      </c>
      <c r="F167" s="428" t="s">
        <v>2596</v>
      </c>
      <c r="G167" s="428" t="s">
        <v>1749</v>
      </c>
      <c r="H167" s="428" t="s">
        <v>2628</v>
      </c>
      <c r="I167" s="447" t="s">
        <v>1873</v>
      </c>
      <c r="J167" s="428" t="s">
        <v>2057</v>
      </c>
      <c r="K167" s="428">
        <v>1</v>
      </c>
      <c r="L167" s="428">
        <v>1</v>
      </c>
      <c r="M167" s="428" t="s">
        <v>2037</v>
      </c>
      <c r="N167" s="428" t="s">
        <v>2290</v>
      </c>
      <c r="O167" s="428" t="s">
        <v>1612</v>
      </c>
      <c r="P167" s="376" t="s">
        <v>1254</v>
      </c>
      <c r="Q167" s="376" t="s">
        <v>1254</v>
      </c>
      <c r="R167" s="376" t="s">
        <v>1254</v>
      </c>
      <c r="S167" s="376" t="s">
        <v>1254</v>
      </c>
      <c r="T167" s="376" t="s">
        <v>1254</v>
      </c>
      <c r="U167" s="376" t="s">
        <v>1254</v>
      </c>
      <c r="V167" s="376" t="s">
        <v>1254</v>
      </c>
      <c r="W167" s="376" t="s">
        <v>1254</v>
      </c>
      <c r="X167" s="376" t="s">
        <v>1254</v>
      </c>
      <c r="Y167" s="376" t="s">
        <v>1254</v>
      </c>
      <c r="Z167" s="378" t="s">
        <v>1380</v>
      </c>
      <c r="AA167" s="378" t="s">
        <v>1380</v>
      </c>
      <c r="AB167" s="378" t="s">
        <v>1380</v>
      </c>
      <c r="AC167" s="378" t="s">
        <v>1380</v>
      </c>
      <c r="AD167" s="378" t="s">
        <v>1380</v>
      </c>
      <c r="AE167" s="378" t="s">
        <v>1380</v>
      </c>
      <c r="AF167" s="378" t="s">
        <v>1380</v>
      </c>
      <c r="AG167" s="378" t="s">
        <v>1380</v>
      </c>
      <c r="AH167" s="378"/>
      <c r="AI167" s="378"/>
      <c r="AJ167" s="378" t="s">
        <v>1380</v>
      </c>
      <c r="AK167" s="405" t="s">
        <v>1380</v>
      </c>
      <c r="AL167" s="405" t="s">
        <v>1254</v>
      </c>
      <c r="AM167" s="378" t="s">
        <v>1380</v>
      </c>
      <c r="AN167" s="378"/>
      <c r="AO167" s="376"/>
      <c r="AP167" s="376"/>
      <c r="AQ167" s="376"/>
      <c r="AR167" s="376"/>
      <c r="AS167" s="376"/>
    </row>
    <row r="168" spans="1:45" ht="27" customHeight="1" x14ac:dyDescent="0.25">
      <c r="A168" s="425">
        <v>161</v>
      </c>
      <c r="B168" s="428"/>
      <c r="C168" s="428"/>
      <c r="D168" s="428" t="s">
        <v>1265</v>
      </c>
      <c r="E168" s="446" t="s">
        <v>66</v>
      </c>
      <c r="F168" s="428" t="s">
        <v>2596</v>
      </c>
      <c r="G168" s="428" t="s">
        <v>1749</v>
      </c>
      <c r="H168" s="428" t="s">
        <v>2628</v>
      </c>
      <c r="I168" s="447" t="s">
        <v>1873</v>
      </c>
      <c r="J168" s="428" t="s">
        <v>2057</v>
      </c>
      <c r="K168" s="428">
        <v>1</v>
      </c>
      <c r="L168" s="428">
        <v>1</v>
      </c>
      <c r="M168" s="428" t="s">
        <v>2038</v>
      </c>
      <c r="N168" s="428" t="s">
        <v>2291</v>
      </c>
      <c r="O168" s="428" t="s">
        <v>1612</v>
      </c>
      <c r="P168" s="376" t="s">
        <v>1254</v>
      </c>
      <c r="Q168" s="376" t="s">
        <v>1254</v>
      </c>
      <c r="R168" s="376" t="s">
        <v>1254</v>
      </c>
      <c r="S168" s="376" t="s">
        <v>1254</v>
      </c>
      <c r="T168" s="376" t="s">
        <v>1254</v>
      </c>
      <c r="U168" s="376" t="s">
        <v>1254</v>
      </c>
      <c r="V168" s="376" t="s">
        <v>1254</v>
      </c>
      <c r="W168" s="376" t="s">
        <v>1254</v>
      </c>
      <c r="X168" s="376" t="s">
        <v>1254</v>
      </c>
      <c r="Y168" s="376" t="s">
        <v>1254</v>
      </c>
      <c r="Z168" s="378" t="s">
        <v>1380</v>
      </c>
      <c r="AA168" s="378" t="s">
        <v>1380</v>
      </c>
      <c r="AB168" s="378" t="s">
        <v>1380</v>
      </c>
      <c r="AC168" s="378" t="s">
        <v>1380</v>
      </c>
      <c r="AD168" s="378" t="s">
        <v>1380</v>
      </c>
      <c r="AE168" s="378" t="s">
        <v>1380</v>
      </c>
      <c r="AF168" s="378" t="s">
        <v>1380</v>
      </c>
      <c r="AG168" s="378" t="s">
        <v>1380</v>
      </c>
      <c r="AH168" s="378"/>
      <c r="AI168" s="378"/>
      <c r="AJ168" s="378" t="s">
        <v>1380</v>
      </c>
      <c r="AK168" s="405" t="s">
        <v>1380</v>
      </c>
      <c r="AL168" s="405" t="s">
        <v>1254</v>
      </c>
      <c r="AM168" s="378" t="s">
        <v>1380</v>
      </c>
      <c r="AN168" s="378"/>
      <c r="AO168" s="376"/>
      <c r="AP168" s="376"/>
      <c r="AQ168" s="376"/>
      <c r="AR168" s="376"/>
      <c r="AS168" s="376"/>
    </row>
    <row r="169" spans="1:45" ht="27" customHeight="1" x14ac:dyDescent="0.25">
      <c r="A169" s="425">
        <v>162</v>
      </c>
      <c r="B169" s="428"/>
      <c r="C169" s="428"/>
      <c r="D169" s="428" t="s">
        <v>1265</v>
      </c>
      <c r="E169" s="446" t="s">
        <v>66</v>
      </c>
      <c r="F169" s="428" t="s">
        <v>2596</v>
      </c>
      <c r="G169" s="428" t="s">
        <v>1749</v>
      </c>
      <c r="H169" s="428" t="s">
        <v>2628</v>
      </c>
      <c r="I169" s="447" t="s">
        <v>1873</v>
      </c>
      <c r="J169" s="428" t="s">
        <v>2057</v>
      </c>
      <c r="K169" s="428">
        <v>1</v>
      </c>
      <c r="L169" s="428">
        <v>1</v>
      </c>
      <c r="M169" s="428" t="s">
        <v>2038</v>
      </c>
      <c r="N169" s="428" t="s">
        <v>2292</v>
      </c>
      <c r="O169" s="428" t="s">
        <v>1612</v>
      </c>
      <c r="P169" s="376" t="s">
        <v>1254</v>
      </c>
      <c r="Q169" s="376" t="s">
        <v>1254</v>
      </c>
      <c r="R169" s="376" t="s">
        <v>1254</v>
      </c>
      <c r="S169" s="376" t="s">
        <v>1254</v>
      </c>
      <c r="T169" s="376" t="s">
        <v>1254</v>
      </c>
      <c r="U169" s="376" t="s">
        <v>1254</v>
      </c>
      <c r="V169" s="376" t="s">
        <v>1254</v>
      </c>
      <c r="W169" s="376" t="s">
        <v>1254</v>
      </c>
      <c r="X169" s="376" t="s">
        <v>1254</v>
      </c>
      <c r="Y169" s="376" t="s">
        <v>1254</v>
      </c>
      <c r="Z169" s="378" t="s">
        <v>1380</v>
      </c>
      <c r="AA169" s="378" t="s">
        <v>1380</v>
      </c>
      <c r="AB169" s="378" t="s">
        <v>1380</v>
      </c>
      <c r="AC169" s="378" t="s">
        <v>1380</v>
      </c>
      <c r="AD169" s="378" t="s">
        <v>1380</v>
      </c>
      <c r="AE169" s="378" t="s">
        <v>1380</v>
      </c>
      <c r="AF169" s="378" t="s">
        <v>1380</v>
      </c>
      <c r="AG169" s="378" t="s">
        <v>1380</v>
      </c>
      <c r="AH169" s="378"/>
      <c r="AI169" s="378"/>
      <c r="AJ169" s="378" t="s">
        <v>1380</v>
      </c>
      <c r="AK169" s="405" t="s">
        <v>1380</v>
      </c>
      <c r="AL169" s="405" t="s">
        <v>1254</v>
      </c>
      <c r="AM169" s="378" t="s">
        <v>1380</v>
      </c>
      <c r="AN169" s="378"/>
      <c r="AO169" s="376"/>
      <c r="AP169" s="376"/>
      <c r="AQ169" s="376"/>
      <c r="AR169" s="376"/>
      <c r="AS169" s="376"/>
    </row>
    <row r="170" spans="1:45" ht="27" customHeight="1" x14ac:dyDescent="0.25">
      <c r="A170" s="425">
        <v>163</v>
      </c>
      <c r="B170" s="428"/>
      <c r="C170" s="428"/>
      <c r="D170" s="428" t="s">
        <v>1265</v>
      </c>
      <c r="E170" s="446" t="s">
        <v>66</v>
      </c>
      <c r="F170" s="428" t="s">
        <v>2596</v>
      </c>
      <c r="G170" s="428" t="s">
        <v>1749</v>
      </c>
      <c r="H170" s="428" t="s">
        <v>2628</v>
      </c>
      <c r="I170" s="447" t="s">
        <v>1873</v>
      </c>
      <c r="J170" s="428" t="s">
        <v>2057</v>
      </c>
      <c r="K170" s="428">
        <v>1</v>
      </c>
      <c r="L170" s="428">
        <v>1</v>
      </c>
      <c r="M170" s="428" t="s">
        <v>2038</v>
      </c>
      <c r="N170" s="428" t="s">
        <v>2293</v>
      </c>
      <c r="O170" s="428" t="s">
        <v>1612</v>
      </c>
      <c r="P170" s="376" t="s">
        <v>1254</v>
      </c>
      <c r="Q170" s="376" t="s">
        <v>1254</v>
      </c>
      <c r="R170" s="376" t="s">
        <v>1254</v>
      </c>
      <c r="S170" s="376" t="s">
        <v>1254</v>
      </c>
      <c r="T170" s="376" t="s">
        <v>1254</v>
      </c>
      <c r="U170" s="376" t="s">
        <v>1254</v>
      </c>
      <c r="V170" s="376" t="s">
        <v>1254</v>
      </c>
      <c r="W170" s="376" t="s">
        <v>1254</v>
      </c>
      <c r="X170" s="376" t="s">
        <v>1254</v>
      </c>
      <c r="Y170" s="376" t="s">
        <v>1254</v>
      </c>
      <c r="Z170" s="378" t="s">
        <v>1380</v>
      </c>
      <c r="AA170" s="378" t="s">
        <v>1380</v>
      </c>
      <c r="AB170" s="378" t="s">
        <v>1380</v>
      </c>
      <c r="AC170" s="378" t="s">
        <v>1380</v>
      </c>
      <c r="AD170" s="378" t="s">
        <v>1380</v>
      </c>
      <c r="AE170" s="378" t="s">
        <v>1380</v>
      </c>
      <c r="AF170" s="378" t="s">
        <v>1380</v>
      </c>
      <c r="AG170" s="378" t="s">
        <v>1380</v>
      </c>
      <c r="AH170" s="378"/>
      <c r="AI170" s="378"/>
      <c r="AJ170" s="378" t="s">
        <v>1380</v>
      </c>
      <c r="AK170" s="405" t="s">
        <v>1380</v>
      </c>
      <c r="AL170" s="405" t="s">
        <v>1254</v>
      </c>
      <c r="AM170" s="378" t="s">
        <v>1380</v>
      </c>
      <c r="AN170" s="378"/>
      <c r="AO170" s="376"/>
      <c r="AP170" s="376"/>
      <c r="AQ170" s="376"/>
      <c r="AR170" s="376"/>
      <c r="AS170" s="376"/>
    </row>
    <row r="171" spans="1:45" ht="27" customHeight="1" x14ac:dyDescent="0.25">
      <c r="A171" s="425">
        <v>164</v>
      </c>
      <c r="B171" s="428"/>
      <c r="C171" s="428"/>
      <c r="D171" s="428" t="s">
        <v>1265</v>
      </c>
      <c r="E171" s="446" t="s">
        <v>66</v>
      </c>
      <c r="F171" s="428" t="s">
        <v>2596</v>
      </c>
      <c r="G171" s="428" t="s">
        <v>1749</v>
      </c>
      <c r="H171" s="428" t="s">
        <v>2628</v>
      </c>
      <c r="I171" s="447" t="s">
        <v>1873</v>
      </c>
      <c r="J171" s="428" t="s">
        <v>2057</v>
      </c>
      <c r="K171" s="428">
        <v>1</v>
      </c>
      <c r="L171" s="428">
        <v>1</v>
      </c>
      <c r="M171" s="428" t="s">
        <v>2038</v>
      </c>
      <c r="N171" s="428" t="s">
        <v>2294</v>
      </c>
      <c r="O171" s="428" t="s">
        <v>1612</v>
      </c>
      <c r="P171" s="376" t="s">
        <v>1254</v>
      </c>
      <c r="Q171" s="376" t="s">
        <v>1254</v>
      </c>
      <c r="R171" s="376" t="s">
        <v>1254</v>
      </c>
      <c r="S171" s="376" t="s">
        <v>1254</v>
      </c>
      <c r="T171" s="376" t="s">
        <v>1254</v>
      </c>
      <c r="U171" s="376" t="s">
        <v>1254</v>
      </c>
      <c r="V171" s="376" t="s">
        <v>1254</v>
      </c>
      <c r="W171" s="376" t="s">
        <v>1254</v>
      </c>
      <c r="X171" s="376" t="s">
        <v>1254</v>
      </c>
      <c r="Y171" s="376" t="s">
        <v>1254</v>
      </c>
      <c r="Z171" s="378" t="s">
        <v>1380</v>
      </c>
      <c r="AA171" s="378" t="s">
        <v>1380</v>
      </c>
      <c r="AB171" s="378" t="s">
        <v>1380</v>
      </c>
      <c r="AC171" s="378" t="s">
        <v>1380</v>
      </c>
      <c r="AD171" s="378" t="s">
        <v>1380</v>
      </c>
      <c r="AE171" s="378" t="s">
        <v>1380</v>
      </c>
      <c r="AF171" s="378" t="s">
        <v>1380</v>
      </c>
      <c r="AG171" s="378" t="s">
        <v>1380</v>
      </c>
      <c r="AH171" s="378"/>
      <c r="AI171" s="378"/>
      <c r="AJ171" s="378" t="s">
        <v>1380</v>
      </c>
      <c r="AK171" s="405" t="s">
        <v>1380</v>
      </c>
      <c r="AL171" s="405" t="s">
        <v>1254</v>
      </c>
      <c r="AM171" s="378" t="s">
        <v>1380</v>
      </c>
      <c r="AN171" s="378"/>
      <c r="AO171" s="376"/>
      <c r="AP171" s="376"/>
      <c r="AQ171" s="376"/>
      <c r="AR171" s="376"/>
      <c r="AS171" s="376"/>
    </row>
    <row r="172" spans="1:45" ht="27" customHeight="1" x14ac:dyDescent="0.25">
      <c r="A172" s="425">
        <v>165</v>
      </c>
      <c r="B172" s="428"/>
      <c r="C172" s="428"/>
      <c r="D172" s="428" t="s">
        <v>1672</v>
      </c>
      <c r="E172" s="446" t="s">
        <v>66</v>
      </c>
      <c r="F172" s="428" t="s">
        <v>2110</v>
      </c>
      <c r="G172" s="428" t="s">
        <v>1749</v>
      </c>
      <c r="H172" s="428" t="s">
        <v>2628</v>
      </c>
      <c r="I172" s="447" t="s">
        <v>1873</v>
      </c>
      <c r="J172" s="428" t="s">
        <v>2057</v>
      </c>
      <c r="K172" s="428">
        <v>1</v>
      </c>
      <c r="L172" s="428">
        <v>1</v>
      </c>
      <c r="M172" s="428" t="s">
        <v>2038</v>
      </c>
      <c r="N172" s="428" t="s">
        <v>2295</v>
      </c>
      <c r="O172" s="428" t="s">
        <v>1674</v>
      </c>
      <c r="P172" s="376" t="s">
        <v>1254</v>
      </c>
      <c r="Q172" s="376" t="s">
        <v>1254</v>
      </c>
      <c r="R172" s="376" t="s">
        <v>1254</v>
      </c>
      <c r="S172" s="376" t="s">
        <v>1254</v>
      </c>
      <c r="T172" s="376" t="s">
        <v>1254</v>
      </c>
      <c r="U172" s="376" t="s">
        <v>1254</v>
      </c>
      <c r="V172" s="376" t="s">
        <v>1254</v>
      </c>
      <c r="W172" s="376" t="s">
        <v>1254</v>
      </c>
      <c r="X172" s="376" t="s">
        <v>1254</v>
      </c>
      <c r="Y172" s="376" t="s">
        <v>1254</v>
      </c>
      <c r="Z172" s="378" t="s">
        <v>1380</v>
      </c>
      <c r="AA172" s="378" t="s">
        <v>1380</v>
      </c>
      <c r="AB172" s="378" t="s">
        <v>1207</v>
      </c>
      <c r="AC172" s="378" t="s">
        <v>1380</v>
      </c>
      <c r="AD172" s="378" t="s">
        <v>1380</v>
      </c>
      <c r="AE172" s="378" t="s">
        <v>1380</v>
      </c>
      <c r="AF172" s="378" t="s">
        <v>1207</v>
      </c>
      <c r="AG172" s="378" t="s">
        <v>1380</v>
      </c>
      <c r="AH172" s="378"/>
      <c r="AI172" s="378"/>
      <c r="AJ172" s="378" t="s">
        <v>1380</v>
      </c>
      <c r="AK172" s="405" t="s">
        <v>1380</v>
      </c>
      <c r="AL172" s="405" t="s">
        <v>1254</v>
      </c>
      <c r="AM172" s="378" t="s">
        <v>1380</v>
      </c>
      <c r="AN172" s="378"/>
      <c r="AO172" s="376"/>
      <c r="AP172" s="376" t="s">
        <v>1795</v>
      </c>
      <c r="AQ172" s="376"/>
      <c r="AR172" s="376"/>
      <c r="AS172" s="376"/>
    </row>
    <row r="173" spans="1:45" ht="27" customHeight="1" x14ac:dyDescent="0.25">
      <c r="A173" s="425">
        <v>166</v>
      </c>
      <c r="B173" s="428"/>
      <c r="C173" s="428"/>
      <c r="D173" s="428" t="s">
        <v>1673</v>
      </c>
      <c r="E173" s="446" t="s">
        <v>66</v>
      </c>
      <c r="F173" s="428" t="s">
        <v>2110</v>
      </c>
      <c r="G173" s="428" t="s">
        <v>1749</v>
      </c>
      <c r="H173" s="428" t="s">
        <v>2628</v>
      </c>
      <c r="I173" s="447" t="s">
        <v>1872</v>
      </c>
      <c r="J173" s="428" t="s">
        <v>2057</v>
      </c>
      <c r="K173" s="428">
        <v>1</v>
      </c>
      <c r="L173" s="428">
        <v>1</v>
      </c>
      <c r="M173" s="428" t="s">
        <v>2038</v>
      </c>
      <c r="N173" s="428" t="s">
        <v>2296</v>
      </c>
      <c r="O173" s="428" t="s">
        <v>1675</v>
      </c>
      <c r="P173" s="376" t="s">
        <v>1254</v>
      </c>
      <c r="Q173" s="376" t="s">
        <v>1254</v>
      </c>
      <c r="R173" s="376" t="s">
        <v>1254</v>
      </c>
      <c r="S173" s="376" t="s">
        <v>1254</v>
      </c>
      <c r="T173" s="376" t="s">
        <v>1254</v>
      </c>
      <c r="U173" s="376" t="s">
        <v>1254</v>
      </c>
      <c r="V173" s="376" t="s">
        <v>1254</v>
      </c>
      <c r="W173" s="376" t="s">
        <v>1254</v>
      </c>
      <c r="X173" s="376" t="s">
        <v>1254</v>
      </c>
      <c r="Y173" s="376" t="s">
        <v>1254</v>
      </c>
      <c r="Z173" s="378" t="s">
        <v>1380</v>
      </c>
      <c r="AA173" s="378" t="s">
        <v>1380</v>
      </c>
      <c r="AB173" s="378" t="s">
        <v>1207</v>
      </c>
      <c r="AC173" s="378" t="s">
        <v>1380</v>
      </c>
      <c r="AD173" s="378" t="s">
        <v>1380</v>
      </c>
      <c r="AE173" s="378" t="s">
        <v>1380</v>
      </c>
      <c r="AF173" s="378" t="s">
        <v>1207</v>
      </c>
      <c r="AG173" s="378" t="s">
        <v>1380</v>
      </c>
      <c r="AH173" s="378"/>
      <c r="AI173" s="378"/>
      <c r="AJ173" s="378" t="s">
        <v>1380</v>
      </c>
      <c r="AK173" s="405" t="s">
        <v>1380</v>
      </c>
      <c r="AL173" s="405" t="s">
        <v>1254</v>
      </c>
      <c r="AM173" s="378" t="s">
        <v>1380</v>
      </c>
      <c r="AN173" s="378"/>
      <c r="AO173" s="376"/>
      <c r="AP173" s="376" t="s">
        <v>1795</v>
      </c>
      <c r="AQ173" s="376"/>
      <c r="AR173" s="376"/>
      <c r="AS173" s="376"/>
    </row>
    <row r="174" spans="1:45" ht="27" customHeight="1" x14ac:dyDescent="0.25">
      <c r="A174" s="425">
        <v>167</v>
      </c>
      <c r="B174" s="428"/>
      <c r="C174" s="428"/>
      <c r="D174" s="428" t="s">
        <v>1606</v>
      </c>
      <c r="E174" s="446" t="s">
        <v>66</v>
      </c>
      <c r="F174" s="428" t="s">
        <v>1543</v>
      </c>
      <c r="G174" s="428" t="s">
        <v>1749</v>
      </c>
      <c r="H174" s="428" t="s">
        <v>2628</v>
      </c>
      <c r="I174" s="447" t="s">
        <v>1873</v>
      </c>
      <c r="J174" s="428" t="s">
        <v>2057</v>
      </c>
      <c r="K174" s="428">
        <v>1</v>
      </c>
      <c r="L174" s="428">
        <v>1</v>
      </c>
      <c r="M174" s="428" t="s">
        <v>2038</v>
      </c>
      <c r="N174" s="428" t="s">
        <v>2297</v>
      </c>
      <c r="O174" s="428" t="s">
        <v>1613</v>
      </c>
      <c r="P174" s="376" t="s">
        <v>1254</v>
      </c>
      <c r="Q174" s="376" t="s">
        <v>1254</v>
      </c>
      <c r="R174" s="376" t="s">
        <v>1254</v>
      </c>
      <c r="S174" s="376" t="s">
        <v>1254</v>
      </c>
      <c r="T174" s="376" t="s">
        <v>1254</v>
      </c>
      <c r="U174" s="376" t="s">
        <v>1254</v>
      </c>
      <c r="V174" s="376" t="s">
        <v>1254</v>
      </c>
      <c r="W174" s="376" t="s">
        <v>1254</v>
      </c>
      <c r="X174" s="376" t="s">
        <v>1254</v>
      </c>
      <c r="Y174" s="376" t="s">
        <v>1254</v>
      </c>
      <c r="Z174" s="378" t="s">
        <v>1207</v>
      </c>
      <c r="AA174" s="378" t="s">
        <v>1207</v>
      </c>
      <c r="AB174" s="378" t="s">
        <v>1207</v>
      </c>
      <c r="AC174" s="378" t="s">
        <v>1207</v>
      </c>
      <c r="AD174" s="378" t="s">
        <v>1207</v>
      </c>
      <c r="AE174" s="378" t="s">
        <v>1207</v>
      </c>
      <c r="AF174" s="378" t="s">
        <v>1207</v>
      </c>
      <c r="AG174" s="378" t="s">
        <v>1207</v>
      </c>
      <c r="AH174" s="378"/>
      <c r="AI174" s="378"/>
      <c r="AJ174" s="378" t="s">
        <v>1207</v>
      </c>
      <c r="AK174" s="405" t="s">
        <v>1380</v>
      </c>
      <c r="AL174" s="405" t="s">
        <v>1254</v>
      </c>
      <c r="AM174" s="378" t="s">
        <v>1207</v>
      </c>
      <c r="AN174" s="378"/>
      <c r="AO174" s="376"/>
      <c r="AP174" s="376" t="s">
        <v>1796</v>
      </c>
      <c r="AQ174" s="376"/>
      <c r="AR174" s="376"/>
      <c r="AS174" s="376"/>
    </row>
    <row r="175" spans="1:45" ht="27" customHeight="1" x14ac:dyDescent="0.25">
      <c r="A175" s="425">
        <v>168</v>
      </c>
      <c r="B175" s="428"/>
      <c r="C175" s="428"/>
      <c r="D175" s="428" t="s">
        <v>1607</v>
      </c>
      <c r="E175" s="446" t="s">
        <v>66</v>
      </c>
      <c r="F175" s="428" t="s">
        <v>1543</v>
      </c>
      <c r="G175" s="428" t="s">
        <v>1749</v>
      </c>
      <c r="H175" s="428" t="s">
        <v>2628</v>
      </c>
      <c r="I175" s="447" t="s">
        <v>1872</v>
      </c>
      <c r="J175" s="428" t="s">
        <v>2057</v>
      </c>
      <c r="K175" s="428">
        <v>1</v>
      </c>
      <c r="L175" s="428">
        <v>1</v>
      </c>
      <c r="M175" s="428" t="s">
        <v>2038</v>
      </c>
      <c r="N175" s="428" t="s">
        <v>2298</v>
      </c>
      <c r="O175" s="428" t="s">
        <v>1614</v>
      </c>
      <c r="P175" s="376" t="s">
        <v>1254</v>
      </c>
      <c r="Q175" s="376" t="s">
        <v>1254</v>
      </c>
      <c r="R175" s="376" t="s">
        <v>1254</v>
      </c>
      <c r="S175" s="376" t="s">
        <v>1254</v>
      </c>
      <c r="T175" s="376" t="s">
        <v>1254</v>
      </c>
      <c r="U175" s="376" t="s">
        <v>1254</v>
      </c>
      <c r="V175" s="376" t="s">
        <v>1254</v>
      </c>
      <c r="W175" s="376" t="s">
        <v>1254</v>
      </c>
      <c r="X175" s="376" t="s">
        <v>1254</v>
      </c>
      <c r="Y175" s="376" t="s">
        <v>1254</v>
      </c>
      <c r="Z175" s="378" t="s">
        <v>1207</v>
      </c>
      <c r="AA175" s="378" t="s">
        <v>1207</v>
      </c>
      <c r="AB175" s="378" t="s">
        <v>1207</v>
      </c>
      <c r="AC175" s="378" t="s">
        <v>1207</v>
      </c>
      <c r="AD175" s="378" t="s">
        <v>1207</v>
      </c>
      <c r="AE175" s="378" t="s">
        <v>1207</v>
      </c>
      <c r="AF175" s="378" t="s">
        <v>1207</v>
      </c>
      <c r="AG175" s="378" t="s">
        <v>1207</v>
      </c>
      <c r="AH175" s="378"/>
      <c r="AI175" s="378"/>
      <c r="AJ175" s="378" t="s">
        <v>1207</v>
      </c>
      <c r="AK175" s="405" t="s">
        <v>1380</v>
      </c>
      <c r="AL175" s="405" t="s">
        <v>1254</v>
      </c>
      <c r="AM175" s="378" t="s">
        <v>1207</v>
      </c>
      <c r="AN175" s="378"/>
      <c r="AO175" s="376"/>
      <c r="AP175" s="376" t="s">
        <v>1796</v>
      </c>
      <c r="AQ175" s="376"/>
      <c r="AR175" s="376"/>
      <c r="AS175" s="376"/>
    </row>
    <row r="176" spans="1:45" ht="27" customHeight="1" x14ac:dyDescent="0.25">
      <c r="A176" s="425">
        <v>169</v>
      </c>
      <c r="B176" s="428"/>
      <c r="C176" s="428"/>
      <c r="D176" s="428" t="s">
        <v>1574</v>
      </c>
      <c r="E176" s="446" t="s">
        <v>66</v>
      </c>
      <c r="F176" s="428" t="s">
        <v>1543</v>
      </c>
      <c r="G176" s="428" t="s">
        <v>1749</v>
      </c>
      <c r="H176" s="428" t="s">
        <v>2628</v>
      </c>
      <c r="I176" s="412" t="s">
        <v>2663</v>
      </c>
      <c r="J176" s="428" t="s">
        <v>2057</v>
      </c>
      <c r="K176" s="428">
        <v>1</v>
      </c>
      <c r="L176" s="428">
        <v>1</v>
      </c>
      <c r="M176" s="428" t="s">
        <v>2039</v>
      </c>
      <c r="N176" s="428" t="s">
        <v>2299</v>
      </c>
      <c r="O176" s="428" t="s">
        <v>1615</v>
      </c>
      <c r="P176" s="376" t="s">
        <v>1254</v>
      </c>
      <c r="Q176" s="376" t="s">
        <v>1254</v>
      </c>
      <c r="R176" s="376" t="s">
        <v>1254</v>
      </c>
      <c r="S176" s="376" t="s">
        <v>1254</v>
      </c>
      <c r="T176" s="376" t="s">
        <v>1254</v>
      </c>
      <c r="U176" s="376" t="s">
        <v>1254</v>
      </c>
      <c r="V176" s="376" t="s">
        <v>1254</v>
      </c>
      <c r="W176" s="376" t="s">
        <v>1254</v>
      </c>
      <c r="X176" s="376" t="s">
        <v>1254</v>
      </c>
      <c r="Y176" s="376" t="s">
        <v>1254</v>
      </c>
      <c r="Z176" s="378" t="s">
        <v>1207</v>
      </c>
      <c r="AA176" s="378" t="s">
        <v>1207</v>
      </c>
      <c r="AB176" s="378" t="s">
        <v>1207</v>
      </c>
      <c r="AC176" s="378" t="s">
        <v>1207</v>
      </c>
      <c r="AD176" s="378" t="s">
        <v>1207</v>
      </c>
      <c r="AE176" s="378" t="s">
        <v>1207</v>
      </c>
      <c r="AF176" s="378" t="s">
        <v>1207</v>
      </c>
      <c r="AG176" s="378" t="s">
        <v>1207</v>
      </c>
      <c r="AH176" s="378"/>
      <c r="AI176" s="378"/>
      <c r="AJ176" s="378" t="s">
        <v>1207</v>
      </c>
      <c r="AK176" s="405" t="s">
        <v>1380</v>
      </c>
      <c r="AL176" s="405" t="s">
        <v>1254</v>
      </c>
      <c r="AM176" s="378" t="s">
        <v>1207</v>
      </c>
      <c r="AN176" s="378"/>
      <c r="AO176" s="376"/>
      <c r="AP176" s="376"/>
      <c r="AQ176" s="376"/>
      <c r="AR176" s="376"/>
      <c r="AS176" s="376"/>
    </row>
    <row r="177" spans="1:45" ht="27" customHeight="1" x14ac:dyDescent="0.25">
      <c r="A177" s="425">
        <v>170</v>
      </c>
      <c r="B177" s="428"/>
      <c r="C177" s="428"/>
      <c r="D177" s="428" t="s">
        <v>1575</v>
      </c>
      <c r="E177" s="446" t="s">
        <v>66</v>
      </c>
      <c r="F177" s="428" t="s">
        <v>1543</v>
      </c>
      <c r="G177" s="428" t="s">
        <v>1749</v>
      </c>
      <c r="H177" s="428" t="s">
        <v>2628</v>
      </c>
      <c r="I177" s="412" t="s">
        <v>2664</v>
      </c>
      <c r="J177" s="428" t="s">
        <v>2057</v>
      </c>
      <c r="K177" s="428">
        <v>1</v>
      </c>
      <c r="L177" s="428">
        <v>1</v>
      </c>
      <c r="M177" s="428" t="s">
        <v>2039</v>
      </c>
      <c r="N177" s="428" t="s">
        <v>2300</v>
      </c>
      <c r="O177" s="428" t="s">
        <v>1616</v>
      </c>
      <c r="P177" s="376" t="s">
        <v>1254</v>
      </c>
      <c r="Q177" s="376" t="s">
        <v>1254</v>
      </c>
      <c r="R177" s="376" t="s">
        <v>1254</v>
      </c>
      <c r="S177" s="376" t="s">
        <v>1254</v>
      </c>
      <c r="T177" s="376" t="s">
        <v>1254</v>
      </c>
      <c r="U177" s="376" t="s">
        <v>1254</v>
      </c>
      <c r="V177" s="376" t="s">
        <v>1254</v>
      </c>
      <c r="W177" s="376" t="s">
        <v>1254</v>
      </c>
      <c r="X177" s="376" t="s">
        <v>1254</v>
      </c>
      <c r="Y177" s="376" t="s">
        <v>1254</v>
      </c>
      <c r="Z177" s="378" t="s">
        <v>1207</v>
      </c>
      <c r="AA177" s="378" t="s">
        <v>1207</v>
      </c>
      <c r="AB177" s="378" t="s">
        <v>1207</v>
      </c>
      <c r="AC177" s="378" t="s">
        <v>1207</v>
      </c>
      <c r="AD177" s="378" t="s">
        <v>1207</v>
      </c>
      <c r="AE177" s="378" t="s">
        <v>1207</v>
      </c>
      <c r="AF177" s="378" t="s">
        <v>1207</v>
      </c>
      <c r="AG177" s="378" t="s">
        <v>1207</v>
      </c>
      <c r="AH177" s="378"/>
      <c r="AI177" s="378"/>
      <c r="AJ177" s="378" t="s">
        <v>1207</v>
      </c>
      <c r="AK177" s="405" t="s">
        <v>1380</v>
      </c>
      <c r="AL177" s="405" t="s">
        <v>1254</v>
      </c>
      <c r="AM177" s="378" t="s">
        <v>1207</v>
      </c>
      <c r="AN177" s="378"/>
      <c r="AO177" s="376"/>
      <c r="AP177" s="376"/>
      <c r="AQ177" s="376"/>
      <c r="AR177" s="376"/>
      <c r="AS177" s="376"/>
    </row>
    <row r="178" spans="1:45" ht="27" customHeight="1" x14ac:dyDescent="0.25">
      <c r="A178" s="425">
        <v>171</v>
      </c>
      <c r="B178" s="428"/>
      <c r="C178" s="428"/>
      <c r="D178" s="428" t="s">
        <v>1576</v>
      </c>
      <c r="E178" s="446" t="s">
        <v>66</v>
      </c>
      <c r="F178" s="428" t="s">
        <v>1577</v>
      </c>
      <c r="G178" s="428" t="s">
        <v>1749</v>
      </c>
      <c r="H178" s="428" t="s">
        <v>2628</v>
      </c>
      <c r="I178" s="447" t="s">
        <v>1873</v>
      </c>
      <c r="J178" s="428" t="s">
        <v>2057</v>
      </c>
      <c r="K178" s="428">
        <v>1</v>
      </c>
      <c r="L178" s="428">
        <v>1</v>
      </c>
      <c r="M178" s="428" t="s">
        <v>2039</v>
      </c>
      <c r="N178" s="428" t="s">
        <v>2301</v>
      </c>
      <c r="O178" s="428" t="s">
        <v>1617</v>
      </c>
      <c r="P178" s="376" t="s">
        <v>1254</v>
      </c>
      <c r="Q178" s="376" t="s">
        <v>1254</v>
      </c>
      <c r="R178" s="376" t="s">
        <v>1254</v>
      </c>
      <c r="S178" s="376" t="s">
        <v>1254</v>
      </c>
      <c r="T178" s="376" t="s">
        <v>1254</v>
      </c>
      <c r="U178" s="376" t="s">
        <v>1254</v>
      </c>
      <c r="V178" s="376" t="s">
        <v>1254</v>
      </c>
      <c r="W178" s="376" t="s">
        <v>1254</v>
      </c>
      <c r="X178" s="376" t="s">
        <v>1254</v>
      </c>
      <c r="Y178" s="376" t="s">
        <v>1254</v>
      </c>
      <c r="Z178" s="378" t="s">
        <v>1380</v>
      </c>
      <c r="AA178" s="378" t="s">
        <v>1207</v>
      </c>
      <c r="AB178" s="378" t="s">
        <v>1207</v>
      </c>
      <c r="AC178" s="378" t="s">
        <v>1207</v>
      </c>
      <c r="AD178" s="378" t="s">
        <v>1380</v>
      </c>
      <c r="AE178" s="378" t="s">
        <v>1207</v>
      </c>
      <c r="AF178" s="378" t="s">
        <v>1207</v>
      </c>
      <c r="AG178" s="378" t="s">
        <v>1207</v>
      </c>
      <c r="AH178" s="378"/>
      <c r="AI178" s="378"/>
      <c r="AJ178" s="378" t="s">
        <v>1207</v>
      </c>
      <c r="AK178" s="405" t="s">
        <v>1380</v>
      </c>
      <c r="AL178" s="405" t="s">
        <v>1254</v>
      </c>
      <c r="AM178" s="378" t="s">
        <v>1207</v>
      </c>
      <c r="AN178" s="378"/>
      <c r="AO178" s="376"/>
      <c r="AP178" s="376" t="s">
        <v>1796</v>
      </c>
      <c r="AQ178" s="376"/>
      <c r="AR178" s="376"/>
      <c r="AS178" s="376"/>
    </row>
    <row r="179" spans="1:45" ht="27" customHeight="1" x14ac:dyDescent="0.25">
      <c r="A179" s="425">
        <v>172</v>
      </c>
      <c r="B179" s="428"/>
      <c r="C179" s="428"/>
      <c r="D179" s="428" t="s">
        <v>1578</v>
      </c>
      <c r="E179" s="446" t="s">
        <v>66</v>
      </c>
      <c r="F179" s="428" t="s">
        <v>1577</v>
      </c>
      <c r="G179" s="428" t="s">
        <v>1749</v>
      </c>
      <c r="H179" s="428" t="s">
        <v>2628</v>
      </c>
      <c r="I179" s="447" t="s">
        <v>1872</v>
      </c>
      <c r="J179" s="428" t="s">
        <v>2057</v>
      </c>
      <c r="K179" s="428">
        <v>1</v>
      </c>
      <c r="L179" s="428">
        <v>1</v>
      </c>
      <c r="M179" s="428" t="s">
        <v>2039</v>
      </c>
      <c r="N179" s="428" t="s">
        <v>2302</v>
      </c>
      <c r="O179" s="428" t="s">
        <v>1618</v>
      </c>
      <c r="P179" s="376" t="s">
        <v>1254</v>
      </c>
      <c r="Q179" s="376" t="s">
        <v>1254</v>
      </c>
      <c r="R179" s="376" t="s">
        <v>1254</v>
      </c>
      <c r="S179" s="376" t="s">
        <v>1254</v>
      </c>
      <c r="T179" s="376" t="s">
        <v>1254</v>
      </c>
      <c r="U179" s="376" t="s">
        <v>1254</v>
      </c>
      <c r="V179" s="376" t="s">
        <v>1254</v>
      </c>
      <c r="W179" s="376" t="s">
        <v>1254</v>
      </c>
      <c r="X179" s="376" t="s">
        <v>1254</v>
      </c>
      <c r="Y179" s="376" t="s">
        <v>1254</v>
      </c>
      <c r="Z179" s="378" t="s">
        <v>1380</v>
      </c>
      <c r="AA179" s="378" t="s">
        <v>1207</v>
      </c>
      <c r="AB179" s="378" t="s">
        <v>1207</v>
      </c>
      <c r="AC179" s="378" t="s">
        <v>1207</v>
      </c>
      <c r="AD179" s="378" t="s">
        <v>1380</v>
      </c>
      <c r="AE179" s="378" t="s">
        <v>1207</v>
      </c>
      <c r="AF179" s="378" t="s">
        <v>1207</v>
      </c>
      <c r="AG179" s="378" t="s">
        <v>1207</v>
      </c>
      <c r="AH179" s="378"/>
      <c r="AI179" s="378"/>
      <c r="AJ179" s="378" t="s">
        <v>1207</v>
      </c>
      <c r="AK179" s="405" t="s">
        <v>1380</v>
      </c>
      <c r="AL179" s="405" t="s">
        <v>1254</v>
      </c>
      <c r="AM179" s="378" t="s">
        <v>1207</v>
      </c>
      <c r="AN179" s="378"/>
      <c r="AO179" s="376"/>
      <c r="AP179" s="376" t="s">
        <v>1796</v>
      </c>
      <c r="AQ179" s="376"/>
      <c r="AR179" s="376"/>
      <c r="AS179" s="376"/>
    </row>
    <row r="180" spans="1:45" ht="27" customHeight="1" x14ac:dyDescent="0.25">
      <c r="A180" s="425">
        <v>173</v>
      </c>
      <c r="B180" s="428"/>
      <c r="C180" s="428"/>
      <c r="D180" s="428" t="s">
        <v>1581</v>
      </c>
      <c r="E180" s="446" t="s">
        <v>66</v>
      </c>
      <c r="F180" s="428" t="s">
        <v>2651</v>
      </c>
      <c r="G180" s="428" t="s">
        <v>1749</v>
      </c>
      <c r="H180" s="428" t="s">
        <v>2628</v>
      </c>
      <c r="I180" s="447" t="s">
        <v>1873</v>
      </c>
      <c r="J180" s="428" t="s">
        <v>2057</v>
      </c>
      <c r="K180" s="428">
        <v>1</v>
      </c>
      <c r="L180" s="428">
        <v>1</v>
      </c>
      <c r="M180" s="428" t="s">
        <v>2039</v>
      </c>
      <c r="N180" s="428" t="s">
        <v>2303</v>
      </c>
      <c r="O180" s="428" t="s">
        <v>1619</v>
      </c>
      <c r="P180" s="376" t="s">
        <v>1254</v>
      </c>
      <c r="Q180" s="376" t="s">
        <v>1254</v>
      </c>
      <c r="R180" s="376" t="s">
        <v>1254</v>
      </c>
      <c r="S180" s="376" t="s">
        <v>1254</v>
      </c>
      <c r="T180" s="376" t="s">
        <v>1254</v>
      </c>
      <c r="U180" s="376" t="s">
        <v>1254</v>
      </c>
      <c r="V180" s="376" t="s">
        <v>1254</v>
      </c>
      <c r="W180" s="376" t="s">
        <v>1254</v>
      </c>
      <c r="X180" s="376" t="s">
        <v>1254</v>
      </c>
      <c r="Y180" s="376" t="s">
        <v>1254</v>
      </c>
      <c r="Z180" s="378" t="s">
        <v>1380</v>
      </c>
      <c r="AA180" s="378" t="s">
        <v>1380</v>
      </c>
      <c r="AB180" s="378" t="s">
        <v>1184</v>
      </c>
      <c r="AC180" s="378" t="s">
        <v>1184</v>
      </c>
      <c r="AD180" s="378" t="s">
        <v>1380</v>
      </c>
      <c r="AE180" s="378" t="s">
        <v>1380</v>
      </c>
      <c r="AF180" s="378" t="s">
        <v>1184</v>
      </c>
      <c r="AG180" s="378" t="s">
        <v>1184</v>
      </c>
      <c r="AH180" s="378"/>
      <c r="AI180" s="378"/>
      <c r="AJ180" s="378" t="s">
        <v>1184</v>
      </c>
      <c r="AK180" s="405" t="s">
        <v>1380</v>
      </c>
      <c r="AL180" s="405" t="s">
        <v>1254</v>
      </c>
      <c r="AM180" s="378" t="s">
        <v>1184</v>
      </c>
      <c r="AN180" s="378"/>
      <c r="AO180" s="376"/>
      <c r="AP180" s="376"/>
      <c r="AQ180" s="376"/>
      <c r="AR180" s="376"/>
      <c r="AS180" s="376"/>
    </row>
    <row r="181" spans="1:45" ht="27" customHeight="1" x14ac:dyDescent="0.25">
      <c r="A181" s="425">
        <v>174</v>
      </c>
      <c r="B181" s="428"/>
      <c r="C181" s="428"/>
      <c r="D181" s="428" t="s">
        <v>1582</v>
      </c>
      <c r="E181" s="446" t="s">
        <v>66</v>
      </c>
      <c r="F181" s="428" t="s">
        <v>2651</v>
      </c>
      <c r="G181" s="428" t="s">
        <v>1749</v>
      </c>
      <c r="H181" s="428" t="s">
        <v>2628</v>
      </c>
      <c r="I181" s="447" t="s">
        <v>1872</v>
      </c>
      <c r="J181" s="428" t="s">
        <v>2057</v>
      </c>
      <c r="K181" s="428">
        <v>1</v>
      </c>
      <c r="L181" s="428">
        <v>1</v>
      </c>
      <c r="M181" s="428" t="s">
        <v>2039</v>
      </c>
      <c r="N181" s="428" t="s">
        <v>2304</v>
      </c>
      <c r="O181" s="428" t="s">
        <v>1620</v>
      </c>
      <c r="P181" s="376" t="s">
        <v>1254</v>
      </c>
      <c r="Q181" s="376" t="s">
        <v>1254</v>
      </c>
      <c r="R181" s="376" t="s">
        <v>1254</v>
      </c>
      <c r="S181" s="376" t="s">
        <v>1254</v>
      </c>
      <c r="T181" s="376" t="s">
        <v>1254</v>
      </c>
      <c r="U181" s="376" t="s">
        <v>1254</v>
      </c>
      <c r="V181" s="376" t="s">
        <v>1254</v>
      </c>
      <c r="W181" s="376" t="s">
        <v>1254</v>
      </c>
      <c r="X181" s="376" t="s">
        <v>1254</v>
      </c>
      <c r="Y181" s="376" t="s">
        <v>1254</v>
      </c>
      <c r="Z181" s="378" t="s">
        <v>1380</v>
      </c>
      <c r="AA181" s="378" t="s">
        <v>1380</v>
      </c>
      <c r="AB181" s="378" t="s">
        <v>1184</v>
      </c>
      <c r="AC181" s="378" t="s">
        <v>1184</v>
      </c>
      <c r="AD181" s="378" t="s">
        <v>1380</v>
      </c>
      <c r="AE181" s="378" t="s">
        <v>1380</v>
      </c>
      <c r="AF181" s="378" t="s">
        <v>1184</v>
      </c>
      <c r="AG181" s="378" t="s">
        <v>1184</v>
      </c>
      <c r="AH181" s="378"/>
      <c r="AI181" s="378"/>
      <c r="AJ181" s="378" t="s">
        <v>1184</v>
      </c>
      <c r="AK181" s="405" t="s">
        <v>1380</v>
      </c>
      <c r="AL181" s="405" t="s">
        <v>1254</v>
      </c>
      <c r="AM181" s="378" t="s">
        <v>1184</v>
      </c>
      <c r="AN181" s="378"/>
      <c r="AO181" s="376"/>
      <c r="AP181" s="376"/>
      <c r="AQ181" s="376"/>
      <c r="AR181" s="376"/>
      <c r="AS181" s="376"/>
    </row>
    <row r="182" spans="1:45" ht="27" customHeight="1" x14ac:dyDescent="0.25">
      <c r="A182" s="425">
        <v>175</v>
      </c>
      <c r="B182" s="428"/>
      <c r="C182" s="428"/>
      <c r="D182" s="428" t="s">
        <v>1583</v>
      </c>
      <c r="E182" s="446" t="s">
        <v>66</v>
      </c>
      <c r="F182" s="428" t="s">
        <v>2652</v>
      </c>
      <c r="G182" s="428" t="s">
        <v>1749</v>
      </c>
      <c r="H182" s="428" t="s">
        <v>2628</v>
      </c>
      <c r="I182" s="447" t="s">
        <v>1873</v>
      </c>
      <c r="J182" s="428" t="s">
        <v>2057</v>
      </c>
      <c r="K182" s="428">
        <v>1</v>
      </c>
      <c r="L182" s="428">
        <v>1</v>
      </c>
      <c r="M182" s="428" t="s">
        <v>2039</v>
      </c>
      <c r="N182" s="428" t="s">
        <v>2305</v>
      </c>
      <c r="O182" s="428" t="s">
        <v>1621</v>
      </c>
      <c r="P182" s="376" t="s">
        <v>1254</v>
      </c>
      <c r="Q182" s="376" t="s">
        <v>1254</v>
      </c>
      <c r="R182" s="376" t="s">
        <v>1254</v>
      </c>
      <c r="S182" s="376" t="s">
        <v>1254</v>
      </c>
      <c r="T182" s="376" t="s">
        <v>1254</v>
      </c>
      <c r="U182" s="376" t="s">
        <v>1254</v>
      </c>
      <c r="V182" s="376" t="s">
        <v>1254</v>
      </c>
      <c r="W182" s="376" t="s">
        <v>1254</v>
      </c>
      <c r="X182" s="376" t="s">
        <v>1254</v>
      </c>
      <c r="Y182" s="376" t="s">
        <v>1254</v>
      </c>
      <c r="Z182" s="378" t="s">
        <v>1207</v>
      </c>
      <c r="AA182" s="378" t="s">
        <v>1380</v>
      </c>
      <c r="AB182" s="378" t="s">
        <v>1380</v>
      </c>
      <c r="AC182" s="378" t="s">
        <v>1207</v>
      </c>
      <c r="AD182" s="378" t="s">
        <v>1207</v>
      </c>
      <c r="AE182" s="378" t="s">
        <v>1380</v>
      </c>
      <c r="AF182" s="378" t="s">
        <v>1380</v>
      </c>
      <c r="AG182" s="378" t="s">
        <v>1207</v>
      </c>
      <c r="AH182" s="378"/>
      <c r="AI182" s="378"/>
      <c r="AJ182" s="378" t="s">
        <v>1207</v>
      </c>
      <c r="AK182" s="405" t="s">
        <v>1380</v>
      </c>
      <c r="AL182" s="405" t="s">
        <v>1254</v>
      </c>
      <c r="AM182" s="378" t="s">
        <v>1207</v>
      </c>
      <c r="AN182" s="378"/>
      <c r="AO182" s="376"/>
      <c r="AP182" s="376"/>
      <c r="AQ182" s="376"/>
      <c r="AR182" s="376"/>
      <c r="AS182" s="376"/>
    </row>
    <row r="183" spans="1:45" ht="27" customHeight="1" x14ac:dyDescent="0.25">
      <c r="A183" s="425">
        <v>176</v>
      </c>
      <c r="B183" s="428"/>
      <c r="C183" s="428"/>
      <c r="D183" s="428" t="s">
        <v>1585</v>
      </c>
      <c r="E183" s="446" t="s">
        <v>66</v>
      </c>
      <c r="F183" s="428" t="s">
        <v>2652</v>
      </c>
      <c r="G183" s="428" t="s">
        <v>1749</v>
      </c>
      <c r="H183" s="428" t="s">
        <v>2628</v>
      </c>
      <c r="I183" s="447" t="s">
        <v>1872</v>
      </c>
      <c r="J183" s="428" t="s">
        <v>2057</v>
      </c>
      <c r="K183" s="428">
        <v>1</v>
      </c>
      <c r="L183" s="428">
        <v>1</v>
      </c>
      <c r="M183" s="428" t="s">
        <v>2039</v>
      </c>
      <c r="N183" s="428" t="s">
        <v>2306</v>
      </c>
      <c r="O183" s="428" t="s">
        <v>1622</v>
      </c>
      <c r="P183" s="376" t="s">
        <v>1254</v>
      </c>
      <c r="Q183" s="376" t="s">
        <v>1254</v>
      </c>
      <c r="R183" s="376" t="s">
        <v>1254</v>
      </c>
      <c r="S183" s="376" t="s">
        <v>1254</v>
      </c>
      <c r="T183" s="376" t="s">
        <v>1254</v>
      </c>
      <c r="U183" s="376" t="s">
        <v>1254</v>
      </c>
      <c r="V183" s="376" t="s">
        <v>1254</v>
      </c>
      <c r="W183" s="376" t="s">
        <v>1254</v>
      </c>
      <c r="X183" s="376" t="s">
        <v>1254</v>
      </c>
      <c r="Y183" s="376" t="s">
        <v>1254</v>
      </c>
      <c r="Z183" s="378" t="s">
        <v>1207</v>
      </c>
      <c r="AA183" s="378" t="s">
        <v>1380</v>
      </c>
      <c r="AB183" s="378" t="s">
        <v>1380</v>
      </c>
      <c r="AC183" s="378" t="s">
        <v>1207</v>
      </c>
      <c r="AD183" s="378" t="s">
        <v>1207</v>
      </c>
      <c r="AE183" s="378" t="s">
        <v>1380</v>
      </c>
      <c r="AF183" s="378" t="s">
        <v>1380</v>
      </c>
      <c r="AG183" s="378" t="s">
        <v>1207</v>
      </c>
      <c r="AH183" s="378"/>
      <c r="AI183" s="378"/>
      <c r="AJ183" s="378" t="s">
        <v>1207</v>
      </c>
      <c r="AK183" s="405" t="s">
        <v>1380</v>
      </c>
      <c r="AL183" s="405" t="s">
        <v>1254</v>
      </c>
      <c r="AM183" s="378" t="s">
        <v>1207</v>
      </c>
      <c r="AN183" s="378"/>
      <c r="AO183" s="376"/>
      <c r="AP183" s="376"/>
      <c r="AQ183" s="376"/>
      <c r="AR183" s="376"/>
      <c r="AS183" s="376"/>
    </row>
    <row r="184" spans="1:45" ht="27" customHeight="1" x14ac:dyDescent="0.25">
      <c r="A184" s="425">
        <v>177</v>
      </c>
      <c r="B184" s="428"/>
      <c r="C184" s="428"/>
      <c r="D184" s="428" t="s">
        <v>1586</v>
      </c>
      <c r="E184" s="446" t="s">
        <v>66</v>
      </c>
      <c r="F184" s="428" t="s">
        <v>1543</v>
      </c>
      <c r="G184" s="428" t="s">
        <v>1749</v>
      </c>
      <c r="H184" s="428" t="s">
        <v>2628</v>
      </c>
      <c r="I184" s="447" t="s">
        <v>1873</v>
      </c>
      <c r="J184" s="428" t="s">
        <v>2057</v>
      </c>
      <c r="K184" s="428">
        <v>1</v>
      </c>
      <c r="L184" s="428">
        <v>1</v>
      </c>
      <c r="M184" s="428" t="s">
        <v>2040</v>
      </c>
      <c r="N184" s="428" t="s">
        <v>2307</v>
      </c>
      <c r="O184" s="428" t="s">
        <v>1623</v>
      </c>
      <c r="P184" s="376" t="s">
        <v>1254</v>
      </c>
      <c r="Q184" s="376" t="s">
        <v>1254</v>
      </c>
      <c r="R184" s="376" t="s">
        <v>1254</v>
      </c>
      <c r="S184" s="376" t="s">
        <v>1254</v>
      </c>
      <c r="T184" s="376" t="s">
        <v>1254</v>
      </c>
      <c r="U184" s="376" t="s">
        <v>1254</v>
      </c>
      <c r="V184" s="376" t="s">
        <v>1254</v>
      </c>
      <c r="W184" s="376" t="s">
        <v>1254</v>
      </c>
      <c r="X184" s="376" t="s">
        <v>1254</v>
      </c>
      <c r="Y184" s="376" t="s">
        <v>1254</v>
      </c>
      <c r="Z184" s="378" t="s">
        <v>1207</v>
      </c>
      <c r="AA184" s="378" t="s">
        <v>1207</v>
      </c>
      <c r="AB184" s="378" t="s">
        <v>1207</v>
      </c>
      <c r="AC184" s="378" t="s">
        <v>1207</v>
      </c>
      <c r="AD184" s="378" t="s">
        <v>1207</v>
      </c>
      <c r="AE184" s="378" t="s">
        <v>1207</v>
      </c>
      <c r="AF184" s="378" t="s">
        <v>1207</v>
      </c>
      <c r="AG184" s="378" t="s">
        <v>1207</v>
      </c>
      <c r="AH184" s="378"/>
      <c r="AI184" s="378"/>
      <c r="AJ184" s="378" t="s">
        <v>1207</v>
      </c>
      <c r="AK184" s="405" t="s">
        <v>1380</v>
      </c>
      <c r="AL184" s="405" t="s">
        <v>1254</v>
      </c>
      <c r="AM184" s="378" t="s">
        <v>1207</v>
      </c>
      <c r="AN184" s="378"/>
      <c r="AO184" s="376"/>
      <c r="AP184" s="376"/>
      <c r="AQ184" s="376"/>
      <c r="AR184" s="376"/>
      <c r="AS184" s="376"/>
    </row>
    <row r="185" spans="1:45" ht="27" customHeight="1" x14ac:dyDescent="0.25">
      <c r="A185" s="425">
        <v>178</v>
      </c>
      <c r="B185" s="428"/>
      <c r="C185" s="428"/>
      <c r="D185" s="428" t="s">
        <v>1587</v>
      </c>
      <c r="E185" s="446" t="s">
        <v>66</v>
      </c>
      <c r="F185" s="428" t="s">
        <v>1543</v>
      </c>
      <c r="G185" s="428" t="s">
        <v>1749</v>
      </c>
      <c r="H185" s="428" t="s">
        <v>2628</v>
      </c>
      <c r="I185" s="447" t="s">
        <v>1872</v>
      </c>
      <c r="J185" s="428" t="s">
        <v>2057</v>
      </c>
      <c r="K185" s="428">
        <v>1</v>
      </c>
      <c r="L185" s="428">
        <v>1</v>
      </c>
      <c r="M185" s="428" t="s">
        <v>2040</v>
      </c>
      <c r="N185" s="428" t="s">
        <v>2308</v>
      </c>
      <c r="O185" s="428" t="s">
        <v>1624</v>
      </c>
      <c r="P185" s="376" t="s">
        <v>1254</v>
      </c>
      <c r="Q185" s="376" t="s">
        <v>1254</v>
      </c>
      <c r="R185" s="376" t="s">
        <v>1254</v>
      </c>
      <c r="S185" s="376" t="s">
        <v>1254</v>
      </c>
      <c r="T185" s="376" t="s">
        <v>1254</v>
      </c>
      <c r="U185" s="376" t="s">
        <v>1254</v>
      </c>
      <c r="V185" s="376" t="s">
        <v>1254</v>
      </c>
      <c r="W185" s="376" t="s">
        <v>1254</v>
      </c>
      <c r="X185" s="376" t="s">
        <v>1254</v>
      </c>
      <c r="Y185" s="376" t="s">
        <v>1254</v>
      </c>
      <c r="Z185" s="378" t="s">
        <v>1207</v>
      </c>
      <c r="AA185" s="378" t="s">
        <v>1207</v>
      </c>
      <c r="AB185" s="378" t="s">
        <v>1207</v>
      </c>
      <c r="AC185" s="378" t="s">
        <v>1207</v>
      </c>
      <c r="AD185" s="378" t="s">
        <v>1207</v>
      </c>
      <c r="AE185" s="378" t="s">
        <v>1207</v>
      </c>
      <c r="AF185" s="378" t="s">
        <v>1207</v>
      </c>
      <c r="AG185" s="378" t="s">
        <v>1207</v>
      </c>
      <c r="AH185" s="378"/>
      <c r="AI185" s="378"/>
      <c r="AJ185" s="378" t="s">
        <v>1207</v>
      </c>
      <c r="AK185" s="405" t="s">
        <v>1380</v>
      </c>
      <c r="AL185" s="405" t="s">
        <v>1254</v>
      </c>
      <c r="AM185" s="378" t="s">
        <v>1207</v>
      </c>
      <c r="AN185" s="378"/>
      <c r="AO185" s="376"/>
      <c r="AP185" s="376"/>
      <c r="AQ185" s="376"/>
      <c r="AR185" s="376"/>
      <c r="AS185" s="376"/>
    </row>
    <row r="186" spans="1:45" ht="27" customHeight="1" x14ac:dyDescent="0.25">
      <c r="A186" s="425">
        <v>179</v>
      </c>
      <c r="B186" s="428"/>
      <c r="C186" s="428"/>
      <c r="D186" s="428" t="s">
        <v>1588</v>
      </c>
      <c r="E186" s="446" t="s">
        <v>66</v>
      </c>
      <c r="F186" s="428" t="s">
        <v>2653</v>
      </c>
      <c r="G186" s="428" t="s">
        <v>1749</v>
      </c>
      <c r="H186" s="428" t="s">
        <v>2628</v>
      </c>
      <c r="I186" s="447" t="s">
        <v>1873</v>
      </c>
      <c r="J186" s="428" t="s">
        <v>2057</v>
      </c>
      <c r="K186" s="428">
        <v>1</v>
      </c>
      <c r="L186" s="428">
        <v>1</v>
      </c>
      <c r="M186" s="428" t="s">
        <v>2040</v>
      </c>
      <c r="N186" s="428" t="s">
        <v>2309</v>
      </c>
      <c r="O186" s="428" t="s">
        <v>1625</v>
      </c>
      <c r="P186" s="376" t="s">
        <v>1254</v>
      </c>
      <c r="Q186" s="376" t="s">
        <v>1254</v>
      </c>
      <c r="R186" s="376" t="s">
        <v>1254</v>
      </c>
      <c r="S186" s="376" t="s">
        <v>1254</v>
      </c>
      <c r="T186" s="376" t="s">
        <v>1254</v>
      </c>
      <c r="U186" s="376" t="s">
        <v>1254</v>
      </c>
      <c r="V186" s="376" t="s">
        <v>1254</v>
      </c>
      <c r="W186" s="376" t="s">
        <v>1254</v>
      </c>
      <c r="X186" s="376" t="s">
        <v>1254</v>
      </c>
      <c r="Y186" s="376" t="s">
        <v>1254</v>
      </c>
      <c r="Z186" s="378" t="s">
        <v>1207</v>
      </c>
      <c r="AA186" s="378" t="s">
        <v>1380</v>
      </c>
      <c r="AB186" s="378" t="s">
        <v>1380</v>
      </c>
      <c r="AC186" s="378" t="s">
        <v>1380</v>
      </c>
      <c r="AD186" s="378" t="s">
        <v>1207</v>
      </c>
      <c r="AE186" s="378" t="s">
        <v>1380</v>
      </c>
      <c r="AF186" s="378" t="s">
        <v>1380</v>
      </c>
      <c r="AG186" s="378" t="s">
        <v>1380</v>
      </c>
      <c r="AH186" s="378"/>
      <c r="AI186" s="378"/>
      <c r="AJ186" s="378" t="s">
        <v>1380</v>
      </c>
      <c r="AK186" s="405" t="s">
        <v>1380</v>
      </c>
      <c r="AL186" s="405" t="s">
        <v>1254</v>
      </c>
      <c r="AM186" s="378" t="s">
        <v>1380</v>
      </c>
      <c r="AN186" s="378"/>
      <c r="AO186" s="376"/>
      <c r="AP186" s="376"/>
      <c r="AQ186" s="376"/>
      <c r="AR186" s="376"/>
      <c r="AS186" s="376"/>
    </row>
    <row r="187" spans="1:45" ht="27" customHeight="1" x14ac:dyDescent="0.25">
      <c r="A187" s="425">
        <v>180</v>
      </c>
      <c r="B187" s="428"/>
      <c r="C187" s="428"/>
      <c r="D187" s="428" t="s">
        <v>1590</v>
      </c>
      <c r="E187" s="446" t="s">
        <v>66</v>
      </c>
      <c r="F187" s="428" t="s">
        <v>2653</v>
      </c>
      <c r="G187" s="428" t="s">
        <v>1749</v>
      </c>
      <c r="H187" s="428" t="s">
        <v>2628</v>
      </c>
      <c r="I187" s="447" t="s">
        <v>1872</v>
      </c>
      <c r="J187" s="428" t="s">
        <v>2057</v>
      </c>
      <c r="K187" s="428">
        <v>1</v>
      </c>
      <c r="L187" s="428">
        <v>1</v>
      </c>
      <c r="M187" s="428" t="s">
        <v>2040</v>
      </c>
      <c r="N187" s="428" t="s">
        <v>2310</v>
      </c>
      <c r="O187" s="428" t="s">
        <v>1626</v>
      </c>
      <c r="P187" s="376" t="s">
        <v>1254</v>
      </c>
      <c r="Q187" s="376" t="s">
        <v>1254</v>
      </c>
      <c r="R187" s="376" t="s">
        <v>1254</v>
      </c>
      <c r="S187" s="376" t="s">
        <v>1254</v>
      </c>
      <c r="T187" s="376" t="s">
        <v>1254</v>
      </c>
      <c r="U187" s="376" t="s">
        <v>1254</v>
      </c>
      <c r="V187" s="376" t="s">
        <v>1254</v>
      </c>
      <c r="W187" s="376" t="s">
        <v>1254</v>
      </c>
      <c r="X187" s="376" t="s">
        <v>1254</v>
      </c>
      <c r="Y187" s="376" t="s">
        <v>1254</v>
      </c>
      <c r="Z187" s="378" t="s">
        <v>1207</v>
      </c>
      <c r="AA187" s="378" t="s">
        <v>1380</v>
      </c>
      <c r="AB187" s="378" t="s">
        <v>1380</v>
      </c>
      <c r="AC187" s="378" t="s">
        <v>1380</v>
      </c>
      <c r="AD187" s="378" t="s">
        <v>1207</v>
      </c>
      <c r="AE187" s="378" t="s">
        <v>1380</v>
      </c>
      <c r="AF187" s="378" t="s">
        <v>1380</v>
      </c>
      <c r="AG187" s="378" t="s">
        <v>1380</v>
      </c>
      <c r="AH187" s="378"/>
      <c r="AI187" s="378"/>
      <c r="AJ187" s="378" t="s">
        <v>1380</v>
      </c>
      <c r="AK187" s="405" t="s">
        <v>1380</v>
      </c>
      <c r="AL187" s="405" t="s">
        <v>1254</v>
      </c>
      <c r="AM187" s="378" t="s">
        <v>1380</v>
      </c>
      <c r="AN187" s="378"/>
      <c r="AO187" s="376"/>
      <c r="AP187" s="376"/>
      <c r="AQ187" s="376"/>
      <c r="AR187" s="376"/>
      <c r="AS187" s="376"/>
    </row>
    <row r="188" spans="1:45" ht="27" customHeight="1" x14ac:dyDescent="0.25">
      <c r="A188" s="425">
        <v>181</v>
      </c>
      <c r="B188" s="428"/>
      <c r="C188" s="428"/>
      <c r="D188" s="428" t="s">
        <v>1595</v>
      </c>
      <c r="E188" s="446" t="s">
        <v>66</v>
      </c>
      <c r="F188" s="428" t="s">
        <v>1543</v>
      </c>
      <c r="G188" s="428" t="s">
        <v>1749</v>
      </c>
      <c r="H188" s="428" t="s">
        <v>2628</v>
      </c>
      <c r="I188" s="447" t="s">
        <v>1872</v>
      </c>
      <c r="J188" s="428" t="s">
        <v>2057</v>
      </c>
      <c r="K188" s="428">
        <v>1</v>
      </c>
      <c r="L188" s="428">
        <v>1</v>
      </c>
      <c r="M188" s="428" t="s">
        <v>2040</v>
      </c>
      <c r="N188" s="428" t="s">
        <v>2311</v>
      </c>
      <c r="O188" s="428" t="s">
        <v>1629</v>
      </c>
      <c r="P188" s="376" t="s">
        <v>1254</v>
      </c>
      <c r="Q188" s="376" t="s">
        <v>1254</v>
      </c>
      <c r="R188" s="376" t="s">
        <v>1254</v>
      </c>
      <c r="S188" s="376" t="s">
        <v>1254</v>
      </c>
      <c r="T188" s="376" t="s">
        <v>1254</v>
      </c>
      <c r="U188" s="376" t="s">
        <v>1254</v>
      </c>
      <c r="V188" s="376" t="s">
        <v>1254</v>
      </c>
      <c r="W188" s="376" t="s">
        <v>1254</v>
      </c>
      <c r="X188" s="376" t="s">
        <v>1254</v>
      </c>
      <c r="Y188" s="376" t="s">
        <v>1254</v>
      </c>
      <c r="Z188" s="378" t="s">
        <v>1207</v>
      </c>
      <c r="AA188" s="378" t="s">
        <v>1207</v>
      </c>
      <c r="AB188" s="378" t="s">
        <v>1207</v>
      </c>
      <c r="AC188" s="378" t="s">
        <v>1207</v>
      </c>
      <c r="AD188" s="378" t="s">
        <v>1207</v>
      </c>
      <c r="AE188" s="378" t="s">
        <v>1207</v>
      </c>
      <c r="AF188" s="378" t="s">
        <v>1207</v>
      </c>
      <c r="AG188" s="378" t="s">
        <v>1207</v>
      </c>
      <c r="AH188" s="378"/>
      <c r="AI188" s="378"/>
      <c r="AJ188" s="378" t="s">
        <v>1207</v>
      </c>
      <c r="AK188" s="405" t="s">
        <v>1380</v>
      </c>
      <c r="AL188" s="405" t="s">
        <v>1254</v>
      </c>
      <c r="AM188" s="378" t="s">
        <v>1207</v>
      </c>
      <c r="AN188" s="378"/>
      <c r="AO188" s="376"/>
      <c r="AP188" s="376"/>
      <c r="AQ188" s="376"/>
      <c r="AR188" s="376"/>
      <c r="AS188" s="376"/>
    </row>
    <row r="189" spans="1:45" ht="27" customHeight="1" x14ac:dyDescent="0.25">
      <c r="A189" s="425">
        <v>182</v>
      </c>
      <c r="B189" s="428"/>
      <c r="C189" s="428"/>
      <c r="D189" s="428" t="s">
        <v>1596</v>
      </c>
      <c r="E189" s="446" t="s">
        <v>66</v>
      </c>
      <c r="F189" s="428" t="s">
        <v>1543</v>
      </c>
      <c r="G189" s="428" t="s">
        <v>1749</v>
      </c>
      <c r="H189" s="428" t="s">
        <v>2628</v>
      </c>
      <c r="I189" s="447" t="s">
        <v>1873</v>
      </c>
      <c r="J189" s="428" t="s">
        <v>2057</v>
      </c>
      <c r="K189" s="428">
        <v>1</v>
      </c>
      <c r="L189" s="428">
        <v>1</v>
      </c>
      <c r="M189" s="428" t="s">
        <v>2040</v>
      </c>
      <c r="N189" s="428" t="s">
        <v>2312</v>
      </c>
      <c r="O189" s="428" t="s">
        <v>1630</v>
      </c>
      <c r="P189" s="376" t="s">
        <v>1254</v>
      </c>
      <c r="Q189" s="376" t="s">
        <v>1254</v>
      </c>
      <c r="R189" s="376" t="s">
        <v>1254</v>
      </c>
      <c r="S189" s="376" t="s">
        <v>1254</v>
      </c>
      <c r="T189" s="376" t="s">
        <v>1254</v>
      </c>
      <c r="U189" s="376" t="s">
        <v>1254</v>
      </c>
      <c r="V189" s="376" t="s">
        <v>1254</v>
      </c>
      <c r="W189" s="376" t="s">
        <v>1254</v>
      </c>
      <c r="X189" s="376" t="s">
        <v>1254</v>
      </c>
      <c r="Y189" s="376" t="s">
        <v>1254</v>
      </c>
      <c r="Z189" s="378" t="s">
        <v>1207</v>
      </c>
      <c r="AA189" s="378" t="s">
        <v>1207</v>
      </c>
      <c r="AB189" s="378" t="s">
        <v>1207</v>
      </c>
      <c r="AC189" s="378" t="s">
        <v>1207</v>
      </c>
      <c r="AD189" s="378" t="s">
        <v>1207</v>
      </c>
      <c r="AE189" s="378" t="s">
        <v>1207</v>
      </c>
      <c r="AF189" s="378" t="s">
        <v>1207</v>
      </c>
      <c r="AG189" s="378" t="s">
        <v>1207</v>
      </c>
      <c r="AH189" s="378"/>
      <c r="AI189" s="378"/>
      <c r="AJ189" s="378" t="s">
        <v>1207</v>
      </c>
      <c r="AK189" s="405" t="s">
        <v>1380</v>
      </c>
      <c r="AL189" s="405" t="s">
        <v>1254</v>
      </c>
      <c r="AM189" s="378" t="s">
        <v>1207</v>
      </c>
      <c r="AN189" s="378"/>
      <c r="AO189" s="376"/>
      <c r="AP189" s="376"/>
      <c r="AQ189" s="376"/>
      <c r="AR189" s="376"/>
      <c r="AS189" s="376"/>
    </row>
    <row r="190" spans="1:45" ht="27" customHeight="1" x14ac:dyDescent="0.25">
      <c r="A190" s="425">
        <v>183</v>
      </c>
      <c r="B190" s="428"/>
      <c r="C190" s="428"/>
      <c r="D190" s="428" t="s">
        <v>1597</v>
      </c>
      <c r="E190" s="446" t="s">
        <v>66</v>
      </c>
      <c r="F190" s="428" t="s">
        <v>1543</v>
      </c>
      <c r="G190" s="428" t="s">
        <v>1749</v>
      </c>
      <c r="H190" s="428" t="s">
        <v>2628</v>
      </c>
      <c r="I190" s="447" t="s">
        <v>1872</v>
      </c>
      <c r="J190" s="428" t="s">
        <v>2057</v>
      </c>
      <c r="K190" s="428">
        <v>1</v>
      </c>
      <c r="L190" s="428">
        <v>1</v>
      </c>
      <c r="M190" s="428" t="s">
        <v>2040</v>
      </c>
      <c r="N190" s="428" t="s">
        <v>2313</v>
      </c>
      <c r="O190" s="428" t="s">
        <v>1627</v>
      </c>
      <c r="P190" s="376" t="s">
        <v>1254</v>
      </c>
      <c r="Q190" s="376" t="s">
        <v>1254</v>
      </c>
      <c r="R190" s="376" t="s">
        <v>1254</v>
      </c>
      <c r="S190" s="376" t="s">
        <v>1254</v>
      </c>
      <c r="T190" s="376" t="s">
        <v>1254</v>
      </c>
      <c r="U190" s="376" t="s">
        <v>1254</v>
      </c>
      <c r="V190" s="376" t="s">
        <v>1254</v>
      </c>
      <c r="W190" s="376" t="s">
        <v>1254</v>
      </c>
      <c r="X190" s="376" t="s">
        <v>1254</v>
      </c>
      <c r="Y190" s="376" t="s">
        <v>1254</v>
      </c>
      <c r="Z190" s="378" t="s">
        <v>1207</v>
      </c>
      <c r="AA190" s="378" t="s">
        <v>1207</v>
      </c>
      <c r="AB190" s="378" t="s">
        <v>1207</v>
      </c>
      <c r="AC190" s="378" t="s">
        <v>1207</v>
      </c>
      <c r="AD190" s="378" t="s">
        <v>1207</v>
      </c>
      <c r="AE190" s="378" t="s">
        <v>1207</v>
      </c>
      <c r="AF190" s="378" t="s">
        <v>1207</v>
      </c>
      <c r="AG190" s="378" t="s">
        <v>1207</v>
      </c>
      <c r="AH190" s="378"/>
      <c r="AI190" s="378"/>
      <c r="AJ190" s="378" t="s">
        <v>1207</v>
      </c>
      <c r="AK190" s="405" t="s">
        <v>1380</v>
      </c>
      <c r="AL190" s="405" t="s">
        <v>1254</v>
      </c>
      <c r="AM190" s="378" t="s">
        <v>1207</v>
      </c>
      <c r="AN190" s="378"/>
      <c r="AO190" s="376"/>
      <c r="AP190" s="376"/>
      <c r="AQ190" s="376"/>
      <c r="AR190" s="376"/>
      <c r="AS190" s="376"/>
    </row>
    <row r="191" spans="1:45" ht="27" customHeight="1" x14ac:dyDescent="0.25">
      <c r="A191" s="425">
        <v>184</v>
      </c>
      <c r="B191" s="428"/>
      <c r="C191" s="428"/>
      <c r="D191" s="428" t="s">
        <v>1598</v>
      </c>
      <c r="E191" s="446" t="s">
        <v>66</v>
      </c>
      <c r="F191" s="428" t="s">
        <v>1543</v>
      </c>
      <c r="G191" s="428" t="s">
        <v>1749</v>
      </c>
      <c r="H191" s="428" t="s">
        <v>2628</v>
      </c>
      <c r="I191" s="447" t="s">
        <v>1873</v>
      </c>
      <c r="J191" s="428" t="s">
        <v>2057</v>
      </c>
      <c r="K191" s="428">
        <v>1</v>
      </c>
      <c r="L191" s="428">
        <v>1</v>
      </c>
      <c r="M191" s="428" t="s">
        <v>2040</v>
      </c>
      <c r="N191" s="428" t="s">
        <v>2314</v>
      </c>
      <c r="O191" s="428" t="s">
        <v>1628</v>
      </c>
      <c r="P191" s="376" t="s">
        <v>1254</v>
      </c>
      <c r="Q191" s="376" t="s">
        <v>1254</v>
      </c>
      <c r="R191" s="376" t="s">
        <v>1254</v>
      </c>
      <c r="S191" s="376" t="s">
        <v>1254</v>
      </c>
      <c r="T191" s="376" t="s">
        <v>1254</v>
      </c>
      <c r="U191" s="376" t="s">
        <v>1254</v>
      </c>
      <c r="V191" s="376" t="s">
        <v>1254</v>
      </c>
      <c r="W191" s="376" t="s">
        <v>1254</v>
      </c>
      <c r="X191" s="376" t="s">
        <v>1254</v>
      </c>
      <c r="Y191" s="376" t="s">
        <v>1254</v>
      </c>
      <c r="Z191" s="378" t="s">
        <v>1207</v>
      </c>
      <c r="AA191" s="378" t="s">
        <v>1207</v>
      </c>
      <c r="AB191" s="378" t="s">
        <v>1207</v>
      </c>
      <c r="AC191" s="378" t="s">
        <v>1207</v>
      </c>
      <c r="AD191" s="378" t="s">
        <v>1207</v>
      </c>
      <c r="AE191" s="378" t="s">
        <v>1207</v>
      </c>
      <c r="AF191" s="378" t="s">
        <v>1207</v>
      </c>
      <c r="AG191" s="378" t="s">
        <v>1207</v>
      </c>
      <c r="AH191" s="378"/>
      <c r="AI191" s="378"/>
      <c r="AJ191" s="378" t="s">
        <v>1207</v>
      </c>
      <c r="AK191" s="405" t="s">
        <v>1380</v>
      </c>
      <c r="AL191" s="405" t="s">
        <v>1254</v>
      </c>
      <c r="AM191" s="378" t="s">
        <v>1207</v>
      </c>
      <c r="AN191" s="378"/>
      <c r="AO191" s="376"/>
      <c r="AP191" s="376"/>
      <c r="AQ191" s="376"/>
      <c r="AR191" s="376"/>
      <c r="AS191" s="376"/>
    </row>
    <row r="192" spans="1:45" ht="27" customHeight="1" x14ac:dyDescent="0.25">
      <c r="A192" s="425">
        <v>185</v>
      </c>
      <c r="B192" s="428" t="s">
        <v>1706</v>
      </c>
      <c r="C192" s="428" t="s">
        <v>1599</v>
      </c>
      <c r="D192" s="428" t="s">
        <v>1572</v>
      </c>
      <c r="E192" s="446" t="s">
        <v>66</v>
      </c>
      <c r="F192" s="428" t="s">
        <v>2111</v>
      </c>
      <c r="G192" s="428" t="s">
        <v>1749</v>
      </c>
      <c r="H192" s="428" t="s">
        <v>2628</v>
      </c>
      <c r="I192" s="447" t="s">
        <v>1873</v>
      </c>
      <c r="J192" s="428" t="s">
        <v>2057</v>
      </c>
      <c r="K192" s="428">
        <v>1</v>
      </c>
      <c r="L192" s="428">
        <v>1</v>
      </c>
      <c r="M192" s="428" t="s">
        <v>2041</v>
      </c>
      <c r="N192" s="428" t="s">
        <v>2315</v>
      </c>
      <c r="O192" s="428" t="s">
        <v>1686</v>
      </c>
      <c r="P192" s="376" t="s">
        <v>1254</v>
      </c>
      <c r="Q192" s="376" t="s">
        <v>1254</v>
      </c>
      <c r="R192" s="376" t="s">
        <v>1254</v>
      </c>
      <c r="S192" s="376" t="s">
        <v>1254</v>
      </c>
      <c r="T192" s="376" t="s">
        <v>1254</v>
      </c>
      <c r="U192" s="376" t="s">
        <v>1254</v>
      </c>
      <c r="V192" s="376" t="s">
        <v>1254</v>
      </c>
      <c r="W192" s="376" t="s">
        <v>1254</v>
      </c>
      <c r="X192" s="376" t="s">
        <v>1254</v>
      </c>
      <c r="Y192" s="376" t="s">
        <v>1254</v>
      </c>
      <c r="Z192" s="378" t="s">
        <v>1380</v>
      </c>
      <c r="AA192" s="378" t="s">
        <v>1380</v>
      </c>
      <c r="AB192" s="378" t="s">
        <v>1380</v>
      </c>
      <c r="AC192" s="378" t="s">
        <v>1380</v>
      </c>
      <c r="AD192" s="378" t="s">
        <v>1380</v>
      </c>
      <c r="AE192" s="378" t="s">
        <v>1380</v>
      </c>
      <c r="AF192" s="378" t="s">
        <v>1380</v>
      </c>
      <c r="AG192" s="378" t="s">
        <v>1380</v>
      </c>
      <c r="AH192" s="378"/>
      <c r="AI192" s="378"/>
      <c r="AJ192" s="378" t="s">
        <v>1380</v>
      </c>
      <c r="AK192" s="405" t="s">
        <v>1380</v>
      </c>
      <c r="AL192" s="405" t="s">
        <v>1254</v>
      </c>
      <c r="AM192" s="378" t="s">
        <v>1380</v>
      </c>
      <c r="AN192" s="378"/>
      <c r="AO192" s="376"/>
      <c r="AP192" s="376"/>
      <c r="AQ192" s="376"/>
      <c r="AR192" s="376"/>
      <c r="AS192" s="376"/>
    </row>
    <row r="193" spans="1:45" ht="27" customHeight="1" x14ac:dyDescent="0.25">
      <c r="A193" s="425">
        <v>186</v>
      </c>
      <c r="B193" s="428"/>
      <c r="C193" s="428"/>
      <c r="D193" s="428" t="s">
        <v>1573</v>
      </c>
      <c r="E193" s="446" t="s">
        <v>66</v>
      </c>
      <c r="F193" s="428" t="s">
        <v>2111</v>
      </c>
      <c r="G193" s="428" t="s">
        <v>1749</v>
      </c>
      <c r="H193" s="428" t="s">
        <v>2628</v>
      </c>
      <c r="I193" s="447" t="s">
        <v>1872</v>
      </c>
      <c r="J193" s="428" t="s">
        <v>2057</v>
      </c>
      <c r="K193" s="428">
        <v>1</v>
      </c>
      <c r="L193" s="428">
        <v>1</v>
      </c>
      <c r="M193" s="428" t="s">
        <v>2041</v>
      </c>
      <c r="N193" s="428" t="s">
        <v>2316</v>
      </c>
      <c r="O193" s="428" t="s">
        <v>1687</v>
      </c>
      <c r="P193" s="376" t="s">
        <v>1254</v>
      </c>
      <c r="Q193" s="376" t="s">
        <v>1254</v>
      </c>
      <c r="R193" s="376" t="s">
        <v>1254</v>
      </c>
      <c r="S193" s="376" t="s">
        <v>1254</v>
      </c>
      <c r="T193" s="376" t="s">
        <v>1254</v>
      </c>
      <c r="U193" s="376" t="s">
        <v>1254</v>
      </c>
      <c r="V193" s="376" t="s">
        <v>1254</v>
      </c>
      <c r="W193" s="376" t="s">
        <v>1254</v>
      </c>
      <c r="X193" s="376" t="s">
        <v>1254</v>
      </c>
      <c r="Y193" s="376" t="s">
        <v>1254</v>
      </c>
      <c r="Z193" s="378" t="s">
        <v>1380</v>
      </c>
      <c r="AA193" s="378" t="s">
        <v>1380</v>
      </c>
      <c r="AB193" s="378" t="s">
        <v>1380</v>
      </c>
      <c r="AC193" s="378" t="s">
        <v>1380</v>
      </c>
      <c r="AD193" s="378" t="s">
        <v>1380</v>
      </c>
      <c r="AE193" s="378" t="s">
        <v>1380</v>
      </c>
      <c r="AF193" s="378" t="s">
        <v>1380</v>
      </c>
      <c r="AG193" s="378" t="s">
        <v>1380</v>
      </c>
      <c r="AH193" s="378"/>
      <c r="AI193" s="378"/>
      <c r="AJ193" s="378" t="s">
        <v>1380</v>
      </c>
      <c r="AK193" s="405" t="s">
        <v>1380</v>
      </c>
      <c r="AL193" s="405" t="s">
        <v>1254</v>
      </c>
      <c r="AM193" s="378" t="s">
        <v>1380</v>
      </c>
      <c r="AN193" s="378"/>
      <c r="AO193" s="376"/>
      <c r="AP193" s="376"/>
      <c r="AQ193" s="376"/>
      <c r="AR193" s="376"/>
      <c r="AS193" s="376"/>
    </row>
    <row r="194" spans="1:45" ht="27" customHeight="1" x14ac:dyDescent="0.25">
      <c r="A194" s="425">
        <v>187</v>
      </c>
      <c r="B194" s="428"/>
      <c r="C194" s="428"/>
      <c r="D194" s="428" t="s">
        <v>1685</v>
      </c>
      <c r="E194" s="446" t="s">
        <v>66</v>
      </c>
      <c r="F194" s="428" t="s">
        <v>2111</v>
      </c>
      <c r="G194" s="428" t="s">
        <v>1749</v>
      </c>
      <c r="H194" s="428" t="s">
        <v>2628</v>
      </c>
      <c r="I194" s="447" t="s">
        <v>1873</v>
      </c>
      <c r="J194" s="428" t="s">
        <v>2057</v>
      </c>
      <c r="K194" s="428">
        <v>1</v>
      </c>
      <c r="L194" s="428">
        <v>1</v>
      </c>
      <c r="M194" s="428" t="s">
        <v>2041</v>
      </c>
      <c r="N194" s="428" t="s">
        <v>2317</v>
      </c>
      <c r="O194" s="428" t="s">
        <v>1687</v>
      </c>
      <c r="P194" s="376" t="s">
        <v>1254</v>
      </c>
      <c r="Q194" s="376" t="s">
        <v>1254</v>
      </c>
      <c r="R194" s="376" t="s">
        <v>1254</v>
      </c>
      <c r="S194" s="376" t="s">
        <v>1254</v>
      </c>
      <c r="T194" s="376" t="s">
        <v>1254</v>
      </c>
      <c r="U194" s="376" t="s">
        <v>1254</v>
      </c>
      <c r="V194" s="376" t="s">
        <v>1254</v>
      </c>
      <c r="W194" s="376" t="s">
        <v>1254</v>
      </c>
      <c r="X194" s="376" t="s">
        <v>1254</v>
      </c>
      <c r="Y194" s="376" t="s">
        <v>1254</v>
      </c>
      <c r="Z194" s="378" t="s">
        <v>1380</v>
      </c>
      <c r="AA194" s="378" t="s">
        <v>1380</v>
      </c>
      <c r="AB194" s="378" t="s">
        <v>1380</v>
      </c>
      <c r="AC194" s="378" t="s">
        <v>1380</v>
      </c>
      <c r="AD194" s="378" t="s">
        <v>1380</v>
      </c>
      <c r="AE194" s="378" t="s">
        <v>1380</v>
      </c>
      <c r="AF194" s="378" t="s">
        <v>1380</v>
      </c>
      <c r="AG194" s="378" t="s">
        <v>1380</v>
      </c>
      <c r="AH194" s="378"/>
      <c r="AI194" s="378"/>
      <c r="AJ194" s="378" t="s">
        <v>1380</v>
      </c>
      <c r="AK194" s="405" t="s">
        <v>1380</v>
      </c>
      <c r="AL194" s="405" t="s">
        <v>1254</v>
      </c>
      <c r="AM194" s="378" t="s">
        <v>1380</v>
      </c>
      <c r="AN194" s="378"/>
      <c r="AO194" s="376"/>
      <c r="AP194" s="376"/>
      <c r="AQ194" s="376"/>
      <c r="AR194" s="376"/>
      <c r="AS194" s="376"/>
    </row>
    <row r="195" spans="1:45" ht="27" customHeight="1" x14ac:dyDescent="0.25">
      <c r="A195" s="425">
        <v>188</v>
      </c>
      <c r="B195" s="428"/>
      <c r="C195" s="428"/>
      <c r="D195" s="428" t="s">
        <v>1265</v>
      </c>
      <c r="E195" s="446" t="s">
        <v>66</v>
      </c>
      <c r="F195" s="428" t="s">
        <v>2596</v>
      </c>
      <c r="G195" s="428" t="s">
        <v>1749</v>
      </c>
      <c r="H195" s="428" t="s">
        <v>2628</v>
      </c>
      <c r="I195" s="447" t="s">
        <v>1873</v>
      </c>
      <c r="J195" s="428" t="s">
        <v>2057</v>
      </c>
      <c r="K195" s="428">
        <v>1</v>
      </c>
      <c r="L195" s="428">
        <v>1</v>
      </c>
      <c r="M195" s="428" t="s">
        <v>2041</v>
      </c>
      <c r="N195" s="428" t="s">
        <v>2318</v>
      </c>
      <c r="O195" s="428" t="s">
        <v>460</v>
      </c>
      <c r="P195" s="376" t="s">
        <v>1254</v>
      </c>
      <c r="Q195" s="376" t="s">
        <v>1254</v>
      </c>
      <c r="R195" s="376" t="s">
        <v>1254</v>
      </c>
      <c r="S195" s="376" t="s">
        <v>1254</v>
      </c>
      <c r="T195" s="376" t="s">
        <v>1254</v>
      </c>
      <c r="U195" s="376" t="s">
        <v>1254</v>
      </c>
      <c r="V195" s="376" t="s">
        <v>1254</v>
      </c>
      <c r="W195" s="376" t="s">
        <v>1254</v>
      </c>
      <c r="X195" s="376" t="s">
        <v>1254</v>
      </c>
      <c r="Y195" s="376" t="s">
        <v>1254</v>
      </c>
      <c r="Z195" s="378" t="s">
        <v>1380</v>
      </c>
      <c r="AA195" s="378" t="s">
        <v>1380</v>
      </c>
      <c r="AB195" s="378" t="s">
        <v>1380</v>
      </c>
      <c r="AC195" s="378" t="s">
        <v>1380</v>
      </c>
      <c r="AD195" s="378" t="s">
        <v>1380</v>
      </c>
      <c r="AE195" s="378" t="s">
        <v>1380</v>
      </c>
      <c r="AF195" s="378" t="s">
        <v>1380</v>
      </c>
      <c r="AG195" s="378" t="s">
        <v>1380</v>
      </c>
      <c r="AH195" s="378"/>
      <c r="AI195" s="378"/>
      <c r="AJ195" s="378" t="s">
        <v>1380</v>
      </c>
      <c r="AK195" s="405" t="s">
        <v>1380</v>
      </c>
      <c r="AL195" s="405" t="s">
        <v>1254</v>
      </c>
      <c r="AM195" s="378" t="s">
        <v>1380</v>
      </c>
      <c r="AN195" s="378"/>
      <c r="AO195" s="376"/>
      <c r="AP195" s="376"/>
      <c r="AQ195" s="376"/>
      <c r="AR195" s="376"/>
      <c r="AS195" s="376"/>
    </row>
    <row r="196" spans="1:45" ht="27" customHeight="1" x14ac:dyDescent="0.25">
      <c r="A196" s="425">
        <v>189</v>
      </c>
      <c r="B196" s="428"/>
      <c r="C196" s="428"/>
      <c r="D196" s="428" t="s">
        <v>1265</v>
      </c>
      <c r="E196" s="446" t="s">
        <v>66</v>
      </c>
      <c r="F196" s="428" t="s">
        <v>2596</v>
      </c>
      <c r="G196" s="428" t="s">
        <v>1749</v>
      </c>
      <c r="H196" s="428" t="s">
        <v>2628</v>
      </c>
      <c r="I196" s="447" t="s">
        <v>1873</v>
      </c>
      <c r="J196" s="428" t="s">
        <v>2057</v>
      </c>
      <c r="K196" s="428">
        <v>1</v>
      </c>
      <c r="L196" s="428">
        <v>1</v>
      </c>
      <c r="M196" s="428" t="s">
        <v>2041</v>
      </c>
      <c r="N196" s="428" t="s">
        <v>2319</v>
      </c>
      <c r="O196" s="428" t="s">
        <v>460</v>
      </c>
      <c r="P196" s="376" t="s">
        <v>1254</v>
      </c>
      <c r="Q196" s="376" t="s">
        <v>1254</v>
      </c>
      <c r="R196" s="376" t="s">
        <v>1254</v>
      </c>
      <c r="S196" s="376" t="s">
        <v>1254</v>
      </c>
      <c r="T196" s="376" t="s">
        <v>1254</v>
      </c>
      <c r="U196" s="376" t="s">
        <v>1254</v>
      </c>
      <c r="V196" s="376" t="s">
        <v>1254</v>
      </c>
      <c r="W196" s="376" t="s">
        <v>1254</v>
      </c>
      <c r="X196" s="376" t="s">
        <v>1254</v>
      </c>
      <c r="Y196" s="376" t="s">
        <v>1254</v>
      </c>
      <c r="Z196" s="378" t="s">
        <v>1380</v>
      </c>
      <c r="AA196" s="378" t="s">
        <v>1380</v>
      </c>
      <c r="AB196" s="378" t="s">
        <v>1380</v>
      </c>
      <c r="AC196" s="378" t="s">
        <v>1380</v>
      </c>
      <c r="AD196" s="378" t="s">
        <v>1380</v>
      </c>
      <c r="AE196" s="378" t="s">
        <v>1380</v>
      </c>
      <c r="AF196" s="378" t="s">
        <v>1380</v>
      </c>
      <c r="AG196" s="378" t="s">
        <v>1380</v>
      </c>
      <c r="AH196" s="378"/>
      <c r="AI196" s="378"/>
      <c r="AJ196" s="378" t="s">
        <v>1380</v>
      </c>
      <c r="AK196" s="405" t="s">
        <v>1380</v>
      </c>
      <c r="AL196" s="405" t="s">
        <v>1254</v>
      </c>
      <c r="AM196" s="378" t="s">
        <v>1380</v>
      </c>
      <c r="AN196" s="378"/>
      <c r="AO196" s="376"/>
      <c r="AP196" s="376"/>
      <c r="AQ196" s="376"/>
      <c r="AR196" s="376"/>
      <c r="AS196" s="376"/>
    </row>
    <row r="197" spans="1:45" ht="27" customHeight="1" x14ac:dyDescent="0.25">
      <c r="A197" s="425">
        <v>190</v>
      </c>
      <c r="B197" s="428"/>
      <c r="C197" s="428"/>
      <c r="D197" s="428" t="s">
        <v>1265</v>
      </c>
      <c r="E197" s="446" t="s">
        <v>66</v>
      </c>
      <c r="F197" s="428" t="s">
        <v>2596</v>
      </c>
      <c r="G197" s="428" t="s">
        <v>1749</v>
      </c>
      <c r="H197" s="428" t="s">
        <v>2628</v>
      </c>
      <c r="I197" s="447" t="s">
        <v>1873</v>
      </c>
      <c r="J197" s="428" t="s">
        <v>2057</v>
      </c>
      <c r="K197" s="428">
        <v>1</v>
      </c>
      <c r="L197" s="428">
        <v>1</v>
      </c>
      <c r="M197" s="428" t="s">
        <v>2041</v>
      </c>
      <c r="N197" s="428" t="s">
        <v>2320</v>
      </c>
      <c r="O197" s="428" t="s">
        <v>460</v>
      </c>
      <c r="P197" s="376" t="s">
        <v>1254</v>
      </c>
      <c r="Q197" s="376" t="s">
        <v>1254</v>
      </c>
      <c r="R197" s="376" t="s">
        <v>1254</v>
      </c>
      <c r="S197" s="376" t="s">
        <v>1254</v>
      </c>
      <c r="T197" s="376" t="s">
        <v>1254</v>
      </c>
      <c r="U197" s="376" t="s">
        <v>1254</v>
      </c>
      <c r="V197" s="376" t="s">
        <v>1254</v>
      </c>
      <c r="W197" s="376" t="s">
        <v>1254</v>
      </c>
      <c r="X197" s="376" t="s">
        <v>1254</v>
      </c>
      <c r="Y197" s="376" t="s">
        <v>1254</v>
      </c>
      <c r="Z197" s="378" t="s">
        <v>1380</v>
      </c>
      <c r="AA197" s="378" t="s">
        <v>1380</v>
      </c>
      <c r="AB197" s="378" t="s">
        <v>1380</v>
      </c>
      <c r="AC197" s="378" t="s">
        <v>1380</v>
      </c>
      <c r="AD197" s="378" t="s">
        <v>1380</v>
      </c>
      <c r="AE197" s="378" t="s">
        <v>1380</v>
      </c>
      <c r="AF197" s="378" t="s">
        <v>1380</v>
      </c>
      <c r="AG197" s="378" t="s">
        <v>1380</v>
      </c>
      <c r="AH197" s="378"/>
      <c r="AI197" s="378"/>
      <c r="AJ197" s="378" t="s">
        <v>1380</v>
      </c>
      <c r="AK197" s="405" t="s">
        <v>1380</v>
      </c>
      <c r="AL197" s="405" t="s">
        <v>1254</v>
      </c>
      <c r="AM197" s="378" t="s">
        <v>1380</v>
      </c>
      <c r="AN197" s="378"/>
      <c r="AO197" s="376"/>
      <c r="AP197" s="376"/>
      <c r="AQ197" s="376"/>
      <c r="AR197" s="376"/>
      <c r="AS197" s="376"/>
    </row>
    <row r="198" spans="1:45" ht="27" customHeight="1" x14ac:dyDescent="0.25">
      <c r="A198" s="425">
        <v>191</v>
      </c>
      <c r="B198" s="428"/>
      <c r="C198" s="428"/>
      <c r="D198" s="428" t="s">
        <v>1265</v>
      </c>
      <c r="E198" s="446" t="s">
        <v>66</v>
      </c>
      <c r="F198" s="428" t="s">
        <v>2596</v>
      </c>
      <c r="G198" s="428" t="s">
        <v>1749</v>
      </c>
      <c r="H198" s="428" t="s">
        <v>2628</v>
      </c>
      <c r="I198" s="447" t="s">
        <v>1873</v>
      </c>
      <c r="J198" s="428" t="s">
        <v>2057</v>
      </c>
      <c r="K198" s="428">
        <v>1</v>
      </c>
      <c r="L198" s="428">
        <v>1</v>
      </c>
      <c r="M198" s="428" t="s">
        <v>2041</v>
      </c>
      <c r="N198" s="428" t="s">
        <v>2321</v>
      </c>
      <c r="O198" s="428" t="s">
        <v>460</v>
      </c>
      <c r="P198" s="376" t="s">
        <v>1254</v>
      </c>
      <c r="Q198" s="376" t="s">
        <v>1254</v>
      </c>
      <c r="R198" s="376" t="s">
        <v>1254</v>
      </c>
      <c r="S198" s="376" t="s">
        <v>1254</v>
      </c>
      <c r="T198" s="376" t="s">
        <v>1254</v>
      </c>
      <c r="U198" s="376" t="s">
        <v>1254</v>
      </c>
      <c r="V198" s="376" t="s">
        <v>1254</v>
      </c>
      <c r="W198" s="376" t="s">
        <v>1254</v>
      </c>
      <c r="X198" s="376" t="s">
        <v>1254</v>
      </c>
      <c r="Y198" s="376" t="s">
        <v>1254</v>
      </c>
      <c r="Z198" s="378" t="s">
        <v>1380</v>
      </c>
      <c r="AA198" s="378" t="s">
        <v>1380</v>
      </c>
      <c r="AB198" s="378" t="s">
        <v>1380</v>
      </c>
      <c r="AC198" s="378" t="s">
        <v>1380</v>
      </c>
      <c r="AD198" s="378" t="s">
        <v>1380</v>
      </c>
      <c r="AE198" s="378" t="s">
        <v>1380</v>
      </c>
      <c r="AF198" s="378" t="s">
        <v>1380</v>
      </c>
      <c r="AG198" s="378" t="s">
        <v>1380</v>
      </c>
      <c r="AH198" s="378"/>
      <c r="AI198" s="378"/>
      <c r="AJ198" s="378" t="s">
        <v>1380</v>
      </c>
      <c r="AK198" s="405" t="s">
        <v>1380</v>
      </c>
      <c r="AL198" s="405" t="s">
        <v>1254</v>
      </c>
      <c r="AM198" s="378" t="s">
        <v>1380</v>
      </c>
      <c r="AN198" s="378"/>
      <c r="AO198" s="376"/>
      <c r="AP198" s="376"/>
      <c r="AQ198" s="376"/>
      <c r="AR198" s="376"/>
      <c r="AS198" s="376"/>
    </row>
    <row r="199" spans="1:45" ht="27" customHeight="1" x14ac:dyDescent="0.25">
      <c r="A199" s="425">
        <v>192</v>
      </c>
      <c r="B199" s="428"/>
      <c r="C199" s="428"/>
      <c r="D199" s="428" t="s">
        <v>1265</v>
      </c>
      <c r="E199" s="446" t="s">
        <v>66</v>
      </c>
      <c r="F199" s="428" t="s">
        <v>2596</v>
      </c>
      <c r="G199" s="428" t="s">
        <v>1749</v>
      </c>
      <c r="H199" s="428" t="s">
        <v>2628</v>
      </c>
      <c r="I199" s="447" t="s">
        <v>1873</v>
      </c>
      <c r="J199" s="428" t="s">
        <v>2057</v>
      </c>
      <c r="K199" s="428">
        <v>1</v>
      </c>
      <c r="L199" s="428">
        <v>1</v>
      </c>
      <c r="M199" s="428" t="s">
        <v>2041</v>
      </c>
      <c r="N199" s="428" t="s">
        <v>2322</v>
      </c>
      <c r="O199" s="428" t="s">
        <v>460</v>
      </c>
      <c r="P199" s="376" t="s">
        <v>1254</v>
      </c>
      <c r="Q199" s="376" t="s">
        <v>1254</v>
      </c>
      <c r="R199" s="376" t="s">
        <v>1254</v>
      </c>
      <c r="S199" s="376" t="s">
        <v>1254</v>
      </c>
      <c r="T199" s="376" t="s">
        <v>1254</v>
      </c>
      <c r="U199" s="376" t="s">
        <v>1254</v>
      </c>
      <c r="V199" s="376" t="s">
        <v>1254</v>
      </c>
      <c r="W199" s="376" t="s">
        <v>1254</v>
      </c>
      <c r="X199" s="376" t="s">
        <v>1254</v>
      </c>
      <c r="Y199" s="376" t="s">
        <v>1254</v>
      </c>
      <c r="Z199" s="378" t="s">
        <v>1380</v>
      </c>
      <c r="AA199" s="378" t="s">
        <v>1380</v>
      </c>
      <c r="AB199" s="378" t="s">
        <v>1380</v>
      </c>
      <c r="AC199" s="378" t="s">
        <v>1380</v>
      </c>
      <c r="AD199" s="378" t="s">
        <v>1380</v>
      </c>
      <c r="AE199" s="378" t="s">
        <v>1380</v>
      </c>
      <c r="AF199" s="378" t="s">
        <v>1380</v>
      </c>
      <c r="AG199" s="378" t="s">
        <v>1380</v>
      </c>
      <c r="AH199" s="378"/>
      <c r="AI199" s="378"/>
      <c r="AJ199" s="378" t="s">
        <v>1380</v>
      </c>
      <c r="AK199" s="405" t="s">
        <v>1380</v>
      </c>
      <c r="AL199" s="405" t="s">
        <v>1254</v>
      </c>
      <c r="AM199" s="378" t="s">
        <v>1380</v>
      </c>
      <c r="AN199" s="378"/>
      <c r="AO199" s="376"/>
      <c r="AP199" s="376"/>
      <c r="AQ199" s="376"/>
      <c r="AR199" s="376"/>
      <c r="AS199" s="376"/>
    </row>
    <row r="200" spans="1:45" ht="27" customHeight="1" x14ac:dyDescent="0.25">
      <c r="A200" s="425">
        <v>193</v>
      </c>
      <c r="B200" s="428"/>
      <c r="C200" s="428"/>
      <c r="D200" s="428" t="s">
        <v>1579</v>
      </c>
      <c r="E200" s="446" t="s">
        <v>87</v>
      </c>
      <c r="F200" s="428" t="s">
        <v>1543</v>
      </c>
      <c r="G200" s="428" t="s">
        <v>1749</v>
      </c>
      <c r="H200" s="428" t="s">
        <v>2628</v>
      </c>
      <c r="I200" s="452" t="s">
        <v>2364</v>
      </c>
      <c r="J200" s="428" t="s">
        <v>2057</v>
      </c>
      <c r="K200" s="428">
        <v>1</v>
      </c>
      <c r="L200" s="428">
        <v>1</v>
      </c>
      <c r="M200" s="428" t="s">
        <v>2042</v>
      </c>
      <c r="N200" s="428" t="s">
        <v>2323</v>
      </c>
      <c r="O200" s="428" t="s">
        <v>2379</v>
      </c>
      <c r="P200" s="376" t="s">
        <v>1254</v>
      </c>
      <c r="Q200" s="376" t="s">
        <v>1254</v>
      </c>
      <c r="R200" s="376" t="s">
        <v>1254</v>
      </c>
      <c r="S200" s="376" t="s">
        <v>1254</v>
      </c>
      <c r="T200" s="376" t="s">
        <v>1254</v>
      </c>
      <c r="U200" s="376" t="s">
        <v>1254</v>
      </c>
      <c r="V200" s="376" t="s">
        <v>1254</v>
      </c>
      <c r="W200" s="376" t="s">
        <v>1254</v>
      </c>
      <c r="X200" s="376" t="s">
        <v>1254</v>
      </c>
      <c r="Y200" s="376" t="s">
        <v>1254</v>
      </c>
      <c r="Z200" s="378" t="s">
        <v>1207</v>
      </c>
      <c r="AA200" s="378" t="s">
        <v>1207</v>
      </c>
      <c r="AB200" s="378" t="s">
        <v>1207</v>
      </c>
      <c r="AC200" s="378" t="s">
        <v>1207</v>
      </c>
      <c r="AD200" s="378" t="s">
        <v>1207</v>
      </c>
      <c r="AE200" s="378" t="s">
        <v>1207</v>
      </c>
      <c r="AF200" s="378" t="s">
        <v>1207</v>
      </c>
      <c r="AG200" s="378" t="s">
        <v>1207</v>
      </c>
      <c r="AH200" s="378"/>
      <c r="AI200" s="378"/>
      <c r="AJ200" s="378" t="s">
        <v>1207</v>
      </c>
      <c r="AK200" s="405" t="s">
        <v>1380</v>
      </c>
      <c r="AL200" s="405" t="s">
        <v>1254</v>
      </c>
      <c r="AM200" s="378" t="s">
        <v>1207</v>
      </c>
      <c r="AN200" s="378"/>
      <c r="AO200" s="376"/>
      <c r="AP200" s="376"/>
      <c r="AQ200" s="376"/>
      <c r="AR200" s="376"/>
      <c r="AS200" s="376"/>
    </row>
    <row r="201" spans="1:45" ht="27" customHeight="1" x14ac:dyDescent="0.25">
      <c r="A201" s="425">
        <v>194</v>
      </c>
      <c r="B201" s="428"/>
      <c r="C201" s="428"/>
      <c r="D201" s="428" t="s">
        <v>1580</v>
      </c>
      <c r="E201" s="446" t="s">
        <v>87</v>
      </c>
      <c r="F201" s="428" t="s">
        <v>1543</v>
      </c>
      <c r="G201" s="428" t="s">
        <v>1749</v>
      </c>
      <c r="H201" s="428" t="s">
        <v>2628</v>
      </c>
      <c r="I201" s="452" t="s">
        <v>2365</v>
      </c>
      <c r="J201" s="428" t="s">
        <v>2057</v>
      </c>
      <c r="K201" s="428">
        <v>1</v>
      </c>
      <c r="L201" s="428">
        <v>1</v>
      </c>
      <c r="M201" s="428" t="s">
        <v>2042</v>
      </c>
      <c r="N201" s="428" t="s">
        <v>2324</v>
      </c>
      <c r="O201" s="428" t="s">
        <v>2380</v>
      </c>
      <c r="P201" s="376" t="s">
        <v>1254</v>
      </c>
      <c r="Q201" s="376" t="s">
        <v>1254</v>
      </c>
      <c r="R201" s="376" t="s">
        <v>1254</v>
      </c>
      <c r="S201" s="376" t="s">
        <v>1254</v>
      </c>
      <c r="T201" s="376" t="s">
        <v>1254</v>
      </c>
      <c r="U201" s="376" t="s">
        <v>1254</v>
      </c>
      <c r="V201" s="376" t="s">
        <v>1254</v>
      </c>
      <c r="W201" s="376" t="s">
        <v>1254</v>
      </c>
      <c r="X201" s="376" t="s">
        <v>1254</v>
      </c>
      <c r="Y201" s="376" t="s">
        <v>1254</v>
      </c>
      <c r="Z201" s="378" t="s">
        <v>1207</v>
      </c>
      <c r="AA201" s="378" t="s">
        <v>1207</v>
      </c>
      <c r="AB201" s="378" t="s">
        <v>1207</v>
      </c>
      <c r="AC201" s="378" t="s">
        <v>1207</v>
      </c>
      <c r="AD201" s="378" t="s">
        <v>1207</v>
      </c>
      <c r="AE201" s="378" t="s">
        <v>1207</v>
      </c>
      <c r="AF201" s="378" t="s">
        <v>1207</v>
      </c>
      <c r="AG201" s="378" t="s">
        <v>1207</v>
      </c>
      <c r="AH201" s="378"/>
      <c r="AI201" s="378"/>
      <c r="AJ201" s="378" t="s">
        <v>1207</v>
      </c>
      <c r="AK201" s="405" t="s">
        <v>1380</v>
      </c>
      <c r="AL201" s="405" t="s">
        <v>1254</v>
      </c>
      <c r="AM201" s="378" t="s">
        <v>1207</v>
      </c>
      <c r="AN201" s="378"/>
      <c r="AO201" s="376"/>
      <c r="AP201" s="376"/>
      <c r="AQ201" s="376"/>
      <c r="AR201" s="376"/>
      <c r="AS201" s="376"/>
    </row>
    <row r="202" spans="1:45" ht="27" customHeight="1" x14ac:dyDescent="0.25">
      <c r="A202" s="425">
        <v>195</v>
      </c>
      <c r="B202" s="428"/>
      <c r="C202" s="428"/>
      <c r="D202" s="428" t="s">
        <v>1593</v>
      </c>
      <c r="E202" s="446" t="s">
        <v>87</v>
      </c>
      <c r="F202" s="428" t="s">
        <v>1543</v>
      </c>
      <c r="G202" s="521" t="s">
        <v>2831</v>
      </c>
      <c r="H202" s="428" t="s">
        <v>2628</v>
      </c>
      <c r="I202" s="447" t="s">
        <v>1873</v>
      </c>
      <c r="J202" s="428" t="s">
        <v>2057</v>
      </c>
      <c r="K202" s="428">
        <v>1</v>
      </c>
      <c r="L202" s="428">
        <v>1</v>
      </c>
      <c r="M202" s="428" t="s">
        <v>2042</v>
      </c>
      <c r="N202" s="428" t="s">
        <v>2325</v>
      </c>
      <c r="O202" s="428" t="s">
        <v>1631</v>
      </c>
      <c r="P202" s="376" t="s">
        <v>1254</v>
      </c>
      <c r="Q202" s="376" t="s">
        <v>1254</v>
      </c>
      <c r="R202" s="376" t="s">
        <v>1254</v>
      </c>
      <c r="S202" s="376" t="s">
        <v>1254</v>
      </c>
      <c r="T202" s="376" t="s">
        <v>1254</v>
      </c>
      <c r="U202" s="376" t="s">
        <v>1254</v>
      </c>
      <c r="V202" s="376" t="s">
        <v>1254</v>
      </c>
      <c r="W202" s="376" t="s">
        <v>1254</v>
      </c>
      <c r="X202" s="376" t="s">
        <v>1254</v>
      </c>
      <c r="Y202" s="376" t="s">
        <v>1254</v>
      </c>
      <c r="Z202" s="378" t="s">
        <v>1207</v>
      </c>
      <c r="AA202" s="378" t="s">
        <v>1207</v>
      </c>
      <c r="AB202" s="378" t="s">
        <v>1207</v>
      </c>
      <c r="AC202" s="378" t="s">
        <v>1207</v>
      </c>
      <c r="AD202" s="378" t="s">
        <v>1254</v>
      </c>
      <c r="AE202" s="378" t="s">
        <v>1254</v>
      </c>
      <c r="AF202" s="378" t="s">
        <v>1254</v>
      </c>
      <c r="AG202" s="378" t="s">
        <v>1254</v>
      </c>
      <c r="AH202" s="378" t="s">
        <v>1254</v>
      </c>
      <c r="AI202" s="378" t="s">
        <v>1254</v>
      </c>
      <c r="AJ202" s="378" t="s">
        <v>1254</v>
      </c>
      <c r="AK202" s="405" t="s">
        <v>1380</v>
      </c>
      <c r="AL202" s="405" t="s">
        <v>1254</v>
      </c>
      <c r="AM202" s="378" t="s">
        <v>1184</v>
      </c>
      <c r="AN202" s="378"/>
      <c r="AO202" s="376"/>
      <c r="AP202" s="376"/>
      <c r="AQ202" s="376"/>
      <c r="AR202" s="376"/>
      <c r="AS202" s="376"/>
    </row>
    <row r="203" spans="1:45" ht="27" customHeight="1" x14ac:dyDescent="0.25">
      <c r="A203" s="425">
        <v>196</v>
      </c>
      <c r="B203" s="428"/>
      <c r="C203" s="428"/>
      <c r="D203" s="428" t="s">
        <v>1594</v>
      </c>
      <c r="E203" s="446" t="s">
        <v>87</v>
      </c>
      <c r="F203" s="428" t="s">
        <v>1543</v>
      </c>
      <c r="G203" s="521" t="s">
        <v>2831</v>
      </c>
      <c r="H203" s="428" t="s">
        <v>2628</v>
      </c>
      <c r="I203" s="447" t="s">
        <v>1872</v>
      </c>
      <c r="J203" s="428" t="s">
        <v>2057</v>
      </c>
      <c r="K203" s="428">
        <v>1</v>
      </c>
      <c r="L203" s="428">
        <v>1</v>
      </c>
      <c r="M203" s="428" t="s">
        <v>2042</v>
      </c>
      <c r="N203" s="428" t="s">
        <v>2326</v>
      </c>
      <c r="O203" s="428" t="s">
        <v>1632</v>
      </c>
      <c r="P203" s="376" t="s">
        <v>1254</v>
      </c>
      <c r="Q203" s="376" t="s">
        <v>1254</v>
      </c>
      <c r="R203" s="376" t="s">
        <v>1254</v>
      </c>
      <c r="S203" s="376" t="s">
        <v>1254</v>
      </c>
      <c r="T203" s="376" t="s">
        <v>1254</v>
      </c>
      <c r="U203" s="376" t="s">
        <v>1254</v>
      </c>
      <c r="V203" s="376" t="s">
        <v>1254</v>
      </c>
      <c r="W203" s="376" t="s">
        <v>1254</v>
      </c>
      <c r="X203" s="376" t="s">
        <v>1254</v>
      </c>
      <c r="Y203" s="376" t="s">
        <v>1254</v>
      </c>
      <c r="Z203" s="378" t="s">
        <v>1207</v>
      </c>
      <c r="AA203" s="378" t="s">
        <v>1207</v>
      </c>
      <c r="AB203" s="378" t="s">
        <v>1207</v>
      </c>
      <c r="AC203" s="378" t="s">
        <v>1207</v>
      </c>
      <c r="AD203" s="378" t="s">
        <v>1254</v>
      </c>
      <c r="AE203" s="378" t="s">
        <v>1254</v>
      </c>
      <c r="AF203" s="378" t="s">
        <v>1254</v>
      </c>
      <c r="AG203" s="378" t="s">
        <v>1254</v>
      </c>
      <c r="AH203" s="378" t="s">
        <v>1254</v>
      </c>
      <c r="AI203" s="378" t="s">
        <v>1254</v>
      </c>
      <c r="AJ203" s="378" t="s">
        <v>1254</v>
      </c>
      <c r="AK203" s="405" t="s">
        <v>1380</v>
      </c>
      <c r="AL203" s="405" t="s">
        <v>1254</v>
      </c>
      <c r="AM203" s="378" t="s">
        <v>1184</v>
      </c>
      <c r="AN203" s="378"/>
      <c r="AO203" s="376"/>
      <c r="AP203" s="376"/>
      <c r="AQ203" s="376"/>
      <c r="AR203" s="376"/>
      <c r="AS203" s="376"/>
    </row>
    <row r="204" spans="1:45" ht="27" customHeight="1" x14ac:dyDescent="0.25">
      <c r="A204" s="425">
        <v>195</v>
      </c>
      <c r="B204" s="428"/>
      <c r="C204" s="428"/>
      <c r="D204" s="445" t="s">
        <v>2832</v>
      </c>
      <c r="E204" s="446" t="s">
        <v>87</v>
      </c>
      <c r="F204" s="428" t="s">
        <v>1543</v>
      </c>
      <c r="G204" s="521" t="s">
        <v>2834</v>
      </c>
      <c r="H204" s="428" t="s">
        <v>2628</v>
      </c>
      <c r="I204" s="447" t="s">
        <v>1873</v>
      </c>
      <c r="J204" s="428" t="s">
        <v>2057</v>
      </c>
      <c r="K204" s="428">
        <v>1</v>
      </c>
      <c r="L204" s="428">
        <v>1</v>
      </c>
      <c r="M204" s="428" t="s">
        <v>2042</v>
      </c>
      <c r="N204" s="428" t="s">
        <v>2325</v>
      </c>
      <c r="O204" s="428" t="s">
        <v>1631</v>
      </c>
      <c r="P204" s="376" t="s">
        <v>1254</v>
      </c>
      <c r="Q204" s="376" t="s">
        <v>1254</v>
      </c>
      <c r="R204" s="376" t="s">
        <v>1254</v>
      </c>
      <c r="S204" s="376" t="s">
        <v>1254</v>
      </c>
      <c r="T204" s="376" t="s">
        <v>1254</v>
      </c>
      <c r="U204" s="376" t="s">
        <v>1254</v>
      </c>
      <c r="V204" s="376" t="s">
        <v>1254</v>
      </c>
      <c r="W204" s="376" t="s">
        <v>1254</v>
      </c>
      <c r="X204" s="376" t="s">
        <v>1254</v>
      </c>
      <c r="Y204" s="376" t="s">
        <v>1254</v>
      </c>
      <c r="Z204" s="378" t="s">
        <v>1254</v>
      </c>
      <c r="AA204" s="378" t="s">
        <v>1254</v>
      </c>
      <c r="AB204" s="378" t="s">
        <v>1254</v>
      </c>
      <c r="AC204" s="378" t="s">
        <v>1254</v>
      </c>
      <c r="AD204" s="378" t="s">
        <v>1207</v>
      </c>
      <c r="AE204" s="378" t="s">
        <v>1207</v>
      </c>
      <c r="AF204" s="378" t="s">
        <v>1207</v>
      </c>
      <c r="AG204" s="378" t="s">
        <v>1207</v>
      </c>
      <c r="AH204" s="378"/>
      <c r="AI204" s="378"/>
      <c r="AJ204" s="378" t="s">
        <v>1207</v>
      </c>
      <c r="AK204" s="405" t="s">
        <v>1380</v>
      </c>
      <c r="AL204" s="405" t="s">
        <v>1254</v>
      </c>
      <c r="AM204" s="378" t="s">
        <v>1254</v>
      </c>
      <c r="AN204" s="378"/>
      <c r="AO204" s="376"/>
      <c r="AP204" s="376"/>
      <c r="AQ204" s="376"/>
      <c r="AR204" s="376"/>
      <c r="AS204" s="376"/>
    </row>
    <row r="205" spans="1:45" ht="27" customHeight="1" x14ac:dyDescent="0.25">
      <c r="A205" s="425">
        <v>196</v>
      </c>
      <c r="B205" s="428"/>
      <c r="C205" s="428"/>
      <c r="D205" s="445" t="s">
        <v>2833</v>
      </c>
      <c r="E205" s="446" t="s">
        <v>87</v>
      </c>
      <c r="F205" s="428" t="s">
        <v>1543</v>
      </c>
      <c r="G205" s="521" t="s">
        <v>2834</v>
      </c>
      <c r="H205" s="428" t="s">
        <v>2628</v>
      </c>
      <c r="I205" s="447" t="s">
        <v>1872</v>
      </c>
      <c r="J205" s="428" t="s">
        <v>2057</v>
      </c>
      <c r="K205" s="428">
        <v>1</v>
      </c>
      <c r="L205" s="428">
        <v>1</v>
      </c>
      <c r="M205" s="428" t="s">
        <v>2042</v>
      </c>
      <c r="N205" s="428" t="s">
        <v>2326</v>
      </c>
      <c r="O205" s="428" t="s">
        <v>1632</v>
      </c>
      <c r="P205" s="376" t="s">
        <v>1254</v>
      </c>
      <c r="Q205" s="376" t="s">
        <v>1254</v>
      </c>
      <c r="R205" s="376" t="s">
        <v>1254</v>
      </c>
      <c r="S205" s="376" t="s">
        <v>1254</v>
      </c>
      <c r="T205" s="376" t="s">
        <v>1254</v>
      </c>
      <c r="U205" s="376" t="s">
        <v>1254</v>
      </c>
      <c r="V205" s="376" t="s">
        <v>1254</v>
      </c>
      <c r="W205" s="376" t="s">
        <v>1254</v>
      </c>
      <c r="X205" s="376" t="s">
        <v>1254</v>
      </c>
      <c r="Y205" s="376" t="s">
        <v>1254</v>
      </c>
      <c r="Z205" s="378" t="s">
        <v>1254</v>
      </c>
      <c r="AA205" s="378" t="s">
        <v>1254</v>
      </c>
      <c r="AB205" s="378" t="s">
        <v>1254</v>
      </c>
      <c r="AC205" s="378" t="s">
        <v>1254</v>
      </c>
      <c r="AD205" s="378" t="s">
        <v>1207</v>
      </c>
      <c r="AE205" s="378" t="s">
        <v>1207</v>
      </c>
      <c r="AF205" s="378" t="s">
        <v>1207</v>
      </c>
      <c r="AG205" s="378" t="s">
        <v>1207</v>
      </c>
      <c r="AH205" s="378"/>
      <c r="AI205" s="378"/>
      <c r="AJ205" s="378" t="s">
        <v>1207</v>
      </c>
      <c r="AK205" s="405" t="s">
        <v>1380</v>
      </c>
      <c r="AL205" s="405" t="s">
        <v>1254</v>
      </c>
      <c r="AM205" s="378" t="s">
        <v>1254</v>
      </c>
      <c r="AN205" s="378"/>
      <c r="AO205" s="376"/>
      <c r="AP205" s="376"/>
      <c r="AQ205" s="376"/>
      <c r="AR205" s="376"/>
      <c r="AS205" s="376"/>
    </row>
    <row r="206" spans="1:45" ht="27" customHeight="1" x14ac:dyDescent="0.25">
      <c r="A206" s="425">
        <v>197</v>
      </c>
      <c r="B206" s="428"/>
      <c r="C206" s="428"/>
      <c r="D206" s="428" t="s">
        <v>1591</v>
      </c>
      <c r="E206" s="446" t="s">
        <v>140</v>
      </c>
      <c r="F206" s="428" t="s">
        <v>1543</v>
      </c>
      <c r="G206" s="428" t="s">
        <v>1749</v>
      </c>
      <c r="H206" s="428" t="s">
        <v>2628</v>
      </c>
      <c r="I206" s="447" t="s">
        <v>1873</v>
      </c>
      <c r="J206" s="428" t="s">
        <v>2057</v>
      </c>
      <c r="K206" s="428">
        <v>1</v>
      </c>
      <c r="L206" s="428">
        <v>1</v>
      </c>
      <c r="M206" s="428" t="s">
        <v>2042</v>
      </c>
      <c r="N206" s="428" t="s">
        <v>2327</v>
      </c>
      <c r="O206" s="428" t="s">
        <v>1633</v>
      </c>
      <c r="P206" s="376" t="s">
        <v>1254</v>
      </c>
      <c r="Q206" s="376" t="s">
        <v>1254</v>
      </c>
      <c r="R206" s="376" t="s">
        <v>1254</v>
      </c>
      <c r="S206" s="376" t="s">
        <v>1254</v>
      </c>
      <c r="T206" s="376" t="s">
        <v>1254</v>
      </c>
      <c r="U206" s="376" t="s">
        <v>1254</v>
      </c>
      <c r="V206" s="376" t="s">
        <v>1254</v>
      </c>
      <c r="W206" s="376" t="s">
        <v>1254</v>
      </c>
      <c r="X206" s="376" t="s">
        <v>1254</v>
      </c>
      <c r="Y206" s="376" t="s">
        <v>1254</v>
      </c>
      <c r="Z206" s="378" t="s">
        <v>1207</v>
      </c>
      <c r="AA206" s="378" t="s">
        <v>1207</v>
      </c>
      <c r="AB206" s="378" t="s">
        <v>1207</v>
      </c>
      <c r="AC206" s="378" t="s">
        <v>1207</v>
      </c>
      <c r="AD206" s="378" t="s">
        <v>1207</v>
      </c>
      <c r="AE206" s="378" t="s">
        <v>1207</v>
      </c>
      <c r="AF206" s="378" t="s">
        <v>1207</v>
      </c>
      <c r="AG206" s="378" t="s">
        <v>1207</v>
      </c>
      <c r="AH206" s="378"/>
      <c r="AI206" s="378"/>
      <c r="AJ206" s="378" t="s">
        <v>1207</v>
      </c>
      <c r="AK206" s="405" t="s">
        <v>1380</v>
      </c>
      <c r="AL206" s="405" t="s">
        <v>1254</v>
      </c>
      <c r="AM206" s="378" t="s">
        <v>1207</v>
      </c>
      <c r="AN206" s="378"/>
      <c r="AO206" s="376"/>
      <c r="AP206" s="376"/>
      <c r="AQ206" s="376"/>
      <c r="AR206" s="376"/>
      <c r="AS206" s="376"/>
    </row>
    <row r="207" spans="1:45" ht="27" customHeight="1" x14ac:dyDescent="0.25">
      <c r="A207" s="425">
        <v>198</v>
      </c>
      <c r="B207" s="428"/>
      <c r="C207" s="428"/>
      <c r="D207" s="428" t="s">
        <v>1592</v>
      </c>
      <c r="E207" s="446" t="s">
        <v>140</v>
      </c>
      <c r="F207" s="428" t="s">
        <v>1543</v>
      </c>
      <c r="G207" s="428" t="s">
        <v>1749</v>
      </c>
      <c r="H207" s="428" t="s">
        <v>2628</v>
      </c>
      <c r="I207" s="447" t="s">
        <v>1872</v>
      </c>
      <c r="J207" s="428" t="s">
        <v>2057</v>
      </c>
      <c r="K207" s="428">
        <v>1</v>
      </c>
      <c r="L207" s="428">
        <v>1</v>
      </c>
      <c r="M207" s="428" t="s">
        <v>2042</v>
      </c>
      <c r="N207" s="428" t="s">
        <v>2328</v>
      </c>
      <c r="O207" s="428" t="s">
        <v>1634</v>
      </c>
      <c r="P207" s="376" t="s">
        <v>1254</v>
      </c>
      <c r="Q207" s="376" t="s">
        <v>1254</v>
      </c>
      <c r="R207" s="376" t="s">
        <v>1254</v>
      </c>
      <c r="S207" s="376" t="s">
        <v>1254</v>
      </c>
      <c r="T207" s="376" t="s">
        <v>1254</v>
      </c>
      <c r="U207" s="376" t="s">
        <v>1254</v>
      </c>
      <c r="V207" s="376" t="s">
        <v>1254</v>
      </c>
      <c r="W207" s="376" t="s">
        <v>1254</v>
      </c>
      <c r="X207" s="376" t="s">
        <v>1254</v>
      </c>
      <c r="Y207" s="376" t="s">
        <v>1254</v>
      </c>
      <c r="Z207" s="378" t="s">
        <v>1207</v>
      </c>
      <c r="AA207" s="378" t="s">
        <v>1207</v>
      </c>
      <c r="AB207" s="378" t="s">
        <v>1207</v>
      </c>
      <c r="AC207" s="378" t="s">
        <v>1207</v>
      </c>
      <c r="AD207" s="378" t="s">
        <v>1207</v>
      </c>
      <c r="AE207" s="378" t="s">
        <v>1207</v>
      </c>
      <c r="AF207" s="378" t="s">
        <v>1207</v>
      </c>
      <c r="AG207" s="378" t="s">
        <v>1207</v>
      </c>
      <c r="AH207" s="378"/>
      <c r="AI207" s="378"/>
      <c r="AJ207" s="378" t="s">
        <v>1207</v>
      </c>
      <c r="AK207" s="405" t="s">
        <v>1380</v>
      </c>
      <c r="AL207" s="405" t="s">
        <v>1254</v>
      </c>
      <c r="AM207" s="378" t="s">
        <v>1207</v>
      </c>
      <c r="AN207" s="378"/>
      <c r="AO207" s="376"/>
      <c r="AP207" s="376"/>
      <c r="AQ207" s="376"/>
      <c r="AR207" s="376"/>
      <c r="AS207" s="376"/>
    </row>
    <row r="208" spans="1:45" ht="27" customHeight="1" x14ac:dyDescent="0.25">
      <c r="A208" s="425">
        <v>199</v>
      </c>
      <c r="B208" s="428"/>
      <c r="C208" s="428"/>
      <c r="D208" s="428" t="s">
        <v>1600</v>
      </c>
      <c r="E208" s="446" t="s">
        <v>87</v>
      </c>
      <c r="F208" s="428" t="s">
        <v>1543</v>
      </c>
      <c r="G208" s="428" t="s">
        <v>1749</v>
      </c>
      <c r="H208" s="428" t="s">
        <v>2628</v>
      </c>
      <c r="I208" s="447" t="s">
        <v>1872</v>
      </c>
      <c r="J208" s="428" t="s">
        <v>2057</v>
      </c>
      <c r="K208" s="428">
        <v>1</v>
      </c>
      <c r="L208" s="428">
        <v>1</v>
      </c>
      <c r="M208" s="428" t="s">
        <v>2042</v>
      </c>
      <c r="N208" s="428" t="s">
        <v>2329</v>
      </c>
      <c r="O208" s="428" t="s">
        <v>1635</v>
      </c>
      <c r="P208" s="376" t="s">
        <v>1254</v>
      </c>
      <c r="Q208" s="376" t="s">
        <v>1254</v>
      </c>
      <c r="R208" s="376" t="s">
        <v>1254</v>
      </c>
      <c r="S208" s="376" t="s">
        <v>1254</v>
      </c>
      <c r="T208" s="376" t="s">
        <v>1254</v>
      </c>
      <c r="U208" s="376" t="s">
        <v>1254</v>
      </c>
      <c r="V208" s="376" t="s">
        <v>1254</v>
      </c>
      <c r="W208" s="376" t="s">
        <v>1254</v>
      </c>
      <c r="X208" s="376" t="s">
        <v>1254</v>
      </c>
      <c r="Y208" s="376" t="s">
        <v>1254</v>
      </c>
      <c r="Z208" s="378" t="s">
        <v>1207</v>
      </c>
      <c r="AA208" s="378" t="s">
        <v>1207</v>
      </c>
      <c r="AB208" s="378" t="s">
        <v>1207</v>
      </c>
      <c r="AC208" s="378" t="s">
        <v>1207</v>
      </c>
      <c r="AD208" s="378" t="s">
        <v>1207</v>
      </c>
      <c r="AE208" s="378" t="s">
        <v>1207</v>
      </c>
      <c r="AF208" s="378" t="s">
        <v>1207</v>
      </c>
      <c r="AG208" s="378" t="s">
        <v>1207</v>
      </c>
      <c r="AH208" s="378"/>
      <c r="AI208" s="378"/>
      <c r="AJ208" s="378" t="s">
        <v>1207</v>
      </c>
      <c r="AK208" s="405" t="s">
        <v>1380</v>
      </c>
      <c r="AL208" s="405" t="s">
        <v>1254</v>
      </c>
      <c r="AM208" s="378" t="s">
        <v>1207</v>
      </c>
      <c r="AN208" s="378"/>
      <c r="AO208" s="376"/>
      <c r="AP208" s="376"/>
      <c r="AQ208" s="376"/>
      <c r="AR208" s="376"/>
      <c r="AS208" s="376"/>
    </row>
    <row r="209" spans="1:45" ht="27" customHeight="1" x14ac:dyDescent="0.25">
      <c r="A209" s="425">
        <v>200</v>
      </c>
      <c r="B209" s="428"/>
      <c r="C209" s="428"/>
      <c r="D209" s="428" t="s">
        <v>1601</v>
      </c>
      <c r="E209" s="446" t="s">
        <v>87</v>
      </c>
      <c r="F209" s="428" t="s">
        <v>1543</v>
      </c>
      <c r="G209" s="428" t="s">
        <v>1749</v>
      </c>
      <c r="H209" s="428" t="s">
        <v>2628</v>
      </c>
      <c r="I209" s="447" t="s">
        <v>1873</v>
      </c>
      <c r="J209" s="428" t="s">
        <v>2057</v>
      </c>
      <c r="K209" s="428">
        <v>1</v>
      </c>
      <c r="L209" s="428">
        <v>1</v>
      </c>
      <c r="M209" s="428" t="s">
        <v>2042</v>
      </c>
      <c r="N209" s="428" t="s">
        <v>2330</v>
      </c>
      <c r="O209" s="428" t="s">
        <v>1636</v>
      </c>
      <c r="P209" s="376" t="s">
        <v>1254</v>
      </c>
      <c r="Q209" s="376" t="s">
        <v>1254</v>
      </c>
      <c r="R209" s="376" t="s">
        <v>1254</v>
      </c>
      <c r="S209" s="376" t="s">
        <v>1254</v>
      </c>
      <c r="T209" s="376" t="s">
        <v>1254</v>
      </c>
      <c r="U209" s="376" t="s">
        <v>1254</v>
      </c>
      <c r="V209" s="376" t="s">
        <v>1254</v>
      </c>
      <c r="W209" s="376" t="s">
        <v>1254</v>
      </c>
      <c r="X209" s="376" t="s">
        <v>1254</v>
      </c>
      <c r="Y209" s="376" t="s">
        <v>1254</v>
      </c>
      <c r="Z209" s="378" t="s">
        <v>1207</v>
      </c>
      <c r="AA209" s="378" t="s">
        <v>1207</v>
      </c>
      <c r="AB209" s="378" t="s">
        <v>1207</v>
      </c>
      <c r="AC209" s="378" t="s">
        <v>1207</v>
      </c>
      <c r="AD209" s="378" t="s">
        <v>1207</v>
      </c>
      <c r="AE209" s="378" t="s">
        <v>1207</v>
      </c>
      <c r="AF209" s="378" t="s">
        <v>1207</v>
      </c>
      <c r="AG209" s="378" t="s">
        <v>1207</v>
      </c>
      <c r="AH209" s="378"/>
      <c r="AI209" s="378"/>
      <c r="AJ209" s="378" t="s">
        <v>1207</v>
      </c>
      <c r="AK209" s="405" t="s">
        <v>1380</v>
      </c>
      <c r="AL209" s="405" t="s">
        <v>1254</v>
      </c>
      <c r="AM209" s="378" t="s">
        <v>1207</v>
      </c>
      <c r="AN209" s="378"/>
      <c r="AO209" s="376"/>
      <c r="AP209" s="376"/>
      <c r="AQ209" s="376"/>
      <c r="AR209" s="376"/>
      <c r="AS209" s="376"/>
    </row>
    <row r="210" spans="1:45" ht="27" customHeight="1" x14ac:dyDescent="0.25">
      <c r="A210" s="425">
        <v>201</v>
      </c>
      <c r="B210" s="428"/>
      <c r="C210" s="428"/>
      <c r="D210" s="428" t="s">
        <v>1604</v>
      </c>
      <c r="E210" s="446" t="s">
        <v>87</v>
      </c>
      <c r="F210" s="428" t="s">
        <v>2456</v>
      </c>
      <c r="G210" s="428" t="s">
        <v>1753</v>
      </c>
      <c r="H210" s="428" t="s">
        <v>2628</v>
      </c>
      <c r="I210" s="447" t="s">
        <v>2005</v>
      </c>
      <c r="J210" s="428" t="s">
        <v>2057</v>
      </c>
      <c r="K210" s="428">
        <v>1</v>
      </c>
      <c r="L210" s="428">
        <v>8</v>
      </c>
      <c r="M210" s="428" t="s">
        <v>2043</v>
      </c>
      <c r="N210" s="428" t="s">
        <v>2331</v>
      </c>
      <c r="O210" s="428" t="s">
        <v>1637</v>
      </c>
      <c r="P210" s="376" t="s">
        <v>1254</v>
      </c>
      <c r="Q210" s="376" t="s">
        <v>1254</v>
      </c>
      <c r="R210" s="376" t="s">
        <v>1254</v>
      </c>
      <c r="S210" s="376" t="s">
        <v>1254</v>
      </c>
      <c r="T210" s="376" t="s">
        <v>1254</v>
      </c>
      <c r="U210" s="376" t="s">
        <v>1254</v>
      </c>
      <c r="V210" s="376" t="s">
        <v>1254</v>
      </c>
      <c r="W210" s="376" t="s">
        <v>1254</v>
      </c>
      <c r="X210" s="376" t="s">
        <v>1254</v>
      </c>
      <c r="Y210" s="376" t="s">
        <v>1254</v>
      </c>
      <c r="Z210" s="378" t="s">
        <v>1207</v>
      </c>
      <c r="AA210" s="446" t="s">
        <v>1380</v>
      </c>
      <c r="AB210" s="446" t="s">
        <v>1380</v>
      </c>
      <c r="AC210" s="446" t="s">
        <v>1380</v>
      </c>
      <c r="AD210" s="429" t="s">
        <v>1380</v>
      </c>
      <c r="AE210" s="378" t="s">
        <v>1380</v>
      </c>
      <c r="AF210" s="378" t="s">
        <v>1380</v>
      </c>
      <c r="AG210" s="378" t="s">
        <v>1380</v>
      </c>
      <c r="AH210" s="378"/>
      <c r="AI210" s="378"/>
      <c r="AJ210" s="378" t="s">
        <v>1380</v>
      </c>
      <c r="AK210" s="405" t="s">
        <v>1380</v>
      </c>
      <c r="AL210" s="405" t="s">
        <v>1254</v>
      </c>
      <c r="AM210" s="446" t="s">
        <v>1380</v>
      </c>
      <c r="AN210" s="378"/>
      <c r="AO210" s="376"/>
      <c r="AP210" s="376"/>
      <c r="AQ210" s="376"/>
      <c r="AR210" s="376"/>
      <c r="AS210" s="376"/>
    </row>
    <row r="211" spans="1:45" ht="27" customHeight="1" x14ac:dyDescent="0.25">
      <c r="A211" s="425">
        <v>202</v>
      </c>
      <c r="B211" s="428"/>
      <c r="C211" s="428"/>
      <c r="D211" s="428" t="s">
        <v>1605</v>
      </c>
      <c r="E211" s="446" t="s">
        <v>87</v>
      </c>
      <c r="F211" s="428" t="s">
        <v>2456</v>
      </c>
      <c r="G211" s="428" t="s">
        <v>1753</v>
      </c>
      <c r="H211" s="428" t="s">
        <v>2628</v>
      </c>
      <c r="I211" s="447" t="s">
        <v>1864</v>
      </c>
      <c r="J211" s="428" t="s">
        <v>2057</v>
      </c>
      <c r="K211" s="428">
        <v>1</v>
      </c>
      <c r="L211" s="428">
        <v>8</v>
      </c>
      <c r="M211" s="428" t="s">
        <v>2413</v>
      </c>
      <c r="N211" s="428" t="s">
        <v>2332</v>
      </c>
      <c r="O211" s="428" t="s">
        <v>1638</v>
      </c>
      <c r="P211" s="376" t="s">
        <v>1254</v>
      </c>
      <c r="Q211" s="376" t="s">
        <v>1254</v>
      </c>
      <c r="R211" s="376" t="s">
        <v>1254</v>
      </c>
      <c r="S211" s="376" t="s">
        <v>1254</v>
      </c>
      <c r="T211" s="376" t="s">
        <v>1254</v>
      </c>
      <c r="U211" s="376" t="s">
        <v>1254</v>
      </c>
      <c r="V211" s="376" t="s">
        <v>1254</v>
      </c>
      <c r="W211" s="376" t="s">
        <v>1254</v>
      </c>
      <c r="X211" s="376" t="s">
        <v>1254</v>
      </c>
      <c r="Y211" s="376" t="s">
        <v>1254</v>
      </c>
      <c r="Z211" s="378" t="s">
        <v>1207</v>
      </c>
      <c r="AA211" s="446" t="s">
        <v>1380</v>
      </c>
      <c r="AB211" s="446" t="s">
        <v>1380</v>
      </c>
      <c r="AC211" s="446" t="s">
        <v>1380</v>
      </c>
      <c r="AD211" s="429" t="s">
        <v>1380</v>
      </c>
      <c r="AE211" s="378" t="s">
        <v>1380</v>
      </c>
      <c r="AF211" s="378" t="s">
        <v>1380</v>
      </c>
      <c r="AG211" s="378" t="s">
        <v>1380</v>
      </c>
      <c r="AH211" s="378"/>
      <c r="AI211" s="378"/>
      <c r="AJ211" s="378" t="s">
        <v>1380</v>
      </c>
      <c r="AK211" s="405" t="s">
        <v>1380</v>
      </c>
      <c r="AL211" s="405" t="s">
        <v>1254</v>
      </c>
      <c r="AM211" s="446" t="s">
        <v>1380</v>
      </c>
      <c r="AN211" s="378"/>
      <c r="AO211" s="376"/>
      <c r="AP211" s="376"/>
      <c r="AQ211" s="376"/>
      <c r="AR211" s="376"/>
      <c r="AS211" s="376"/>
    </row>
    <row r="212" spans="1:45" ht="27" customHeight="1" x14ac:dyDescent="0.25">
      <c r="A212" s="425">
        <v>203</v>
      </c>
      <c r="B212" s="428" t="s">
        <v>1707</v>
      </c>
      <c r="C212" s="428" t="s">
        <v>1557</v>
      </c>
      <c r="D212" s="495" t="s">
        <v>1554</v>
      </c>
      <c r="E212" s="446" t="s">
        <v>66</v>
      </c>
      <c r="F212" s="428" t="s">
        <v>1543</v>
      </c>
      <c r="G212" s="428" t="s">
        <v>1749</v>
      </c>
      <c r="H212" s="428" t="s">
        <v>2630</v>
      </c>
      <c r="I212" s="447" t="s">
        <v>2006</v>
      </c>
      <c r="J212" s="428" t="s">
        <v>2057</v>
      </c>
      <c r="K212" s="428">
        <v>1</v>
      </c>
      <c r="L212" s="428">
        <v>16</v>
      </c>
      <c r="M212" s="428" t="s">
        <v>2044</v>
      </c>
      <c r="N212" s="428" t="s">
        <v>2333</v>
      </c>
      <c r="O212" s="495" t="s">
        <v>2761</v>
      </c>
      <c r="P212" s="376" t="s">
        <v>1380</v>
      </c>
      <c r="Q212" s="376" t="s">
        <v>1380</v>
      </c>
      <c r="R212" s="376" t="s">
        <v>1380</v>
      </c>
      <c r="S212" s="376" t="s">
        <v>1254</v>
      </c>
      <c r="T212" s="376" t="s">
        <v>1254</v>
      </c>
      <c r="U212" s="376" t="s">
        <v>1380</v>
      </c>
      <c r="V212" s="376" t="s">
        <v>1380</v>
      </c>
      <c r="W212" s="376" t="s">
        <v>1254</v>
      </c>
      <c r="X212" s="376" t="s">
        <v>1254</v>
      </c>
      <c r="Y212" s="376" t="s">
        <v>1254</v>
      </c>
      <c r="Z212" s="378" t="s">
        <v>1207</v>
      </c>
      <c r="AA212" s="378" t="s">
        <v>1207</v>
      </c>
      <c r="AB212" s="378" t="s">
        <v>1207</v>
      </c>
      <c r="AC212" s="378" t="s">
        <v>1207</v>
      </c>
      <c r="AD212" s="378" t="s">
        <v>1207</v>
      </c>
      <c r="AE212" s="378" t="s">
        <v>1207</v>
      </c>
      <c r="AF212" s="378" t="s">
        <v>1207</v>
      </c>
      <c r="AG212" s="378" t="s">
        <v>1207</v>
      </c>
      <c r="AH212" s="378"/>
      <c r="AI212" s="378"/>
      <c r="AJ212" s="378" t="s">
        <v>1207</v>
      </c>
      <c r="AK212" s="405" t="s">
        <v>1380</v>
      </c>
      <c r="AL212" s="405" t="s">
        <v>1380</v>
      </c>
      <c r="AM212" s="378" t="s">
        <v>1207</v>
      </c>
      <c r="AN212" s="378"/>
      <c r="AO212" s="376"/>
      <c r="AP212" s="376" t="s">
        <v>66</v>
      </c>
      <c r="AQ212" s="376"/>
      <c r="AR212" s="376"/>
      <c r="AS212" s="376"/>
    </row>
    <row r="213" spans="1:45" ht="27" customHeight="1" x14ac:dyDescent="0.25">
      <c r="A213" s="425">
        <v>204</v>
      </c>
      <c r="B213" s="428"/>
      <c r="C213" s="428"/>
      <c r="D213" s="495" t="s">
        <v>1645</v>
      </c>
      <c r="E213" s="446" t="s">
        <v>66</v>
      </c>
      <c r="F213" s="428" t="s">
        <v>1543</v>
      </c>
      <c r="G213" s="428" t="s">
        <v>1749</v>
      </c>
      <c r="H213" s="428" t="s">
        <v>2630</v>
      </c>
      <c r="I213" s="447" t="s">
        <v>2007</v>
      </c>
      <c r="J213" s="428" t="s">
        <v>2057</v>
      </c>
      <c r="K213" s="428">
        <v>1</v>
      </c>
      <c r="L213" s="428">
        <v>8</v>
      </c>
      <c r="M213" s="428" t="s">
        <v>2045</v>
      </c>
      <c r="N213" s="428" t="s">
        <v>2334</v>
      </c>
      <c r="O213" s="495" t="s">
        <v>2762</v>
      </c>
      <c r="P213" s="376" t="s">
        <v>1380</v>
      </c>
      <c r="Q213" s="376" t="s">
        <v>1380</v>
      </c>
      <c r="R213" s="376" t="s">
        <v>1380</v>
      </c>
      <c r="S213" s="376" t="s">
        <v>1254</v>
      </c>
      <c r="T213" s="376" t="s">
        <v>1254</v>
      </c>
      <c r="U213" s="376" t="s">
        <v>1380</v>
      </c>
      <c r="V213" s="376" t="s">
        <v>1380</v>
      </c>
      <c r="W213" s="376" t="s">
        <v>1254</v>
      </c>
      <c r="X213" s="376" t="s">
        <v>1254</v>
      </c>
      <c r="Y213" s="376" t="s">
        <v>1254</v>
      </c>
      <c r="Z213" s="378" t="s">
        <v>1207</v>
      </c>
      <c r="AA213" s="378" t="s">
        <v>1207</v>
      </c>
      <c r="AB213" s="378" t="s">
        <v>1207</v>
      </c>
      <c r="AC213" s="378" t="s">
        <v>1207</v>
      </c>
      <c r="AD213" s="378" t="s">
        <v>1207</v>
      </c>
      <c r="AE213" s="378" t="s">
        <v>1207</v>
      </c>
      <c r="AF213" s="378" t="s">
        <v>1207</v>
      </c>
      <c r="AG213" s="378" t="s">
        <v>1207</v>
      </c>
      <c r="AH213" s="378"/>
      <c r="AI213" s="378"/>
      <c r="AJ213" s="378" t="s">
        <v>1207</v>
      </c>
      <c r="AK213" s="405" t="s">
        <v>1380</v>
      </c>
      <c r="AL213" s="405" t="s">
        <v>1380</v>
      </c>
      <c r="AM213" s="378" t="s">
        <v>1207</v>
      </c>
      <c r="AN213" s="378"/>
      <c r="AO213" s="376"/>
      <c r="AP213" s="376" t="s">
        <v>66</v>
      </c>
      <c r="AQ213" s="376"/>
      <c r="AR213" s="376"/>
      <c r="AS213" s="376"/>
    </row>
    <row r="214" spans="1:45" ht="27" customHeight="1" x14ac:dyDescent="0.25">
      <c r="A214" s="425">
        <v>205</v>
      </c>
      <c r="B214" s="428"/>
      <c r="C214" s="428"/>
      <c r="D214" s="428" t="s">
        <v>1555</v>
      </c>
      <c r="E214" s="446" t="s">
        <v>66</v>
      </c>
      <c r="F214" s="428" t="s">
        <v>1543</v>
      </c>
      <c r="G214" s="428" t="s">
        <v>1749</v>
      </c>
      <c r="H214" s="428" t="s">
        <v>2630</v>
      </c>
      <c r="I214" s="447" t="s">
        <v>2008</v>
      </c>
      <c r="J214" s="428" t="s">
        <v>2057</v>
      </c>
      <c r="K214" s="428">
        <v>1</v>
      </c>
      <c r="L214" s="428">
        <v>4</v>
      </c>
      <c r="M214" s="428" t="s">
        <v>2046</v>
      </c>
      <c r="N214" s="428" t="s">
        <v>2335</v>
      </c>
      <c r="O214" s="428" t="s">
        <v>1610</v>
      </c>
      <c r="P214" s="376" t="s">
        <v>1380</v>
      </c>
      <c r="Q214" s="376" t="s">
        <v>1380</v>
      </c>
      <c r="R214" s="376" t="s">
        <v>1380</v>
      </c>
      <c r="S214" s="376" t="s">
        <v>1254</v>
      </c>
      <c r="T214" s="376" t="s">
        <v>1254</v>
      </c>
      <c r="U214" s="376" t="s">
        <v>1380</v>
      </c>
      <c r="V214" s="376" t="s">
        <v>1380</v>
      </c>
      <c r="W214" s="376" t="s">
        <v>1254</v>
      </c>
      <c r="X214" s="376" t="s">
        <v>1254</v>
      </c>
      <c r="Y214" s="376" t="s">
        <v>1254</v>
      </c>
      <c r="Z214" s="378" t="s">
        <v>1207</v>
      </c>
      <c r="AA214" s="378" t="s">
        <v>1207</v>
      </c>
      <c r="AB214" s="378" t="s">
        <v>1207</v>
      </c>
      <c r="AC214" s="378" t="s">
        <v>1207</v>
      </c>
      <c r="AD214" s="378" t="s">
        <v>1207</v>
      </c>
      <c r="AE214" s="378" t="s">
        <v>1207</v>
      </c>
      <c r="AF214" s="378" t="s">
        <v>1207</v>
      </c>
      <c r="AG214" s="378" t="s">
        <v>1207</v>
      </c>
      <c r="AH214" s="378"/>
      <c r="AI214" s="378"/>
      <c r="AJ214" s="378" t="s">
        <v>1207</v>
      </c>
      <c r="AK214" s="405" t="s">
        <v>1380</v>
      </c>
      <c r="AL214" s="405" t="s">
        <v>1380</v>
      </c>
      <c r="AM214" s="378" t="s">
        <v>1207</v>
      </c>
      <c r="AN214" s="378"/>
      <c r="AO214" s="376"/>
      <c r="AP214" s="376" t="s">
        <v>66</v>
      </c>
      <c r="AQ214" s="376"/>
      <c r="AR214" s="376"/>
      <c r="AS214" s="376"/>
    </row>
    <row r="215" spans="1:45" ht="27" customHeight="1" x14ac:dyDescent="0.25">
      <c r="A215" s="425">
        <v>206</v>
      </c>
      <c r="B215" s="428"/>
      <c r="C215" s="428"/>
      <c r="D215" s="428" t="s">
        <v>1556</v>
      </c>
      <c r="E215" s="446" t="s">
        <v>66</v>
      </c>
      <c r="F215" s="428" t="s">
        <v>1543</v>
      </c>
      <c r="G215" s="428" t="s">
        <v>1749</v>
      </c>
      <c r="H215" s="428" t="s">
        <v>2630</v>
      </c>
      <c r="I215" s="447" t="s">
        <v>2009</v>
      </c>
      <c r="J215" s="428" t="s">
        <v>2057</v>
      </c>
      <c r="K215" s="428">
        <v>1</v>
      </c>
      <c r="L215" s="428">
        <v>4</v>
      </c>
      <c r="M215" s="428" t="s">
        <v>2046</v>
      </c>
      <c r="N215" s="428" t="s">
        <v>2336</v>
      </c>
      <c r="O215" s="428" t="s">
        <v>1611</v>
      </c>
      <c r="P215" s="376" t="s">
        <v>1380</v>
      </c>
      <c r="Q215" s="376" t="s">
        <v>1380</v>
      </c>
      <c r="R215" s="376" t="s">
        <v>1380</v>
      </c>
      <c r="S215" s="376" t="s">
        <v>1254</v>
      </c>
      <c r="T215" s="376" t="s">
        <v>1254</v>
      </c>
      <c r="U215" s="376" t="s">
        <v>1380</v>
      </c>
      <c r="V215" s="376" t="s">
        <v>1380</v>
      </c>
      <c r="W215" s="376" t="s">
        <v>1254</v>
      </c>
      <c r="X215" s="376" t="s">
        <v>1254</v>
      </c>
      <c r="Y215" s="376" t="s">
        <v>1254</v>
      </c>
      <c r="Z215" s="378" t="s">
        <v>1207</v>
      </c>
      <c r="AA215" s="378" t="s">
        <v>1207</v>
      </c>
      <c r="AB215" s="378" t="s">
        <v>1207</v>
      </c>
      <c r="AC215" s="378" t="s">
        <v>1207</v>
      </c>
      <c r="AD215" s="378" t="s">
        <v>1207</v>
      </c>
      <c r="AE215" s="378" t="s">
        <v>1207</v>
      </c>
      <c r="AF215" s="378" t="s">
        <v>1207</v>
      </c>
      <c r="AG215" s="378" t="s">
        <v>1207</v>
      </c>
      <c r="AH215" s="378"/>
      <c r="AI215" s="378"/>
      <c r="AJ215" s="378" t="s">
        <v>1207</v>
      </c>
      <c r="AK215" s="405" t="s">
        <v>1380</v>
      </c>
      <c r="AL215" s="405" t="s">
        <v>1380</v>
      </c>
      <c r="AM215" s="378" t="s">
        <v>1207</v>
      </c>
      <c r="AN215" s="378"/>
      <c r="AO215" s="376"/>
      <c r="AP215" s="376" t="s">
        <v>66</v>
      </c>
      <c r="AQ215" s="376"/>
      <c r="AR215" s="376"/>
      <c r="AS215" s="376"/>
    </row>
    <row r="216" spans="1:45" ht="27" customHeight="1" x14ac:dyDescent="0.25">
      <c r="A216" s="425">
        <v>207</v>
      </c>
      <c r="B216" s="428" t="s">
        <v>1708</v>
      </c>
      <c r="C216" s="428" t="s">
        <v>38</v>
      </c>
      <c r="D216" s="428" t="s">
        <v>262</v>
      </c>
      <c r="E216" s="428" t="s">
        <v>66</v>
      </c>
      <c r="F216" s="428" t="s">
        <v>613</v>
      </c>
      <c r="G216" s="428"/>
      <c r="H216" s="428" t="s">
        <v>2627</v>
      </c>
      <c r="I216" s="447" t="s">
        <v>2006</v>
      </c>
      <c r="J216" s="428" t="s">
        <v>2057</v>
      </c>
      <c r="K216" s="428">
        <v>1</v>
      </c>
      <c r="L216" s="428">
        <v>16</v>
      </c>
      <c r="M216" s="428"/>
      <c r="N216" s="428" t="s">
        <v>2337</v>
      </c>
      <c r="O216" s="428" t="s">
        <v>472</v>
      </c>
      <c r="P216" s="376" t="s">
        <v>1253</v>
      </c>
      <c r="Q216" s="376" t="s">
        <v>262</v>
      </c>
      <c r="R216" s="376" t="s">
        <v>262</v>
      </c>
      <c r="S216" s="376" t="s">
        <v>1184</v>
      </c>
      <c r="T216" s="376" t="s">
        <v>1184</v>
      </c>
      <c r="U216" s="376" t="s">
        <v>1184</v>
      </c>
      <c r="V216" s="376" t="s">
        <v>1184</v>
      </c>
      <c r="W216" s="376" t="s">
        <v>1184</v>
      </c>
      <c r="X216" s="376" t="s">
        <v>1184</v>
      </c>
      <c r="Y216" s="376" t="s">
        <v>1184</v>
      </c>
      <c r="Z216" s="376" t="s">
        <v>1184</v>
      </c>
      <c r="AA216" s="376" t="s">
        <v>1207</v>
      </c>
      <c r="AB216" s="376" t="s">
        <v>1207</v>
      </c>
      <c r="AC216" s="376" t="s">
        <v>1207</v>
      </c>
      <c r="AD216" s="376" t="s">
        <v>1184</v>
      </c>
      <c r="AE216" s="376" t="s">
        <v>1207</v>
      </c>
      <c r="AF216" s="376" t="s">
        <v>1207</v>
      </c>
      <c r="AG216" s="376" t="s">
        <v>1207</v>
      </c>
      <c r="AH216" s="376"/>
      <c r="AI216" s="376"/>
      <c r="AJ216" s="376" t="s">
        <v>1207</v>
      </c>
      <c r="AK216" s="518" t="s">
        <v>262</v>
      </c>
      <c r="AL216" s="518" t="s">
        <v>262</v>
      </c>
      <c r="AM216" s="376" t="s">
        <v>1207</v>
      </c>
      <c r="AN216" s="376"/>
      <c r="AO216" s="376"/>
      <c r="AP216" s="376" t="s">
        <v>66</v>
      </c>
      <c r="AQ216" s="376"/>
      <c r="AR216" s="376"/>
      <c r="AS216" s="376"/>
    </row>
    <row r="217" spans="1:45" ht="27" customHeight="1" x14ac:dyDescent="0.25">
      <c r="A217" s="425">
        <v>208</v>
      </c>
      <c r="B217" s="428"/>
      <c r="C217" s="428"/>
      <c r="D217" s="428" t="s">
        <v>263</v>
      </c>
      <c r="E217" s="428" t="s">
        <v>66</v>
      </c>
      <c r="F217" s="428" t="s">
        <v>613</v>
      </c>
      <c r="G217" s="428"/>
      <c r="H217" s="428" t="s">
        <v>2627</v>
      </c>
      <c r="I217" s="447" t="s">
        <v>2007</v>
      </c>
      <c r="J217" s="428" t="s">
        <v>2057</v>
      </c>
      <c r="K217" s="428">
        <v>1</v>
      </c>
      <c r="L217" s="428">
        <v>8</v>
      </c>
      <c r="M217" s="428"/>
      <c r="N217" s="428" t="s">
        <v>2338</v>
      </c>
      <c r="O217" s="428" t="s">
        <v>473</v>
      </c>
      <c r="P217" s="376" t="s">
        <v>1252</v>
      </c>
      <c r="Q217" s="376" t="s">
        <v>263</v>
      </c>
      <c r="R217" s="376" t="s">
        <v>263</v>
      </c>
      <c r="S217" s="376" t="s">
        <v>1184</v>
      </c>
      <c r="T217" s="376" t="s">
        <v>1184</v>
      </c>
      <c r="U217" s="376" t="s">
        <v>1184</v>
      </c>
      <c r="V217" s="376" t="s">
        <v>1184</v>
      </c>
      <c r="W217" s="376" t="s">
        <v>1184</v>
      </c>
      <c r="X217" s="376" t="s">
        <v>1184</v>
      </c>
      <c r="Y217" s="376" t="s">
        <v>1184</v>
      </c>
      <c r="Z217" s="376" t="s">
        <v>1184</v>
      </c>
      <c r="AA217" s="376" t="s">
        <v>1207</v>
      </c>
      <c r="AB217" s="376" t="s">
        <v>1207</v>
      </c>
      <c r="AC217" s="376" t="s">
        <v>1207</v>
      </c>
      <c r="AD217" s="376" t="s">
        <v>1184</v>
      </c>
      <c r="AE217" s="376" t="s">
        <v>1207</v>
      </c>
      <c r="AF217" s="376" t="s">
        <v>1207</v>
      </c>
      <c r="AG217" s="376" t="s">
        <v>1207</v>
      </c>
      <c r="AH217" s="376"/>
      <c r="AI217" s="376"/>
      <c r="AJ217" s="376" t="s">
        <v>1207</v>
      </c>
      <c r="AK217" s="518" t="s">
        <v>263</v>
      </c>
      <c r="AL217" s="518" t="s">
        <v>263</v>
      </c>
      <c r="AM217" s="376" t="s">
        <v>1207</v>
      </c>
      <c r="AN217" s="376"/>
      <c r="AO217" s="376"/>
      <c r="AP217" s="376" t="s">
        <v>66</v>
      </c>
      <c r="AQ217" s="376"/>
      <c r="AR217" s="376"/>
      <c r="AS217" s="376"/>
    </row>
    <row r="218" spans="1:45" ht="27" customHeight="1" x14ac:dyDescent="0.25">
      <c r="A218" s="425">
        <v>209</v>
      </c>
      <c r="B218" s="428"/>
      <c r="C218" s="428"/>
      <c r="D218" s="428" t="s">
        <v>264</v>
      </c>
      <c r="E218" s="428" t="s">
        <v>66</v>
      </c>
      <c r="F218" s="428" t="s">
        <v>613</v>
      </c>
      <c r="G218" s="428"/>
      <c r="H218" s="428" t="s">
        <v>2627</v>
      </c>
      <c r="I218" s="447" t="s">
        <v>2008</v>
      </c>
      <c r="J218" s="428" t="s">
        <v>2057</v>
      </c>
      <c r="K218" s="428">
        <v>1</v>
      </c>
      <c r="L218" s="428">
        <v>4</v>
      </c>
      <c r="M218" s="428"/>
      <c r="N218" s="428" t="s">
        <v>2339</v>
      </c>
      <c r="O218" s="428" t="s">
        <v>2086</v>
      </c>
      <c r="P218" s="376" t="s">
        <v>1251</v>
      </c>
      <c r="Q218" s="376" t="s">
        <v>264</v>
      </c>
      <c r="R218" s="376" t="s">
        <v>264</v>
      </c>
      <c r="S218" s="376" t="s">
        <v>1184</v>
      </c>
      <c r="T218" s="376" t="s">
        <v>1184</v>
      </c>
      <c r="U218" s="376" t="s">
        <v>1184</v>
      </c>
      <c r="V218" s="376" t="s">
        <v>1184</v>
      </c>
      <c r="W218" s="376" t="s">
        <v>1184</v>
      </c>
      <c r="X218" s="376" t="s">
        <v>1184</v>
      </c>
      <c r="Y218" s="376" t="s">
        <v>1184</v>
      </c>
      <c r="Z218" s="376" t="s">
        <v>1184</v>
      </c>
      <c r="AA218" s="376" t="s">
        <v>1207</v>
      </c>
      <c r="AB218" s="376" t="s">
        <v>1207</v>
      </c>
      <c r="AC218" s="376" t="s">
        <v>1207</v>
      </c>
      <c r="AD218" s="376" t="s">
        <v>1184</v>
      </c>
      <c r="AE218" s="376" t="s">
        <v>1207</v>
      </c>
      <c r="AF218" s="376" t="s">
        <v>1207</v>
      </c>
      <c r="AG218" s="376" t="s">
        <v>1207</v>
      </c>
      <c r="AH218" s="376"/>
      <c r="AI218" s="376"/>
      <c r="AJ218" s="376" t="s">
        <v>1207</v>
      </c>
      <c r="AK218" s="518" t="s">
        <v>264</v>
      </c>
      <c r="AL218" s="518" t="s">
        <v>264</v>
      </c>
      <c r="AM218" s="376" t="s">
        <v>1207</v>
      </c>
      <c r="AN218" s="376"/>
      <c r="AO218" s="376"/>
      <c r="AP218" s="376" t="s">
        <v>66</v>
      </c>
      <c r="AQ218" s="376"/>
      <c r="AR218" s="376"/>
      <c r="AS218" s="376"/>
    </row>
    <row r="219" spans="1:45" ht="27" customHeight="1" x14ac:dyDescent="0.25">
      <c r="A219" s="425">
        <v>210</v>
      </c>
      <c r="B219" s="428"/>
      <c r="C219" s="428"/>
      <c r="D219" s="428" t="s">
        <v>265</v>
      </c>
      <c r="E219" s="428" t="s">
        <v>66</v>
      </c>
      <c r="F219" s="428" t="s">
        <v>613</v>
      </c>
      <c r="G219" s="428"/>
      <c r="H219" s="428" t="s">
        <v>2627</v>
      </c>
      <c r="I219" s="447" t="s">
        <v>2009</v>
      </c>
      <c r="J219" s="428" t="s">
        <v>2057</v>
      </c>
      <c r="K219" s="428">
        <v>1</v>
      </c>
      <c r="L219" s="428">
        <v>4</v>
      </c>
      <c r="M219" s="428"/>
      <c r="N219" s="428" t="s">
        <v>2340</v>
      </c>
      <c r="O219" s="428" t="s">
        <v>473</v>
      </c>
      <c r="P219" s="376" t="s">
        <v>1249</v>
      </c>
      <c r="Q219" s="376" t="s">
        <v>265</v>
      </c>
      <c r="R219" s="376" t="s">
        <v>265</v>
      </c>
      <c r="S219" s="376" t="s">
        <v>1184</v>
      </c>
      <c r="T219" s="376" t="s">
        <v>1184</v>
      </c>
      <c r="U219" s="376" t="s">
        <v>1184</v>
      </c>
      <c r="V219" s="376" t="s">
        <v>1184</v>
      </c>
      <c r="W219" s="376" t="s">
        <v>1184</v>
      </c>
      <c r="X219" s="376" t="s">
        <v>1184</v>
      </c>
      <c r="Y219" s="376" t="s">
        <v>1184</v>
      </c>
      <c r="Z219" s="376" t="s">
        <v>1184</v>
      </c>
      <c r="AA219" s="376" t="s">
        <v>1207</v>
      </c>
      <c r="AB219" s="376" t="s">
        <v>1207</v>
      </c>
      <c r="AC219" s="376" t="s">
        <v>1207</v>
      </c>
      <c r="AD219" s="376" t="s">
        <v>1184</v>
      </c>
      <c r="AE219" s="376" t="s">
        <v>1207</v>
      </c>
      <c r="AF219" s="376" t="s">
        <v>1207</v>
      </c>
      <c r="AG219" s="376" t="s">
        <v>1207</v>
      </c>
      <c r="AH219" s="376"/>
      <c r="AI219" s="376"/>
      <c r="AJ219" s="376" t="s">
        <v>1207</v>
      </c>
      <c r="AK219" s="518" t="s">
        <v>265</v>
      </c>
      <c r="AL219" s="518" t="s">
        <v>265</v>
      </c>
      <c r="AM219" s="376" t="s">
        <v>1207</v>
      </c>
      <c r="AN219" s="376"/>
      <c r="AO219" s="376"/>
      <c r="AP219" s="376" t="s">
        <v>66</v>
      </c>
      <c r="AQ219" s="376"/>
      <c r="AR219" s="376"/>
      <c r="AS219" s="376"/>
    </row>
    <row r="220" spans="1:45" ht="27" customHeight="1" x14ac:dyDescent="0.25">
      <c r="A220" s="425">
        <v>211</v>
      </c>
      <c r="B220" s="428" t="s">
        <v>1709</v>
      </c>
      <c r="C220" s="428" t="s">
        <v>9</v>
      </c>
      <c r="D220" s="428" t="s">
        <v>395</v>
      </c>
      <c r="E220" s="428" t="s">
        <v>87</v>
      </c>
      <c r="F220" s="428" t="s">
        <v>395</v>
      </c>
      <c r="G220" s="428"/>
      <c r="H220" s="428" t="s">
        <v>2631</v>
      </c>
      <c r="I220" s="443">
        <v>0</v>
      </c>
      <c r="J220" s="428" t="s">
        <v>2059</v>
      </c>
      <c r="K220" s="428">
        <v>3</v>
      </c>
      <c r="L220" s="428" t="s">
        <v>395</v>
      </c>
      <c r="M220" s="428" t="s">
        <v>1963</v>
      </c>
      <c r="N220" s="428" t="s">
        <v>1248</v>
      </c>
      <c r="O220" s="445" t="s">
        <v>2568</v>
      </c>
      <c r="P220" s="376" t="s">
        <v>1247</v>
      </c>
      <c r="Q220" s="376" t="s">
        <v>395</v>
      </c>
      <c r="R220" s="376" t="s">
        <v>395</v>
      </c>
      <c r="S220" s="376">
        <v>384</v>
      </c>
      <c r="T220" s="376">
        <v>384</v>
      </c>
      <c r="U220" s="376">
        <v>512</v>
      </c>
      <c r="V220" s="376">
        <v>512</v>
      </c>
      <c r="W220" s="376">
        <v>384</v>
      </c>
      <c r="X220" s="376">
        <v>512</v>
      </c>
      <c r="Y220" s="376">
        <v>512</v>
      </c>
      <c r="Z220" s="376">
        <v>384</v>
      </c>
      <c r="AA220" s="376">
        <v>384</v>
      </c>
      <c r="AB220" s="376">
        <v>384</v>
      </c>
      <c r="AC220" s="376">
        <v>384</v>
      </c>
      <c r="AD220" s="376">
        <v>384</v>
      </c>
      <c r="AE220" s="376">
        <v>384</v>
      </c>
      <c r="AF220" s="376">
        <v>384</v>
      </c>
      <c r="AG220" s="376">
        <v>384</v>
      </c>
      <c r="AH220" s="376"/>
      <c r="AI220" s="376"/>
      <c r="AJ220" s="376">
        <v>384</v>
      </c>
      <c r="AK220" s="405" t="s">
        <v>395</v>
      </c>
      <c r="AL220" s="405" t="s">
        <v>395</v>
      </c>
      <c r="AM220" s="376">
        <v>384</v>
      </c>
      <c r="AN220" s="376"/>
      <c r="AO220" s="376"/>
      <c r="AP220" s="376" t="s">
        <v>1268</v>
      </c>
      <c r="AQ220" s="376" t="s">
        <v>1246</v>
      </c>
      <c r="AR220" s="376"/>
      <c r="AS220" s="376"/>
    </row>
    <row r="221" spans="1:45" ht="27" customHeight="1" x14ac:dyDescent="0.25">
      <c r="A221" s="425">
        <v>212</v>
      </c>
      <c r="B221" s="428" t="s">
        <v>1710</v>
      </c>
      <c r="C221" s="428"/>
      <c r="D221" s="428" t="s">
        <v>396</v>
      </c>
      <c r="E221" s="428" t="s">
        <v>87</v>
      </c>
      <c r="F221" s="428" t="s">
        <v>396</v>
      </c>
      <c r="G221" s="428"/>
      <c r="H221" s="428" t="s">
        <v>2632</v>
      </c>
      <c r="I221" s="443">
        <v>0</v>
      </c>
      <c r="J221" s="428" t="s">
        <v>2059</v>
      </c>
      <c r="K221" s="428">
        <v>3</v>
      </c>
      <c r="L221" s="428" t="s">
        <v>396</v>
      </c>
      <c r="M221" s="428" t="s">
        <v>1964</v>
      </c>
      <c r="N221" s="428"/>
      <c r="O221" s="445" t="s">
        <v>2565</v>
      </c>
      <c r="P221" s="376" t="s">
        <v>1245</v>
      </c>
      <c r="Q221" s="376" t="s">
        <v>1244</v>
      </c>
      <c r="R221" s="376" t="s">
        <v>1244</v>
      </c>
      <c r="S221" s="376">
        <v>256</v>
      </c>
      <c r="T221" s="376">
        <v>256</v>
      </c>
      <c r="U221" s="376">
        <v>32</v>
      </c>
      <c r="V221" s="376">
        <v>32</v>
      </c>
      <c r="W221" s="376">
        <v>256</v>
      </c>
      <c r="X221" s="376">
        <v>32</v>
      </c>
      <c r="Y221" s="376">
        <v>32</v>
      </c>
      <c r="Z221" s="376">
        <v>256</v>
      </c>
      <c r="AA221" s="376">
        <v>256</v>
      </c>
      <c r="AB221" s="376">
        <v>256</v>
      </c>
      <c r="AC221" s="376">
        <v>256</v>
      </c>
      <c r="AD221" s="376">
        <v>256</v>
      </c>
      <c r="AE221" s="376">
        <v>256</v>
      </c>
      <c r="AF221" s="376">
        <v>256</v>
      </c>
      <c r="AG221" s="376">
        <v>256</v>
      </c>
      <c r="AH221" s="376"/>
      <c r="AI221" s="376"/>
      <c r="AJ221" s="376">
        <v>256</v>
      </c>
      <c r="AK221" s="405" t="s">
        <v>1244</v>
      </c>
      <c r="AL221" s="405" t="s">
        <v>1244</v>
      </c>
      <c r="AM221" s="376">
        <v>256</v>
      </c>
      <c r="AN221" s="376"/>
      <c r="AO221" s="376"/>
      <c r="AP221" s="376" t="s">
        <v>1268</v>
      </c>
      <c r="AQ221" s="376" t="s">
        <v>1241</v>
      </c>
      <c r="AR221" s="376"/>
      <c r="AS221" s="376"/>
    </row>
    <row r="222" spans="1:45" ht="27" customHeight="1" x14ac:dyDescent="0.25">
      <c r="A222" s="425">
        <v>213</v>
      </c>
      <c r="B222" s="428" t="s">
        <v>1711</v>
      </c>
      <c r="C222" s="428"/>
      <c r="D222" s="428" t="s">
        <v>397</v>
      </c>
      <c r="E222" s="428" t="s">
        <v>87</v>
      </c>
      <c r="F222" s="428" t="s">
        <v>397</v>
      </c>
      <c r="G222" s="428"/>
      <c r="H222" s="428" t="s">
        <v>2640</v>
      </c>
      <c r="I222" s="443">
        <v>0</v>
      </c>
      <c r="J222" s="428" t="s">
        <v>2059</v>
      </c>
      <c r="K222" s="428">
        <v>3</v>
      </c>
      <c r="L222" s="428" t="s">
        <v>397</v>
      </c>
      <c r="M222" s="428" t="s">
        <v>1965</v>
      </c>
      <c r="N222" s="428"/>
      <c r="O222" s="445" t="s">
        <v>514</v>
      </c>
      <c r="P222" s="376" t="s">
        <v>1243</v>
      </c>
      <c r="Q222" s="376" t="s">
        <v>397</v>
      </c>
      <c r="R222" s="376" t="s">
        <v>397</v>
      </c>
      <c r="S222" s="376">
        <v>384</v>
      </c>
      <c r="T222" s="376">
        <v>384</v>
      </c>
      <c r="U222" s="376">
        <v>256</v>
      </c>
      <c r="V222" s="376">
        <v>256</v>
      </c>
      <c r="W222" s="376">
        <v>384</v>
      </c>
      <c r="X222" s="376">
        <v>256</v>
      </c>
      <c r="Y222" s="376">
        <v>256</v>
      </c>
      <c r="Z222" s="376">
        <v>384</v>
      </c>
      <c r="AA222" s="376">
        <v>384</v>
      </c>
      <c r="AB222" s="376">
        <v>384</v>
      </c>
      <c r="AC222" s="376">
        <v>384</v>
      </c>
      <c r="AD222" s="376">
        <v>384</v>
      </c>
      <c r="AE222" s="376">
        <v>384</v>
      </c>
      <c r="AF222" s="376">
        <v>384</v>
      </c>
      <c r="AG222" s="376">
        <v>384</v>
      </c>
      <c r="AH222" s="376"/>
      <c r="AI222" s="376"/>
      <c r="AJ222" s="376">
        <v>384</v>
      </c>
      <c r="AK222" s="405" t="s">
        <v>397</v>
      </c>
      <c r="AL222" s="405" t="s">
        <v>397</v>
      </c>
      <c r="AM222" s="376">
        <v>384</v>
      </c>
      <c r="AN222" s="376"/>
      <c r="AO222" s="376"/>
      <c r="AP222" s="376" t="s">
        <v>1268</v>
      </c>
      <c r="AQ222" s="376" t="s">
        <v>1241</v>
      </c>
      <c r="AR222" s="376"/>
      <c r="AS222" s="376"/>
    </row>
    <row r="223" spans="1:45" ht="27" customHeight="1" x14ac:dyDescent="0.25">
      <c r="A223" s="425">
        <v>214</v>
      </c>
      <c r="B223" s="428" t="s">
        <v>1712</v>
      </c>
      <c r="C223" s="428"/>
      <c r="D223" s="428" t="s">
        <v>398</v>
      </c>
      <c r="E223" s="428" t="s">
        <v>87</v>
      </c>
      <c r="F223" s="428" t="s">
        <v>398</v>
      </c>
      <c r="G223" s="428"/>
      <c r="H223" s="428" t="s">
        <v>2640</v>
      </c>
      <c r="I223" s="443">
        <v>0</v>
      </c>
      <c r="J223" s="428" t="s">
        <v>2059</v>
      </c>
      <c r="K223" s="428">
        <v>3</v>
      </c>
      <c r="L223" s="428" t="s">
        <v>398</v>
      </c>
      <c r="M223" s="428" t="s">
        <v>1966</v>
      </c>
      <c r="N223" s="428"/>
      <c r="O223" s="445" t="s">
        <v>2566</v>
      </c>
      <c r="P223" s="376" t="s">
        <v>1176</v>
      </c>
      <c r="Q223" s="376" t="s">
        <v>398</v>
      </c>
      <c r="R223" s="376" t="s">
        <v>398</v>
      </c>
      <c r="S223" s="376">
        <v>256</v>
      </c>
      <c r="T223" s="376">
        <v>256</v>
      </c>
      <c r="U223" s="376">
        <v>256</v>
      </c>
      <c r="V223" s="376">
        <v>256</v>
      </c>
      <c r="W223" s="376">
        <v>256</v>
      </c>
      <c r="X223" s="376">
        <v>256</v>
      </c>
      <c r="Y223" s="376">
        <v>0</v>
      </c>
      <c r="Z223" s="376">
        <v>256</v>
      </c>
      <c r="AA223" s="376">
        <v>256</v>
      </c>
      <c r="AB223" s="376">
        <v>256</v>
      </c>
      <c r="AC223" s="376">
        <v>256</v>
      </c>
      <c r="AD223" s="376">
        <v>256</v>
      </c>
      <c r="AE223" s="376">
        <v>256</v>
      </c>
      <c r="AF223" s="376">
        <v>256</v>
      </c>
      <c r="AG223" s="376">
        <v>256</v>
      </c>
      <c r="AH223" s="376"/>
      <c r="AI223" s="376"/>
      <c r="AJ223" s="376">
        <v>256</v>
      </c>
      <c r="AK223" s="405" t="s">
        <v>398</v>
      </c>
      <c r="AL223" s="405" t="s">
        <v>398</v>
      </c>
      <c r="AM223" s="376">
        <v>256</v>
      </c>
      <c r="AN223" s="376"/>
      <c r="AO223" s="376"/>
      <c r="AP223" s="376" t="s">
        <v>1268</v>
      </c>
      <c r="AQ223" s="376" t="s">
        <v>1241</v>
      </c>
      <c r="AR223" s="376"/>
      <c r="AS223" s="376" t="s">
        <v>1242</v>
      </c>
    </row>
    <row r="224" spans="1:45" ht="27" customHeight="1" x14ac:dyDescent="0.25">
      <c r="A224" s="425">
        <v>215</v>
      </c>
      <c r="B224" s="428" t="s">
        <v>1714</v>
      </c>
      <c r="C224" s="428"/>
      <c r="D224" s="428" t="s">
        <v>1547</v>
      </c>
      <c r="E224" s="428" t="s">
        <v>87</v>
      </c>
      <c r="F224" s="428" t="s">
        <v>1547</v>
      </c>
      <c r="G224" s="448" t="s">
        <v>1851</v>
      </c>
      <c r="H224" s="428" t="s">
        <v>2631</v>
      </c>
      <c r="I224" s="443">
        <v>0</v>
      </c>
      <c r="J224" s="428" t="s">
        <v>2059</v>
      </c>
      <c r="K224" s="428">
        <v>3</v>
      </c>
      <c r="L224" s="428" t="s">
        <v>1547</v>
      </c>
      <c r="M224" s="428" t="s">
        <v>1967</v>
      </c>
      <c r="N224" s="428"/>
      <c r="O224" s="445" t="s">
        <v>2382</v>
      </c>
      <c r="P224" s="376" t="s">
        <v>2446</v>
      </c>
      <c r="Q224" s="376" t="s">
        <v>2446</v>
      </c>
      <c r="R224" s="376" t="s">
        <v>2446</v>
      </c>
      <c r="S224" s="376" t="s">
        <v>2446</v>
      </c>
      <c r="T224" s="376" t="s">
        <v>2446</v>
      </c>
      <c r="U224" s="376" t="s">
        <v>2446</v>
      </c>
      <c r="V224" s="376" t="s">
        <v>2446</v>
      </c>
      <c r="W224" s="376" t="s">
        <v>2446</v>
      </c>
      <c r="X224" s="376" t="s">
        <v>2446</v>
      </c>
      <c r="Y224" s="376" t="s">
        <v>2446</v>
      </c>
      <c r="Z224" s="376" t="s">
        <v>2446</v>
      </c>
      <c r="AA224" s="376" t="s">
        <v>2446</v>
      </c>
      <c r="AB224" s="376" t="s">
        <v>2446</v>
      </c>
      <c r="AC224" s="376" t="s">
        <v>2446</v>
      </c>
      <c r="AD224" s="376" t="s">
        <v>2446</v>
      </c>
      <c r="AE224" s="376" t="s">
        <v>2446</v>
      </c>
      <c r="AF224" s="376" t="s">
        <v>2446</v>
      </c>
      <c r="AG224" s="376" t="s">
        <v>2446</v>
      </c>
      <c r="AH224" s="376"/>
      <c r="AI224" s="376"/>
      <c r="AJ224" s="376" t="s">
        <v>2446</v>
      </c>
      <c r="AK224" s="405" t="s">
        <v>2446</v>
      </c>
      <c r="AL224" s="405" t="s">
        <v>2446</v>
      </c>
      <c r="AM224" s="376" t="s">
        <v>2446</v>
      </c>
      <c r="AN224" s="376"/>
      <c r="AO224" s="376"/>
      <c r="AP224" s="376" t="s">
        <v>1797</v>
      </c>
      <c r="AQ224" s="376"/>
      <c r="AR224" s="376"/>
      <c r="AS224" s="376"/>
    </row>
    <row r="225" spans="1:45" ht="27" customHeight="1" x14ac:dyDescent="0.25">
      <c r="A225" s="425">
        <v>216</v>
      </c>
      <c r="B225" s="428" t="s">
        <v>1713</v>
      </c>
      <c r="C225" s="428"/>
      <c r="D225" s="428" t="s">
        <v>1548</v>
      </c>
      <c r="E225" s="428" t="s">
        <v>87</v>
      </c>
      <c r="F225" s="428" t="s">
        <v>1548</v>
      </c>
      <c r="G225" s="448" t="s">
        <v>1851</v>
      </c>
      <c r="H225" s="428" t="s">
        <v>2632</v>
      </c>
      <c r="I225" s="443">
        <v>0</v>
      </c>
      <c r="J225" s="428" t="s">
        <v>2059</v>
      </c>
      <c r="K225" s="428">
        <v>3</v>
      </c>
      <c r="L225" s="428" t="s">
        <v>1548</v>
      </c>
      <c r="M225" s="428" t="s">
        <v>1968</v>
      </c>
      <c r="N225" s="428"/>
      <c r="O225" s="445" t="s">
        <v>2383</v>
      </c>
      <c r="P225" s="376" t="s">
        <v>2446</v>
      </c>
      <c r="Q225" s="376" t="s">
        <v>2446</v>
      </c>
      <c r="R225" s="376" t="s">
        <v>2446</v>
      </c>
      <c r="S225" s="376" t="s">
        <v>2446</v>
      </c>
      <c r="T225" s="376" t="s">
        <v>2446</v>
      </c>
      <c r="U225" s="376" t="s">
        <v>2446</v>
      </c>
      <c r="V225" s="376" t="s">
        <v>2446</v>
      </c>
      <c r="W225" s="376" t="s">
        <v>2446</v>
      </c>
      <c r="X225" s="376" t="s">
        <v>2446</v>
      </c>
      <c r="Y225" s="376" t="s">
        <v>2446</v>
      </c>
      <c r="Z225" s="376" t="s">
        <v>2446</v>
      </c>
      <c r="AA225" s="376" t="s">
        <v>2446</v>
      </c>
      <c r="AB225" s="376" t="s">
        <v>2446</v>
      </c>
      <c r="AC225" s="376" t="s">
        <v>2446</v>
      </c>
      <c r="AD225" s="376" t="s">
        <v>2446</v>
      </c>
      <c r="AE225" s="376" t="s">
        <v>2446</v>
      </c>
      <c r="AF225" s="376" t="s">
        <v>2446</v>
      </c>
      <c r="AG225" s="376" t="s">
        <v>2446</v>
      </c>
      <c r="AH225" s="376"/>
      <c r="AI225" s="376"/>
      <c r="AJ225" s="376" t="s">
        <v>2446</v>
      </c>
      <c r="AK225" s="405" t="s">
        <v>2446</v>
      </c>
      <c r="AL225" s="405" t="s">
        <v>2446</v>
      </c>
      <c r="AM225" s="376" t="s">
        <v>2446</v>
      </c>
      <c r="AN225" s="376"/>
      <c r="AO225" s="376"/>
      <c r="AP225" s="376" t="s">
        <v>1797</v>
      </c>
      <c r="AQ225" s="376"/>
      <c r="AR225" s="376"/>
      <c r="AS225" s="376"/>
    </row>
    <row r="226" spans="1:45" ht="27" customHeight="1" x14ac:dyDescent="0.25">
      <c r="A226" s="425">
        <v>217</v>
      </c>
      <c r="B226" s="428" t="s">
        <v>1715</v>
      </c>
      <c r="C226" s="428"/>
      <c r="D226" s="428" t="s">
        <v>1549</v>
      </c>
      <c r="E226" s="428" t="s">
        <v>87</v>
      </c>
      <c r="F226" s="428" t="s">
        <v>1549</v>
      </c>
      <c r="G226" s="448" t="s">
        <v>1851</v>
      </c>
      <c r="H226" s="428" t="s">
        <v>2631</v>
      </c>
      <c r="I226" s="443">
        <v>0</v>
      </c>
      <c r="J226" s="428" t="s">
        <v>2059</v>
      </c>
      <c r="K226" s="428">
        <v>3</v>
      </c>
      <c r="L226" s="428" t="s">
        <v>1549</v>
      </c>
      <c r="M226" s="428" t="s">
        <v>1969</v>
      </c>
      <c r="N226" s="428"/>
      <c r="O226" s="428" t="s">
        <v>1562</v>
      </c>
      <c r="P226" s="376" t="s">
        <v>2446</v>
      </c>
      <c r="Q226" s="376" t="s">
        <v>2446</v>
      </c>
      <c r="R226" s="376" t="s">
        <v>2446</v>
      </c>
      <c r="S226" s="376" t="s">
        <v>2446</v>
      </c>
      <c r="T226" s="376" t="s">
        <v>2446</v>
      </c>
      <c r="U226" s="376" t="s">
        <v>2446</v>
      </c>
      <c r="V226" s="376" t="s">
        <v>2446</v>
      </c>
      <c r="W226" s="376" t="s">
        <v>2446</v>
      </c>
      <c r="X226" s="376" t="s">
        <v>2446</v>
      </c>
      <c r="Y226" s="376" t="s">
        <v>2446</v>
      </c>
      <c r="Z226" s="376" t="s">
        <v>2446</v>
      </c>
      <c r="AA226" s="376" t="s">
        <v>2446</v>
      </c>
      <c r="AB226" s="376" t="s">
        <v>2446</v>
      </c>
      <c r="AC226" s="376" t="s">
        <v>2446</v>
      </c>
      <c r="AD226" s="376" t="s">
        <v>2446</v>
      </c>
      <c r="AE226" s="376" t="s">
        <v>2446</v>
      </c>
      <c r="AF226" s="376" t="s">
        <v>2446</v>
      </c>
      <c r="AG226" s="376" t="s">
        <v>2446</v>
      </c>
      <c r="AH226" s="376"/>
      <c r="AI226" s="376"/>
      <c r="AJ226" s="376" t="s">
        <v>2446</v>
      </c>
      <c r="AK226" s="405" t="s">
        <v>2446</v>
      </c>
      <c r="AL226" s="405" t="s">
        <v>2446</v>
      </c>
      <c r="AM226" s="376" t="s">
        <v>2446</v>
      </c>
      <c r="AN226" s="376"/>
      <c r="AO226" s="376"/>
      <c r="AP226" s="376" t="s">
        <v>1797</v>
      </c>
      <c r="AQ226" s="376"/>
      <c r="AR226" s="376"/>
      <c r="AS226" s="376"/>
    </row>
    <row r="227" spans="1:45" ht="27" customHeight="1" x14ac:dyDescent="0.25">
      <c r="A227" s="425">
        <v>218</v>
      </c>
      <c r="B227" s="428" t="s">
        <v>2505</v>
      </c>
      <c r="C227" s="428"/>
      <c r="D227" s="428" t="s">
        <v>2368</v>
      </c>
      <c r="E227" s="428" t="s">
        <v>87</v>
      </c>
      <c r="F227" s="428" t="s">
        <v>2368</v>
      </c>
      <c r="G227" s="428" t="s">
        <v>1749</v>
      </c>
      <c r="H227" s="428" t="s">
        <v>2667</v>
      </c>
      <c r="I227" s="443" t="s">
        <v>1873</v>
      </c>
      <c r="J227" s="428" t="s">
        <v>2367</v>
      </c>
      <c r="K227" s="428">
        <v>3</v>
      </c>
      <c r="L227" s="428" t="s">
        <v>2368</v>
      </c>
      <c r="M227" s="428" t="s">
        <v>2407</v>
      </c>
      <c r="N227" s="428"/>
      <c r="O227" s="428" t="s">
        <v>2569</v>
      </c>
      <c r="P227" s="376" t="s">
        <v>1254</v>
      </c>
      <c r="Q227" s="376" t="s">
        <v>1254</v>
      </c>
      <c r="R227" s="376" t="s">
        <v>1254</v>
      </c>
      <c r="S227" s="376" t="s">
        <v>1254</v>
      </c>
      <c r="T227" s="376" t="s">
        <v>1254</v>
      </c>
      <c r="U227" s="376" t="s">
        <v>1254</v>
      </c>
      <c r="V227" s="376" t="s">
        <v>1254</v>
      </c>
      <c r="W227" s="376" t="s">
        <v>1254</v>
      </c>
      <c r="X227" s="376" t="s">
        <v>1254</v>
      </c>
      <c r="Y227" s="376" t="s">
        <v>1254</v>
      </c>
      <c r="Z227" s="376">
        <v>0</v>
      </c>
      <c r="AA227" s="376">
        <v>384</v>
      </c>
      <c r="AB227" s="376">
        <v>384</v>
      </c>
      <c r="AC227" s="376">
        <v>384</v>
      </c>
      <c r="AD227" s="376">
        <v>0</v>
      </c>
      <c r="AE227" s="376">
        <v>384</v>
      </c>
      <c r="AF227" s="376">
        <v>384</v>
      </c>
      <c r="AG227" s="376">
        <v>384</v>
      </c>
      <c r="AH227" s="376"/>
      <c r="AI227" s="376"/>
      <c r="AJ227" s="376">
        <v>384</v>
      </c>
      <c r="AK227" s="405" t="s">
        <v>1254</v>
      </c>
      <c r="AL227" s="405" t="s">
        <v>1254</v>
      </c>
      <c r="AM227" s="376">
        <v>384</v>
      </c>
      <c r="AN227" s="376"/>
      <c r="AO227" s="376"/>
      <c r="AP227" s="376"/>
      <c r="AQ227" s="376"/>
      <c r="AR227" s="376"/>
      <c r="AS227" s="376"/>
    </row>
    <row r="228" spans="1:45" ht="27" customHeight="1" x14ac:dyDescent="0.25">
      <c r="A228" s="425">
        <v>219</v>
      </c>
      <c r="B228" s="428" t="s">
        <v>2506</v>
      </c>
      <c r="C228" s="428"/>
      <c r="D228" s="428" t="s">
        <v>2369</v>
      </c>
      <c r="E228" s="428" t="s">
        <v>87</v>
      </c>
      <c r="F228" s="428" t="s">
        <v>2369</v>
      </c>
      <c r="G228" s="428" t="s">
        <v>1749</v>
      </c>
      <c r="H228" s="428" t="s">
        <v>2632</v>
      </c>
      <c r="I228" s="443" t="s">
        <v>1873</v>
      </c>
      <c r="J228" s="428" t="s">
        <v>2059</v>
      </c>
      <c r="K228" s="428">
        <v>3</v>
      </c>
      <c r="L228" s="428" t="s">
        <v>2369</v>
      </c>
      <c r="M228" s="428" t="s">
        <v>2373</v>
      </c>
      <c r="N228" s="428"/>
      <c r="O228" s="428" t="s">
        <v>2567</v>
      </c>
      <c r="P228" s="376" t="s">
        <v>1254</v>
      </c>
      <c r="Q228" s="376" t="s">
        <v>1254</v>
      </c>
      <c r="R228" s="376" t="s">
        <v>1254</v>
      </c>
      <c r="S228" s="376" t="s">
        <v>1254</v>
      </c>
      <c r="T228" s="376" t="s">
        <v>1254</v>
      </c>
      <c r="U228" s="376" t="s">
        <v>1254</v>
      </c>
      <c r="V228" s="376" t="s">
        <v>1254</v>
      </c>
      <c r="W228" s="376" t="s">
        <v>1254</v>
      </c>
      <c r="X228" s="376" t="s">
        <v>1254</v>
      </c>
      <c r="Y228" s="376" t="s">
        <v>1254</v>
      </c>
      <c r="Z228" s="376">
        <v>0</v>
      </c>
      <c r="AA228" s="376">
        <v>256</v>
      </c>
      <c r="AB228" s="376">
        <v>256</v>
      </c>
      <c r="AC228" s="376">
        <v>256</v>
      </c>
      <c r="AD228" s="376">
        <v>0</v>
      </c>
      <c r="AE228" s="376">
        <v>256</v>
      </c>
      <c r="AF228" s="376">
        <v>256</v>
      </c>
      <c r="AG228" s="376">
        <v>256</v>
      </c>
      <c r="AH228" s="376"/>
      <c r="AI228" s="376"/>
      <c r="AJ228" s="376">
        <v>256</v>
      </c>
      <c r="AK228" s="405" t="s">
        <v>1254</v>
      </c>
      <c r="AL228" s="405" t="s">
        <v>1254</v>
      </c>
      <c r="AM228" s="376">
        <v>256</v>
      </c>
      <c r="AN228" s="376"/>
      <c r="AO228" s="376"/>
      <c r="AP228" s="376"/>
      <c r="AQ228" s="376"/>
      <c r="AR228" s="376"/>
      <c r="AS228" s="376"/>
    </row>
    <row r="229" spans="1:45" ht="27" customHeight="1" x14ac:dyDescent="0.25">
      <c r="A229" s="425">
        <v>220</v>
      </c>
      <c r="B229" s="428" t="s">
        <v>2553</v>
      </c>
      <c r="C229" s="428"/>
      <c r="D229" s="428" t="s">
        <v>2554</v>
      </c>
      <c r="E229" s="428" t="s">
        <v>87</v>
      </c>
      <c r="F229" s="428" t="s">
        <v>2554</v>
      </c>
      <c r="G229" s="428" t="s">
        <v>1749</v>
      </c>
      <c r="H229" s="428" t="s">
        <v>2633</v>
      </c>
      <c r="I229" s="443" t="s">
        <v>1873</v>
      </c>
      <c r="J229" s="428" t="s">
        <v>2367</v>
      </c>
      <c r="K229" s="428">
        <v>3</v>
      </c>
      <c r="L229" s="428" t="s">
        <v>2554</v>
      </c>
      <c r="M229" s="428" t="s">
        <v>2407</v>
      </c>
      <c r="N229" s="428"/>
      <c r="O229" s="428" t="s">
        <v>2582</v>
      </c>
      <c r="P229" s="376" t="s">
        <v>1254</v>
      </c>
      <c r="Q229" s="376" t="s">
        <v>1254</v>
      </c>
      <c r="R229" s="376" t="s">
        <v>1254</v>
      </c>
      <c r="S229" s="376" t="s">
        <v>1254</v>
      </c>
      <c r="T229" s="376" t="s">
        <v>1254</v>
      </c>
      <c r="U229" s="376" t="s">
        <v>1254</v>
      </c>
      <c r="V229" s="376" t="s">
        <v>1254</v>
      </c>
      <c r="W229" s="376" t="s">
        <v>1254</v>
      </c>
      <c r="X229" s="376" t="s">
        <v>1254</v>
      </c>
      <c r="Y229" s="376" t="s">
        <v>1254</v>
      </c>
      <c r="Z229" s="376">
        <v>0</v>
      </c>
      <c r="AA229" s="376">
        <v>0</v>
      </c>
      <c r="AB229" s="376">
        <v>0</v>
      </c>
      <c r="AC229" s="376">
        <v>384</v>
      </c>
      <c r="AD229" s="376">
        <v>0</v>
      </c>
      <c r="AE229" s="376">
        <v>0</v>
      </c>
      <c r="AF229" s="376">
        <v>0</v>
      </c>
      <c r="AG229" s="376">
        <v>384</v>
      </c>
      <c r="AH229" s="376"/>
      <c r="AI229" s="376"/>
      <c r="AJ229" s="376">
        <v>384</v>
      </c>
      <c r="AK229" s="405" t="s">
        <v>1254</v>
      </c>
      <c r="AL229" s="405" t="s">
        <v>1254</v>
      </c>
      <c r="AM229" s="376">
        <v>384</v>
      </c>
      <c r="AN229" s="376"/>
      <c r="AO229" s="376"/>
      <c r="AP229" s="376"/>
      <c r="AQ229" s="376"/>
      <c r="AR229" s="376"/>
      <c r="AS229" s="376"/>
    </row>
    <row r="230" spans="1:45" ht="27" customHeight="1" x14ac:dyDescent="0.25">
      <c r="A230" s="425">
        <v>221</v>
      </c>
      <c r="B230" s="428" t="s">
        <v>2572</v>
      </c>
      <c r="C230" s="428"/>
      <c r="D230" s="428" t="s">
        <v>2559</v>
      </c>
      <c r="E230" s="428" t="s">
        <v>87</v>
      </c>
      <c r="F230" s="428" t="s">
        <v>2559</v>
      </c>
      <c r="G230" s="428" t="s">
        <v>1749</v>
      </c>
      <c r="H230" s="428" t="s">
        <v>2633</v>
      </c>
      <c r="I230" s="443" t="s">
        <v>1873</v>
      </c>
      <c r="J230" s="428" t="s">
        <v>2367</v>
      </c>
      <c r="K230" s="428">
        <v>3</v>
      </c>
      <c r="L230" s="428" t="s">
        <v>2559</v>
      </c>
      <c r="M230" s="428" t="s">
        <v>2407</v>
      </c>
      <c r="N230" s="428"/>
      <c r="O230" s="428" t="s">
        <v>2584</v>
      </c>
      <c r="P230" s="376" t="s">
        <v>1254</v>
      </c>
      <c r="Q230" s="376" t="s">
        <v>1254</v>
      </c>
      <c r="R230" s="376" t="s">
        <v>1254</v>
      </c>
      <c r="S230" s="376" t="s">
        <v>1254</v>
      </c>
      <c r="T230" s="376" t="s">
        <v>1254</v>
      </c>
      <c r="U230" s="376" t="s">
        <v>1254</v>
      </c>
      <c r="V230" s="376" t="s">
        <v>1254</v>
      </c>
      <c r="W230" s="376" t="s">
        <v>1254</v>
      </c>
      <c r="X230" s="376" t="s">
        <v>1254</v>
      </c>
      <c r="Y230" s="376" t="s">
        <v>1254</v>
      </c>
      <c r="Z230" s="376">
        <v>0</v>
      </c>
      <c r="AA230" s="376">
        <v>0</v>
      </c>
      <c r="AB230" s="376">
        <v>0</v>
      </c>
      <c r="AC230" s="376">
        <v>384</v>
      </c>
      <c r="AD230" s="376">
        <v>0</v>
      </c>
      <c r="AE230" s="376">
        <v>0</v>
      </c>
      <c r="AF230" s="376">
        <v>0</v>
      </c>
      <c r="AG230" s="376">
        <v>384</v>
      </c>
      <c r="AH230" s="376"/>
      <c r="AI230" s="376"/>
      <c r="AJ230" s="376">
        <v>384</v>
      </c>
      <c r="AK230" s="405" t="s">
        <v>1254</v>
      </c>
      <c r="AL230" s="405" t="s">
        <v>1254</v>
      </c>
      <c r="AM230" s="376">
        <v>384</v>
      </c>
      <c r="AN230" s="376"/>
      <c r="AO230" s="376"/>
      <c r="AP230" s="376"/>
      <c r="AQ230" s="376"/>
      <c r="AR230" s="376"/>
      <c r="AS230" s="376"/>
    </row>
    <row r="231" spans="1:45" ht="27" customHeight="1" x14ac:dyDescent="0.25">
      <c r="A231" s="425">
        <v>222</v>
      </c>
      <c r="B231" s="428" t="s">
        <v>2580</v>
      </c>
      <c r="C231" s="428"/>
      <c r="D231" s="428" t="s">
        <v>2576</v>
      </c>
      <c r="E231" s="428" t="s">
        <v>87</v>
      </c>
      <c r="F231" s="428" t="s">
        <v>2576</v>
      </c>
      <c r="G231" s="428" t="s">
        <v>1749</v>
      </c>
      <c r="H231" s="428" t="s">
        <v>2634</v>
      </c>
      <c r="I231" s="443" t="s">
        <v>1873</v>
      </c>
      <c r="J231" s="428" t="s">
        <v>2367</v>
      </c>
      <c r="K231" s="428">
        <v>3</v>
      </c>
      <c r="L231" s="428" t="s">
        <v>2560</v>
      </c>
      <c r="M231" s="428" t="s">
        <v>2373</v>
      </c>
      <c r="N231" s="428"/>
      <c r="O231" s="428" t="s">
        <v>2570</v>
      </c>
      <c r="P231" s="376" t="s">
        <v>1254</v>
      </c>
      <c r="Q231" s="376" t="s">
        <v>1254</v>
      </c>
      <c r="R231" s="376" t="s">
        <v>1254</v>
      </c>
      <c r="S231" s="376" t="s">
        <v>1254</v>
      </c>
      <c r="T231" s="376" t="s">
        <v>1254</v>
      </c>
      <c r="U231" s="376" t="s">
        <v>1254</v>
      </c>
      <c r="V231" s="376" t="s">
        <v>1254</v>
      </c>
      <c r="W231" s="376" t="s">
        <v>1254</v>
      </c>
      <c r="X231" s="376" t="s">
        <v>1254</v>
      </c>
      <c r="Y231" s="376" t="s">
        <v>1254</v>
      </c>
      <c r="Z231" s="376">
        <v>0</v>
      </c>
      <c r="AA231" s="376">
        <v>0</v>
      </c>
      <c r="AB231" s="376">
        <v>0</v>
      </c>
      <c r="AC231" s="376">
        <v>128</v>
      </c>
      <c r="AD231" s="376">
        <v>0</v>
      </c>
      <c r="AE231" s="376">
        <v>0</v>
      </c>
      <c r="AF231" s="376">
        <v>0</v>
      </c>
      <c r="AG231" s="376">
        <v>128</v>
      </c>
      <c r="AH231" s="376"/>
      <c r="AI231" s="376"/>
      <c r="AJ231" s="376">
        <v>128</v>
      </c>
      <c r="AK231" s="405" t="s">
        <v>1254</v>
      </c>
      <c r="AL231" s="405" t="s">
        <v>1254</v>
      </c>
      <c r="AM231" s="376">
        <v>128</v>
      </c>
      <c r="AN231" s="376"/>
      <c r="AO231" s="376"/>
      <c r="AP231" s="376"/>
      <c r="AQ231" s="376"/>
      <c r="AR231" s="376"/>
      <c r="AS231" s="376"/>
    </row>
    <row r="232" spans="1:45" ht="27" customHeight="1" x14ac:dyDescent="0.25">
      <c r="A232" s="425">
        <v>223</v>
      </c>
      <c r="B232" s="428" t="s">
        <v>2555</v>
      </c>
      <c r="C232" s="428"/>
      <c r="D232" s="428" t="s">
        <v>2556</v>
      </c>
      <c r="E232" s="428" t="s">
        <v>87</v>
      </c>
      <c r="F232" s="428" t="s">
        <v>2556</v>
      </c>
      <c r="G232" s="428" t="s">
        <v>1749</v>
      </c>
      <c r="H232" s="428" t="s">
        <v>2667</v>
      </c>
      <c r="I232" s="443" t="s">
        <v>1873</v>
      </c>
      <c r="J232" s="428" t="s">
        <v>2367</v>
      </c>
      <c r="K232" s="428">
        <v>3</v>
      </c>
      <c r="L232" s="428" t="s">
        <v>2556</v>
      </c>
      <c r="M232" s="428" t="s">
        <v>2407</v>
      </c>
      <c r="N232" s="428"/>
      <c r="O232" s="428" t="s">
        <v>2583</v>
      </c>
      <c r="P232" s="376" t="s">
        <v>1254</v>
      </c>
      <c r="Q232" s="376" t="s">
        <v>1254</v>
      </c>
      <c r="R232" s="376" t="s">
        <v>1254</v>
      </c>
      <c r="S232" s="376" t="s">
        <v>1254</v>
      </c>
      <c r="T232" s="376" t="s">
        <v>1254</v>
      </c>
      <c r="U232" s="376" t="s">
        <v>1254</v>
      </c>
      <c r="V232" s="376" t="s">
        <v>1254</v>
      </c>
      <c r="W232" s="376" t="s">
        <v>1254</v>
      </c>
      <c r="X232" s="376" t="s">
        <v>1254</v>
      </c>
      <c r="Y232" s="376" t="s">
        <v>1254</v>
      </c>
      <c r="Z232" s="376">
        <v>0</v>
      </c>
      <c r="AA232" s="376">
        <v>0</v>
      </c>
      <c r="AB232" s="376">
        <v>0</v>
      </c>
      <c r="AC232" s="376">
        <v>384</v>
      </c>
      <c r="AD232" s="376">
        <v>0</v>
      </c>
      <c r="AE232" s="376">
        <v>0</v>
      </c>
      <c r="AF232" s="376">
        <v>0</v>
      </c>
      <c r="AG232" s="376">
        <v>384</v>
      </c>
      <c r="AH232" s="376"/>
      <c r="AI232" s="376"/>
      <c r="AJ232" s="376">
        <v>384</v>
      </c>
      <c r="AK232" s="405" t="s">
        <v>1254</v>
      </c>
      <c r="AL232" s="405" t="s">
        <v>1254</v>
      </c>
      <c r="AM232" s="376">
        <v>384</v>
      </c>
      <c r="AN232" s="376"/>
      <c r="AO232" s="376"/>
      <c r="AP232" s="376"/>
      <c r="AQ232" s="376"/>
      <c r="AR232" s="376"/>
      <c r="AS232" s="376"/>
    </row>
    <row r="233" spans="1:45" ht="27" customHeight="1" x14ac:dyDescent="0.25">
      <c r="A233" s="425">
        <v>224</v>
      </c>
      <c r="B233" s="428" t="s">
        <v>2573</v>
      </c>
      <c r="C233" s="428"/>
      <c r="D233" s="428" t="s">
        <v>2561</v>
      </c>
      <c r="E233" s="428" t="s">
        <v>87</v>
      </c>
      <c r="F233" s="428" t="s">
        <v>2561</v>
      </c>
      <c r="G233" s="428" t="s">
        <v>1749</v>
      </c>
      <c r="H233" s="428" t="s">
        <v>2667</v>
      </c>
      <c r="I233" s="443" t="s">
        <v>1873</v>
      </c>
      <c r="J233" s="428" t="s">
        <v>2367</v>
      </c>
      <c r="K233" s="428">
        <v>3</v>
      </c>
      <c r="L233" s="428" t="s">
        <v>2561</v>
      </c>
      <c r="M233" s="428" t="s">
        <v>2407</v>
      </c>
      <c r="N233" s="428"/>
      <c r="O233" s="428" t="s">
        <v>2585</v>
      </c>
      <c r="P233" s="376" t="s">
        <v>1254</v>
      </c>
      <c r="Q233" s="376" t="s">
        <v>1254</v>
      </c>
      <c r="R233" s="376" t="s">
        <v>1254</v>
      </c>
      <c r="S233" s="376" t="s">
        <v>1254</v>
      </c>
      <c r="T233" s="376" t="s">
        <v>1254</v>
      </c>
      <c r="U233" s="376" t="s">
        <v>1254</v>
      </c>
      <c r="V233" s="376" t="s">
        <v>1254</v>
      </c>
      <c r="W233" s="376" t="s">
        <v>1254</v>
      </c>
      <c r="X233" s="376" t="s">
        <v>1254</v>
      </c>
      <c r="Y233" s="376" t="s">
        <v>1254</v>
      </c>
      <c r="Z233" s="376">
        <v>0</v>
      </c>
      <c r="AA233" s="376">
        <v>0</v>
      </c>
      <c r="AB233" s="376">
        <v>0</v>
      </c>
      <c r="AC233" s="376">
        <v>384</v>
      </c>
      <c r="AD233" s="376">
        <v>0</v>
      </c>
      <c r="AE233" s="376">
        <v>0</v>
      </c>
      <c r="AF233" s="376">
        <v>0</v>
      </c>
      <c r="AG233" s="376">
        <v>384</v>
      </c>
      <c r="AH233" s="376"/>
      <c r="AI233" s="376"/>
      <c r="AJ233" s="376">
        <v>384</v>
      </c>
      <c r="AK233" s="405" t="s">
        <v>1254</v>
      </c>
      <c r="AL233" s="405" t="s">
        <v>1254</v>
      </c>
      <c r="AM233" s="376">
        <v>384</v>
      </c>
      <c r="AN233" s="376"/>
      <c r="AO233" s="376"/>
      <c r="AP233" s="376"/>
      <c r="AQ233" s="376"/>
      <c r="AR233" s="376"/>
      <c r="AS233" s="376"/>
    </row>
    <row r="234" spans="1:45" ht="27" customHeight="1" x14ac:dyDescent="0.25">
      <c r="A234" s="425">
        <v>225</v>
      </c>
      <c r="B234" s="428" t="s">
        <v>2581</v>
      </c>
      <c r="C234" s="428"/>
      <c r="D234" s="428" t="s">
        <v>2577</v>
      </c>
      <c r="E234" s="428" t="s">
        <v>87</v>
      </c>
      <c r="F234" s="428" t="s">
        <v>2577</v>
      </c>
      <c r="G234" s="428" t="s">
        <v>1749</v>
      </c>
      <c r="H234" s="428" t="s">
        <v>2634</v>
      </c>
      <c r="I234" s="443" t="s">
        <v>1873</v>
      </c>
      <c r="J234" s="428" t="s">
        <v>2367</v>
      </c>
      <c r="K234" s="428">
        <v>3</v>
      </c>
      <c r="L234" s="428" t="s">
        <v>2562</v>
      </c>
      <c r="M234" s="428" t="s">
        <v>2373</v>
      </c>
      <c r="N234" s="428"/>
      <c r="O234" s="428" t="s">
        <v>2571</v>
      </c>
      <c r="P234" s="376" t="s">
        <v>1254</v>
      </c>
      <c r="Q234" s="376" t="s">
        <v>1254</v>
      </c>
      <c r="R234" s="376" t="s">
        <v>1254</v>
      </c>
      <c r="S234" s="376" t="s">
        <v>1254</v>
      </c>
      <c r="T234" s="376" t="s">
        <v>1254</v>
      </c>
      <c r="U234" s="376" t="s">
        <v>1254</v>
      </c>
      <c r="V234" s="376" t="s">
        <v>1254</v>
      </c>
      <c r="W234" s="376" t="s">
        <v>1254</v>
      </c>
      <c r="X234" s="376" t="s">
        <v>1254</v>
      </c>
      <c r="Y234" s="376" t="s">
        <v>1254</v>
      </c>
      <c r="Z234" s="376">
        <v>0</v>
      </c>
      <c r="AA234" s="376">
        <v>0</v>
      </c>
      <c r="AB234" s="376">
        <v>0</v>
      </c>
      <c r="AC234" s="376">
        <v>128</v>
      </c>
      <c r="AD234" s="376">
        <v>0</v>
      </c>
      <c r="AE234" s="376">
        <v>0</v>
      </c>
      <c r="AF234" s="376">
        <v>0</v>
      </c>
      <c r="AG234" s="376">
        <v>128</v>
      </c>
      <c r="AH234" s="376"/>
      <c r="AI234" s="376"/>
      <c r="AJ234" s="376">
        <v>128</v>
      </c>
      <c r="AK234" s="405" t="s">
        <v>1254</v>
      </c>
      <c r="AL234" s="405" t="s">
        <v>1254</v>
      </c>
      <c r="AM234" s="376">
        <v>128</v>
      </c>
      <c r="AN234" s="376"/>
      <c r="AO234" s="376"/>
      <c r="AP234" s="376"/>
      <c r="AQ234" s="376"/>
      <c r="AR234" s="376"/>
      <c r="AS234" s="376"/>
    </row>
    <row r="235" spans="1:45" ht="27" customHeight="1" x14ac:dyDescent="0.25">
      <c r="A235" s="425">
        <v>226</v>
      </c>
      <c r="B235" s="428" t="s">
        <v>1716</v>
      </c>
      <c r="C235" s="428"/>
      <c r="D235" s="428" t="s">
        <v>422</v>
      </c>
      <c r="E235" s="428" t="s">
        <v>1747</v>
      </c>
      <c r="F235" s="428" t="s">
        <v>422</v>
      </c>
      <c r="G235" s="428"/>
      <c r="H235" s="428" t="s">
        <v>2631</v>
      </c>
      <c r="I235" s="443">
        <v>0</v>
      </c>
      <c r="J235" s="428" t="s">
        <v>2059</v>
      </c>
      <c r="K235" s="428">
        <v>3</v>
      </c>
      <c r="L235" s="428" t="s">
        <v>422</v>
      </c>
      <c r="M235" s="428" t="s">
        <v>2374</v>
      </c>
      <c r="N235" s="428"/>
      <c r="O235" s="428" t="s">
        <v>518</v>
      </c>
      <c r="P235" s="376"/>
      <c r="Q235" s="376"/>
      <c r="R235" s="376" t="s">
        <v>1176</v>
      </c>
      <c r="S235" s="376" t="s">
        <v>1184</v>
      </c>
      <c r="T235" s="376" t="s">
        <v>1184</v>
      </c>
      <c r="U235" s="376" t="s">
        <v>1184</v>
      </c>
      <c r="V235" s="376" t="s">
        <v>1184</v>
      </c>
      <c r="W235" s="376" t="s">
        <v>1184</v>
      </c>
      <c r="X235" s="376" t="s">
        <v>1185</v>
      </c>
      <c r="Y235" s="376" t="s">
        <v>1184</v>
      </c>
      <c r="Z235" s="376" t="s">
        <v>1184</v>
      </c>
      <c r="AA235" s="376">
        <v>0</v>
      </c>
      <c r="AB235" s="376">
        <v>0</v>
      </c>
      <c r="AC235" s="376">
        <v>0</v>
      </c>
      <c r="AD235" s="376" t="s">
        <v>1184</v>
      </c>
      <c r="AE235" s="376">
        <v>0</v>
      </c>
      <c r="AF235" s="376">
        <v>0</v>
      </c>
      <c r="AG235" s="376">
        <v>0</v>
      </c>
      <c r="AH235" s="376"/>
      <c r="AI235" s="376"/>
      <c r="AJ235" s="376">
        <v>0</v>
      </c>
      <c r="AK235" s="405"/>
      <c r="AL235" s="405" t="s">
        <v>1176</v>
      </c>
      <c r="AM235" s="376">
        <v>0</v>
      </c>
      <c r="AN235" s="376"/>
      <c r="AO235" s="376"/>
      <c r="AP235" s="376" t="s">
        <v>1784</v>
      </c>
      <c r="AQ235" s="376" t="s">
        <v>1241</v>
      </c>
      <c r="AR235" s="376"/>
      <c r="AS235" s="376"/>
    </row>
    <row r="236" spans="1:45" ht="27" customHeight="1" x14ac:dyDescent="0.25">
      <c r="A236" s="425">
        <v>227</v>
      </c>
      <c r="B236" s="428" t="s">
        <v>1717</v>
      </c>
      <c r="C236" s="428" t="s">
        <v>1564</v>
      </c>
      <c r="D236" s="428" t="s">
        <v>16</v>
      </c>
      <c r="E236" s="428" t="s">
        <v>128</v>
      </c>
      <c r="F236" s="428" t="s">
        <v>16</v>
      </c>
      <c r="G236" s="428"/>
      <c r="H236" s="428" t="s">
        <v>2635</v>
      </c>
      <c r="I236" s="443">
        <v>0</v>
      </c>
      <c r="J236" s="428" t="s">
        <v>2058</v>
      </c>
      <c r="K236" s="428">
        <v>2</v>
      </c>
      <c r="L236" s="428" t="s">
        <v>16</v>
      </c>
      <c r="M236" s="428" t="s">
        <v>1971</v>
      </c>
      <c r="N236" s="428" t="s">
        <v>563</v>
      </c>
      <c r="O236" s="428" t="s">
        <v>835</v>
      </c>
      <c r="P236" s="376" t="s">
        <v>1176</v>
      </c>
      <c r="Q236" s="376" t="s">
        <v>16</v>
      </c>
      <c r="R236" s="376" t="s">
        <v>16</v>
      </c>
      <c r="S236" s="376">
        <v>768</v>
      </c>
      <c r="T236" s="376">
        <v>768</v>
      </c>
      <c r="U236" s="376">
        <v>768</v>
      </c>
      <c r="V236" s="376">
        <v>768</v>
      </c>
      <c r="W236" s="376">
        <v>768</v>
      </c>
      <c r="X236" s="376">
        <v>768</v>
      </c>
      <c r="Y236" s="376">
        <v>768</v>
      </c>
      <c r="Z236" s="376">
        <v>768</v>
      </c>
      <c r="AA236" s="376">
        <v>768</v>
      </c>
      <c r="AB236" s="376">
        <v>768</v>
      </c>
      <c r="AC236" s="376">
        <v>768</v>
      </c>
      <c r="AD236" s="376">
        <v>768</v>
      </c>
      <c r="AE236" s="376">
        <v>768</v>
      </c>
      <c r="AF236" s="376">
        <v>768</v>
      </c>
      <c r="AG236" s="376">
        <v>768</v>
      </c>
      <c r="AH236" s="376"/>
      <c r="AI236" s="376"/>
      <c r="AJ236" s="376">
        <v>768</v>
      </c>
      <c r="AK236" s="405" t="s">
        <v>16</v>
      </c>
      <c r="AL236" s="405" t="s">
        <v>16</v>
      </c>
      <c r="AM236" s="376">
        <v>768</v>
      </c>
      <c r="AN236" s="376"/>
      <c r="AO236" s="376" t="s">
        <v>1239</v>
      </c>
      <c r="AP236" s="376" t="s">
        <v>1268</v>
      </c>
      <c r="AQ236" s="376" t="s">
        <v>1240</v>
      </c>
      <c r="AR236" s="376"/>
      <c r="AS236" s="376"/>
    </row>
    <row r="237" spans="1:45" ht="27" customHeight="1" x14ac:dyDescent="0.25">
      <c r="A237" s="425">
        <v>228</v>
      </c>
      <c r="B237" s="428" t="s">
        <v>1718</v>
      </c>
      <c r="C237" s="428"/>
      <c r="D237" s="428" t="s">
        <v>399</v>
      </c>
      <c r="E237" s="428" t="s">
        <v>128</v>
      </c>
      <c r="F237" s="428" t="s">
        <v>399</v>
      </c>
      <c r="G237" s="428"/>
      <c r="H237" s="428" t="s">
        <v>2636</v>
      </c>
      <c r="I237" s="428">
        <v>0</v>
      </c>
      <c r="J237" s="428" t="s">
        <v>2058</v>
      </c>
      <c r="K237" s="428">
        <v>2</v>
      </c>
      <c r="L237" s="428" t="s">
        <v>399</v>
      </c>
      <c r="M237" s="428" t="s">
        <v>1972</v>
      </c>
      <c r="N237" s="428"/>
      <c r="O237" s="428" t="s">
        <v>520</v>
      </c>
      <c r="P237" s="376" t="s">
        <v>1176</v>
      </c>
      <c r="Q237" s="376">
        <v>0</v>
      </c>
      <c r="R237" s="408" t="s">
        <v>2785</v>
      </c>
      <c r="S237" s="376">
        <v>160</v>
      </c>
      <c r="T237" s="376">
        <v>160</v>
      </c>
      <c r="U237" s="376">
        <v>160</v>
      </c>
      <c r="V237" s="376">
        <v>160</v>
      </c>
      <c r="W237" s="376">
        <v>0</v>
      </c>
      <c r="X237" s="376">
        <v>160</v>
      </c>
      <c r="Y237" s="376">
        <v>192</v>
      </c>
      <c r="Z237" s="376">
        <v>160</v>
      </c>
      <c r="AA237" s="376">
        <v>0</v>
      </c>
      <c r="AB237" s="408" t="s">
        <v>2785</v>
      </c>
      <c r="AC237" s="376">
        <v>160</v>
      </c>
      <c r="AD237" s="376">
        <v>160</v>
      </c>
      <c r="AE237" s="376">
        <v>0</v>
      </c>
      <c r="AF237" s="408" t="s">
        <v>2785</v>
      </c>
      <c r="AG237" s="376">
        <v>160</v>
      </c>
      <c r="AH237" s="376"/>
      <c r="AI237" s="376"/>
      <c r="AJ237" s="376">
        <v>160</v>
      </c>
      <c r="AK237" s="405">
        <v>0</v>
      </c>
      <c r="AL237" s="405" t="s">
        <v>2785</v>
      </c>
      <c r="AM237" s="376">
        <v>160</v>
      </c>
      <c r="AN237" s="376"/>
      <c r="AO237" s="376" t="s">
        <v>1239</v>
      </c>
      <c r="AP237" s="376" t="s">
        <v>1798</v>
      </c>
      <c r="AQ237" s="376" t="s">
        <v>1238</v>
      </c>
      <c r="AR237" s="376"/>
      <c r="AS237" s="376"/>
    </row>
    <row r="238" spans="1:45" ht="27" customHeight="1" x14ac:dyDescent="0.25">
      <c r="A238" s="425">
        <v>229</v>
      </c>
      <c r="B238" s="428" t="s">
        <v>1903</v>
      </c>
      <c r="C238" s="428"/>
      <c r="D238" s="428" t="s">
        <v>1881</v>
      </c>
      <c r="E238" s="428" t="s">
        <v>128</v>
      </c>
      <c r="F238" s="428" t="s">
        <v>1881</v>
      </c>
      <c r="G238" s="428"/>
      <c r="H238" s="428" t="s">
        <v>2637</v>
      </c>
      <c r="I238" s="428">
        <v>0</v>
      </c>
      <c r="J238" s="428" t="s">
        <v>2058</v>
      </c>
      <c r="K238" s="428">
        <v>2</v>
      </c>
      <c r="L238" s="428" t="s">
        <v>1881</v>
      </c>
      <c r="M238" s="428" t="s">
        <v>1973</v>
      </c>
      <c r="N238" s="428"/>
      <c r="O238" s="428" t="s">
        <v>1904</v>
      </c>
      <c r="P238" s="376"/>
      <c r="Q238" s="376">
        <v>4</v>
      </c>
      <c r="R238" s="376">
        <v>0</v>
      </c>
      <c r="S238" s="376">
        <v>0</v>
      </c>
      <c r="T238" s="376">
        <v>0</v>
      </c>
      <c r="U238" s="376">
        <v>0</v>
      </c>
      <c r="V238" s="376">
        <v>0</v>
      </c>
      <c r="W238" s="376">
        <v>4</v>
      </c>
      <c r="X238" s="376">
        <v>0</v>
      </c>
      <c r="Y238" s="376">
        <v>0</v>
      </c>
      <c r="Z238" s="376">
        <v>0</v>
      </c>
      <c r="AA238" s="376">
        <v>4</v>
      </c>
      <c r="AB238" s="376">
        <v>0</v>
      </c>
      <c r="AC238" s="376">
        <v>0</v>
      </c>
      <c r="AD238" s="376">
        <v>0</v>
      </c>
      <c r="AE238" s="376">
        <v>4</v>
      </c>
      <c r="AF238" s="376">
        <v>0</v>
      </c>
      <c r="AG238" s="376">
        <v>0</v>
      </c>
      <c r="AH238" s="376"/>
      <c r="AI238" s="376"/>
      <c r="AJ238" s="376">
        <v>0</v>
      </c>
      <c r="AK238" s="405">
        <v>4</v>
      </c>
      <c r="AL238" s="405">
        <v>0</v>
      </c>
      <c r="AM238" s="376">
        <v>0</v>
      </c>
      <c r="AN238" s="376"/>
      <c r="AO238" s="386"/>
      <c r="AP238" s="376"/>
      <c r="AQ238" s="376"/>
      <c r="AR238" s="376"/>
      <c r="AS238" s="376"/>
    </row>
    <row r="239" spans="1:45" ht="27" customHeight="1" x14ac:dyDescent="0.25">
      <c r="A239" s="425">
        <v>230</v>
      </c>
      <c r="B239" s="428" t="s">
        <v>1905</v>
      </c>
      <c r="C239" s="428"/>
      <c r="D239" s="428" t="s">
        <v>1883</v>
      </c>
      <c r="E239" s="428" t="s">
        <v>128</v>
      </c>
      <c r="F239" s="428" t="s">
        <v>1883</v>
      </c>
      <c r="G239" s="428"/>
      <c r="H239" s="428" t="s">
        <v>2637</v>
      </c>
      <c r="I239" s="428">
        <v>0</v>
      </c>
      <c r="J239" s="428" t="s">
        <v>2058</v>
      </c>
      <c r="K239" s="428">
        <v>2</v>
      </c>
      <c r="L239" s="428" t="s">
        <v>1883</v>
      </c>
      <c r="M239" s="428" t="s">
        <v>1974</v>
      </c>
      <c r="N239" s="428"/>
      <c r="O239" s="428" t="s">
        <v>1906</v>
      </c>
      <c r="P239" s="376"/>
      <c r="Q239" s="376">
        <v>56</v>
      </c>
      <c r="R239" s="376">
        <v>0</v>
      </c>
      <c r="S239" s="376">
        <v>0</v>
      </c>
      <c r="T239" s="376">
        <v>0</v>
      </c>
      <c r="U239" s="376">
        <v>0</v>
      </c>
      <c r="V239" s="376">
        <v>0</v>
      </c>
      <c r="W239" s="376">
        <v>56</v>
      </c>
      <c r="X239" s="376">
        <v>0</v>
      </c>
      <c r="Y239" s="376">
        <v>0</v>
      </c>
      <c r="Z239" s="376">
        <v>0</v>
      </c>
      <c r="AA239" s="376">
        <v>56</v>
      </c>
      <c r="AB239" s="376">
        <v>0</v>
      </c>
      <c r="AC239" s="376">
        <v>0</v>
      </c>
      <c r="AD239" s="376">
        <v>0</v>
      </c>
      <c r="AE239" s="376">
        <v>56</v>
      </c>
      <c r="AF239" s="376">
        <v>0</v>
      </c>
      <c r="AG239" s="376">
        <v>0</v>
      </c>
      <c r="AH239" s="376"/>
      <c r="AI239" s="376"/>
      <c r="AJ239" s="376">
        <v>0</v>
      </c>
      <c r="AK239" s="405">
        <v>56</v>
      </c>
      <c r="AL239" s="405">
        <v>0</v>
      </c>
      <c r="AM239" s="376">
        <v>0</v>
      </c>
      <c r="AN239" s="376"/>
      <c r="AO239" s="376"/>
      <c r="AP239" s="376"/>
      <c r="AQ239" s="376"/>
      <c r="AR239" s="376"/>
      <c r="AS239" s="376"/>
    </row>
    <row r="240" spans="1:45" ht="27" customHeight="1" x14ac:dyDescent="0.25">
      <c r="A240" s="425">
        <v>231</v>
      </c>
      <c r="B240" s="428" t="s">
        <v>1907</v>
      </c>
      <c r="C240" s="428"/>
      <c r="D240" s="428" t="s">
        <v>1885</v>
      </c>
      <c r="E240" s="428" t="s">
        <v>128</v>
      </c>
      <c r="F240" s="428" t="s">
        <v>1885</v>
      </c>
      <c r="G240" s="428"/>
      <c r="H240" s="428" t="s">
        <v>2637</v>
      </c>
      <c r="I240" s="428">
        <v>0</v>
      </c>
      <c r="J240" s="428" t="s">
        <v>2058</v>
      </c>
      <c r="K240" s="428">
        <v>2</v>
      </c>
      <c r="L240" s="428" t="s">
        <v>1885</v>
      </c>
      <c r="M240" s="428" t="s">
        <v>1975</v>
      </c>
      <c r="N240" s="428"/>
      <c r="O240" s="428" t="s">
        <v>1908</v>
      </c>
      <c r="P240" s="376"/>
      <c r="Q240" s="376">
        <v>4</v>
      </c>
      <c r="R240" s="376">
        <v>0</v>
      </c>
      <c r="S240" s="376">
        <v>0</v>
      </c>
      <c r="T240" s="376">
        <v>0</v>
      </c>
      <c r="U240" s="376">
        <v>0</v>
      </c>
      <c r="V240" s="376">
        <v>0</v>
      </c>
      <c r="W240" s="376">
        <v>4</v>
      </c>
      <c r="X240" s="376">
        <v>0</v>
      </c>
      <c r="Y240" s="376">
        <v>0</v>
      </c>
      <c r="Z240" s="376">
        <v>0</v>
      </c>
      <c r="AA240" s="376">
        <v>4</v>
      </c>
      <c r="AB240" s="376">
        <v>0</v>
      </c>
      <c r="AC240" s="376">
        <v>0</v>
      </c>
      <c r="AD240" s="376">
        <v>0</v>
      </c>
      <c r="AE240" s="376">
        <v>4</v>
      </c>
      <c r="AF240" s="376">
        <v>0</v>
      </c>
      <c r="AG240" s="376">
        <v>0</v>
      </c>
      <c r="AH240" s="376"/>
      <c r="AI240" s="376"/>
      <c r="AJ240" s="376">
        <v>0</v>
      </c>
      <c r="AK240" s="405">
        <v>4</v>
      </c>
      <c r="AL240" s="405">
        <v>0</v>
      </c>
      <c r="AM240" s="376">
        <v>0</v>
      </c>
      <c r="AN240" s="376"/>
      <c r="AO240" s="376"/>
      <c r="AP240" s="376"/>
      <c r="AQ240" s="376"/>
      <c r="AR240" s="376"/>
      <c r="AS240" s="376"/>
    </row>
    <row r="241" spans="1:45" ht="27" customHeight="1" x14ac:dyDescent="0.25">
      <c r="A241" s="425">
        <v>232</v>
      </c>
      <c r="B241" s="428" t="s">
        <v>1909</v>
      </c>
      <c r="C241" s="428"/>
      <c r="D241" s="428" t="s">
        <v>1887</v>
      </c>
      <c r="E241" s="428" t="s">
        <v>128</v>
      </c>
      <c r="F241" s="428" t="s">
        <v>1887</v>
      </c>
      <c r="G241" s="428"/>
      <c r="H241" s="428" t="s">
        <v>2637</v>
      </c>
      <c r="I241" s="428">
        <v>0</v>
      </c>
      <c r="J241" s="428" t="s">
        <v>2058</v>
      </c>
      <c r="K241" s="428">
        <v>2</v>
      </c>
      <c r="L241" s="428" t="s">
        <v>1887</v>
      </c>
      <c r="M241" s="428" t="s">
        <v>1976</v>
      </c>
      <c r="N241" s="428"/>
      <c r="O241" s="428" t="s">
        <v>1910</v>
      </c>
      <c r="P241" s="376"/>
      <c r="Q241" s="376">
        <v>4</v>
      </c>
      <c r="R241" s="376">
        <v>0</v>
      </c>
      <c r="S241" s="376">
        <v>0</v>
      </c>
      <c r="T241" s="376">
        <v>0</v>
      </c>
      <c r="U241" s="376">
        <v>0</v>
      </c>
      <c r="V241" s="376">
        <v>0</v>
      </c>
      <c r="W241" s="376">
        <v>4</v>
      </c>
      <c r="X241" s="376">
        <v>0</v>
      </c>
      <c r="Y241" s="376">
        <v>0</v>
      </c>
      <c r="Z241" s="376">
        <v>0</v>
      </c>
      <c r="AA241" s="376">
        <v>4</v>
      </c>
      <c r="AB241" s="376">
        <v>0</v>
      </c>
      <c r="AC241" s="376">
        <v>0</v>
      </c>
      <c r="AD241" s="376">
        <v>0</v>
      </c>
      <c r="AE241" s="376">
        <v>4</v>
      </c>
      <c r="AF241" s="376">
        <v>0</v>
      </c>
      <c r="AG241" s="376">
        <v>0</v>
      </c>
      <c r="AH241" s="376"/>
      <c r="AI241" s="376"/>
      <c r="AJ241" s="376">
        <v>0</v>
      </c>
      <c r="AK241" s="405">
        <v>4</v>
      </c>
      <c r="AL241" s="405">
        <v>0</v>
      </c>
      <c r="AM241" s="376">
        <v>0</v>
      </c>
      <c r="AN241" s="376"/>
      <c r="AO241" s="376"/>
      <c r="AP241" s="376"/>
      <c r="AQ241" s="376"/>
      <c r="AR241" s="376"/>
      <c r="AS241" s="376"/>
    </row>
    <row r="242" spans="1:45" ht="27" customHeight="1" x14ac:dyDescent="0.25">
      <c r="A242" s="425">
        <v>233</v>
      </c>
      <c r="B242" s="428" t="s">
        <v>1911</v>
      </c>
      <c r="C242" s="428"/>
      <c r="D242" s="428" t="s">
        <v>1889</v>
      </c>
      <c r="E242" s="428" t="s">
        <v>128</v>
      </c>
      <c r="F242" s="428" t="s">
        <v>1889</v>
      </c>
      <c r="G242" s="428"/>
      <c r="H242" s="428" t="s">
        <v>2637</v>
      </c>
      <c r="I242" s="428">
        <v>0</v>
      </c>
      <c r="J242" s="428" t="s">
        <v>2058</v>
      </c>
      <c r="K242" s="428">
        <v>2</v>
      </c>
      <c r="L242" s="428" t="s">
        <v>1889</v>
      </c>
      <c r="M242" s="428" t="s">
        <v>1977</v>
      </c>
      <c r="N242" s="428"/>
      <c r="O242" s="428" t="s">
        <v>1912</v>
      </c>
      <c r="P242" s="376"/>
      <c r="Q242" s="376">
        <v>4</v>
      </c>
      <c r="R242" s="376">
        <v>0</v>
      </c>
      <c r="S242" s="376">
        <v>0</v>
      </c>
      <c r="T242" s="376">
        <v>0</v>
      </c>
      <c r="U242" s="376">
        <v>0</v>
      </c>
      <c r="V242" s="376">
        <v>0</v>
      </c>
      <c r="W242" s="376">
        <v>4</v>
      </c>
      <c r="X242" s="376">
        <v>0</v>
      </c>
      <c r="Y242" s="376">
        <v>0</v>
      </c>
      <c r="Z242" s="376">
        <v>0</v>
      </c>
      <c r="AA242" s="376">
        <v>4</v>
      </c>
      <c r="AB242" s="376">
        <v>0</v>
      </c>
      <c r="AC242" s="376">
        <v>0</v>
      </c>
      <c r="AD242" s="376">
        <v>0</v>
      </c>
      <c r="AE242" s="376">
        <v>4</v>
      </c>
      <c r="AF242" s="376">
        <v>0</v>
      </c>
      <c r="AG242" s="376">
        <v>0</v>
      </c>
      <c r="AH242" s="376"/>
      <c r="AI242" s="376"/>
      <c r="AJ242" s="376">
        <v>0</v>
      </c>
      <c r="AK242" s="405">
        <v>4</v>
      </c>
      <c r="AL242" s="405">
        <v>0</v>
      </c>
      <c r="AM242" s="376">
        <v>0</v>
      </c>
      <c r="AN242" s="376"/>
      <c r="AO242" s="376"/>
      <c r="AP242" s="376"/>
      <c r="AQ242" s="376"/>
      <c r="AR242" s="376"/>
      <c r="AS242" s="376"/>
    </row>
    <row r="243" spans="1:45" ht="27" customHeight="1" x14ac:dyDescent="0.25">
      <c r="A243" s="425">
        <v>234</v>
      </c>
      <c r="B243" s="428" t="s">
        <v>1913</v>
      </c>
      <c r="C243" s="428"/>
      <c r="D243" s="428" t="s">
        <v>1891</v>
      </c>
      <c r="E243" s="428" t="s">
        <v>128</v>
      </c>
      <c r="F243" s="428" t="s">
        <v>1891</v>
      </c>
      <c r="G243" s="428"/>
      <c r="H243" s="428" t="s">
        <v>2637</v>
      </c>
      <c r="I243" s="428">
        <v>0</v>
      </c>
      <c r="J243" s="428" t="s">
        <v>2058</v>
      </c>
      <c r="K243" s="428">
        <v>2</v>
      </c>
      <c r="L243" s="428" t="s">
        <v>1891</v>
      </c>
      <c r="M243" s="428" t="s">
        <v>1978</v>
      </c>
      <c r="N243" s="428"/>
      <c r="O243" s="428" t="s">
        <v>1914</v>
      </c>
      <c r="P243" s="376"/>
      <c r="Q243" s="376">
        <v>4</v>
      </c>
      <c r="R243" s="376">
        <v>0</v>
      </c>
      <c r="S243" s="376">
        <v>0</v>
      </c>
      <c r="T243" s="376">
        <v>0</v>
      </c>
      <c r="U243" s="376">
        <v>0</v>
      </c>
      <c r="V243" s="376">
        <v>0</v>
      </c>
      <c r="W243" s="376">
        <v>4</v>
      </c>
      <c r="X243" s="376">
        <v>0</v>
      </c>
      <c r="Y243" s="376">
        <v>0</v>
      </c>
      <c r="Z243" s="376">
        <v>0</v>
      </c>
      <c r="AA243" s="376">
        <v>4</v>
      </c>
      <c r="AB243" s="376">
        <v>0</v>
      </c>
      <c r="AC243" s="376">
        <v>0</v>
      </c>
      <c r="AD243" s="376">
        <v>0</v>
      </c>
      <c r="AE243" s="376">
        <v>4</v>
      </c>
      <c r="AF243" s="376">
        <v>0</v>
      </c>
      <c r="AG243" s="376">
        <v>0</v>
      </c>
      <c r="AH243" s="376"/>
      <c r="AI243" s="376"/>
      <c r="AJ243" s="376">
        <v>0</v>
      </c>
      <c r="AK243" s="405">
        <v>4</v>
      </c>
      <c r="AL243" s="405">
        <v>0</v>
      </c>
      <c r="AM243" s="376">
        <v>0</v>
      </c>
      <c r="AN243" s="376"/>
      <c r="AO243" s="376"/>
      <c r="AP243" s="376"/>
      <c r="AQ243" s="376"/>
      <c r="AR243" s="376"/>
      <c r="AS243" s="376"/>
    </row>
    <row r="244" spans="1:45" ht="27" customHeight="1" x14ac:dyDescent="0.25">
      <c r="A244" s="425">
        <v>235</v>
      </c>
      <c r="B244" s="428" t="s">
        <v>1915</v>
      </c>
      <c r="C244" s="428"/>
      <c r="D244" s="428" t="s">
        <v>1893</v>
      </c>
      <c r="E244" s="428" t="s">
        <v>128</v>
      </c>
      <c r="F244" s="428" t="s">
        <v>1893</v>
      </c>
      <c r="G244" s="428"/>
      <c r="H244" s="428" t="s">
        <v>2637</v>
      </c>
      <c r="I244" s="428">
        <v>0</v>
      </c>
      <c r="J244" s="428" t="s">
        <v>2058</v>
      </c>
      <c r="K244" s="428">
        <v>2</v>
      </c>
      <c r="L244" s="428" t="s">
        <v>1893</v>
      </c>
      <c r="M244" s="428" t="s">
        <v>1979</v>
      </c>
      <c r="N244" s="428"/>
      <c r="O244" s="428" t="s">
        <v>1916</v>
      </c>
      <c r="P244" s="376"/>
      <c r="Q244" s="376">
        <v>8</v>
      </c>
      <c r="R244" s="376">
        <v>0</v>
      </c>
      <c r="S244" s="376">
        <v>0</v>
      </c>
      <c r="T244" s="376">
        <v>0</v>
      </c>
      <c r="U244" s="376">
        <v>0</v>
      </c>
      <c r="V244" s="376">
        <v>0</v>
      </c>
      <c r="W244" s="376">
        <v>8</v>
      </c>
      <c r="X244" s="376">
        <v>0</v>
      </c>
      <c r="Y244" s="376">
        <v>0</v>
      </c>
      <c r="Z244" s="376">
        <v>0</v>
      </c>
      <c r="AA244" s="376">
        <v>8</v>
      </c>
      <c r="AB244" s="376">
        <v>0</v>
      </c>
      <c r="AC244" s="376">
        <v>0</v>
      </c>
      <c r="AD244" s="376">
        <v>0</v>
      </c>
      <c r="AE244" s="376">
        <v>8</v>
      </c>
      <c r="AF244" s="376">
        <v>0</v>
      </c>
      <c r="AG244" s="376">
        <v>0</v>
      </c>
      <c r="AH244" s="376"/>
      <c r="AI244" s="376"/>
      <c r="AJ244" s="376">
        <v>0</v>
      </c>
      <c r="AK244" s="405">
        <v>8</v>
      </c>
      <c r="AL244" s="405">
        <v>0</v>
      </c>
      <c r="AM244" s="376">
        <v>0</v>
      </c>
      <c r="AN244" s="376"/>
      <c r="AO244" s="376"/>
      <c r="AP244" s="376"/>
      <c r="AQ244" s="376"/>
      <c r="AR244" s="376"/>
      <c r="AS244" s="376"/>
    </row>
    <row r="245" spans="1:45" ht="27" customHeight="1" x14ac:dyDescent="0.25">
      <c r="A245" s="425">
        <v>236</v>
      </c>
      <c r="B245" s="428" t="s">
        <v>1917</v>
      </c>
      <c r="C245" s="428"/>
      <c r="D245" s="428" t="s">
        <v>1895</v>
      </c>
      <c r="E245" s="428" t="s">
        <v>128</v>
      </c>
      <c r="F245" s="428" t="s">
        <v>1895</v>
      </c>
      <c r="G245" s="428"/>
      <c r="H245" s="428" t="s">
        <v>2637</v>
      </c>
      <c r="I245" s="428">
        <v>0</v>
      </c>
      <c r="J245" s="428" t="s">
        <v>2058</v>
      </c>
      <c r="K245" s="428">
        <v>2</v>
      </c>
      <c r="L245" s="428" t="s">
        <v>1895</v>
      </c>
      <c r="M245" s="428" t="s">
        <v>1980</v>
      </c>
      <c r="N245" s="428"/>
      <c r="O245" s="428" t="s">
        <v>1918</v>
      </c>
      <c r="P245" s="376"/>
      <c r="Q245" s="376">
        <v>2</v>
      </c>
      <c r="R245" s="376">
        <v>0</v>
      </c>
      <c r="S245" s="376">
        <v>0</v>
      </c>
      <c r="T245" s="376">
        <v>0</v>
      </c>
      <c r="U245" s="376">
        <v>0</v>
      </c>
      <c r="V245" s="376">
        <v>0</v>
      </c>
      <c r="W245" s="376">
        <v>2</v>
      </c>
      <c r="X245" s="376">
        <v>0</v>
      </c>
      <c r="Y245" s="376">
        <v>0</v>
      </c>
      <c r="Z245" s="376">
        <v>0</v>
      </c>
      <c r="AA245" s="376">
        <v>2</v>
      </c>
      <c r="AB245" s="376">
        <v>0</v>
      </c>
      <c r="AC245" s="376">
        <v>0</v>
      </c>
      <c r="AD245" s="376">
        <v>0</v>
      </c>
      <c r="AE245" s="376">
        <v>2</v>
      </c>
      <c r="AF245" s="376">
        <v>0</v>
      </c>
      <c r="AG245" s="376">
        <v>0</v>
      </c>
      <c r="AH245" s="376"/>
      <c r="AI245" s="376"/>
      <c r="AJ245" s="376">
        <v>0</v>
      </c>
      <c r="AK245" s="405">
        <v>2</v>
      </c>
      <c r="AL245" s="405">
        <v>0</v>
      </c>
      <c r="AM245" s="376">
        <v>0</v>
      </c>
      <c r="AN245" s="376"/>
      <c r="AO245" s="376"/>
      <c r="AP245" s="376"/>
      <c r="AQ245" s="376"/>
      <c r="AR245" s="376"/>
      <c r="AS245" s="376"/>
    </row>
    <row r="246" spans="1:45" ht="27" customHeight="1" x14ac:dyDescent="0.25">
      <c r="A246" s="425">
        <v>237</v>
      </c>
      <c r="B246" s="428" t="s">
        <v>1919</v>
      </c>
      <c r="C246" s="428"/>
      <c r="D246" s="428" t="s">
        <v>1897</v>
      </c>
      <c r="E246" s="428" t="s">
        <v>128</v>
      </c>
      <c r="F246" s="428" t="s">
        <v>1897</v>
      </c>
      <c r="G246" s="453" t="s">
        <v>1752</v>
      </c>
      <c r="H246" s="428" t="s">
        <v>2637</v>
      </c>
      <c r="I246" s="428">
        <v>0</v>
      </c>
      <c r="J246" s="428" t="s">
        <v>2058</v>
      </c>
      <c r="K246" s="428">
        <v>2</v>
      </c>
      <c r="L246" s="428" t="s">
        <v>1897</v>
      </c>
      <c r="M246" s="428" t="s">
        <v>1981</v>
      </c>
      <c r="N246" s="428"/>
      <c r="O246" s="428" t="s">
        <v>1920</v>
      </c>
      <c r="P246" s="376"/>
      <c r="Q246" s="376">
        <v>1</v>
      </c>
      <c r="R246" s="376">
        <v>0</v>
      </c>
      <c r="S246" s="376">
        <v>0</v>
      </c>
      <c r="T246" s="376">
        <v>0</v>
      </c>
      <c r="U246" s="376">
        <v>0</v>
      </c>
      <c r="V246" s="376">
        <v>0</v>
      </c>
      <c r="W246" s="376">
        <v>1</v>
      </c>
      <c r="X246" s="376">
        <v>0</v>
      </c>
      <c r="Y246" s="376">
        <v>0</v>
      </c>
      <c r="Z246" s="376">
        <v>0</v>
      </c>
      <c r="AA246" s="376">
        <v>1</v>
      </c>
      <c r="AB246" s="376">
        <v>0</v>
      </c>
      <c r="AC246" s="376">
        <v>0</v>
      </c>
      <c r="AD246" s="376">
        <v>0</v>
      </c>
      <c r="AE246" s="376">
        <v>1</v>
      </c>
      <c r="AF246" s="376">
        <v>0</v>
      </c>
      <c r="AG246" s="376">
        <v>0</v>
      </c>
      <c r="AH246" s="376"/>
      <c r="AI246" s="376"/>
      <c r="AJ246" s="376">
        <v>0</v>
      </c>
      <c r="AK246" s="405">
        <v>1</v>
      </c>
      <c r="AL246" s="405">
        <v>0</v>
      </c>
      <c r="AM246" s="376">
        <v>0</v>
      </c>
      <c r="AN246" s="376"/>
      <c r="AO246" s="376"/>
      <c r="AP246" s="376"/>
      <c r="AQ246" s="376"/>
      <c r="AR246" s="376"/>
      <c r="AS246" s="376"/>
    </row>
    <row r="247" spans="1:45" ht="27" customHeight="1" x14ac:dyDescent="0.25">
      <c r="A247" s="425">
        <v>238</v>
      </c>
      <c r="B247" s="428" t="s">
        <v>1921</v>
      </c>
      <c r="C247" s="428"/>
      <c r="D247" s="428" t="s">
        <v>1899</v>
      </c>
      <c r="E247" s="428" t="s">
        <v>128</v>
      </c>
      <c r="F247" s="428" t="s">
        <v>1899</v>
      </c>
      <c r="G247" s="453" t="s">
        <v>1752</v>
      </c>
      <c r="H247" s="428" t="s">
        <v>2637</v>
      </c>
      <c r="I247" s="428">
        <v>0</v>
      </c>
      <c r="J247" s="428" t="s">
        <v>2058</v>
      </c>
      <c r="K247" s="428">
        <v>2</v>
      </c>
      <c r="L247" s="428" t="s">
        <v>1899</v>
      </c>
      <c r="M247" s="428" t="s">
        <v>1982</v>
      </c>
      <c r="N247" s="428"/>
      <c r="O247" s="428" t="s">
        <v>1922</v>
      </c>
      <c r="P247" s="376"/>
      <c r="Q247" s="376">
        <v>1</v>
      </c>
      <c r="R247" s="376">
        <v>0</v>
      </c>
      <c r="S247" s="376">
        <v>0</v>
      </c>
      <c r="T247" s="376">
        <v>0</v>
      </c>
      <c r="U247" s="376">
        <v>0</v>
      </c>
      <c r="V247" s="376">
        <v>0</v>
      </c>
      <c r="W247" s="376">
        <v>1</v>
      </c>
      <c r="X247" s="376">
        <v>0</v>
      </c>
      <c r="Y247" s="376">
        <v>0</v>
      </c>
      <c r="Z247" s="376">
        <v>0</v>
      </c>
      <c r="AA247" s="376">
        <v>1</v>
      </c>
      <c r="AB247" s="376">
        <v>0</v>
      </c>
      <c r="AC247" s="376">
        <v>0</v>
      </c>
      <c r="AD247" s="376">
        <v>0</v>
      </c>
      <c r="AE247" s="376">
        <v>1</v>
      </c>
      <c r="AF247" s="376">
        <v>0</v>
      </c>
      <c r="AG247" s="376">
        <v>0</v>
      </c>
      <c r="AH247" s="376"/>
      <c r="AI247" s="376"/>
      <c r="AJ247" s="376">
        <v>0</v>
      </c>
      <c r="AK247" s="405">
        <v>1</v>
      </c>
      <c r="AL247" s="405">
        <v>0</v>
      </c>
      <c r="AM247" s="376">
        <v>0</v>
      </c>
      <c r="AN247" s="376"/>
      <c r="AO247" s="376"/>
      <c r="AP247" s="376"/>
      <c r="AQ247" s="376"/>
      <c r="AR247" s="376"/>
      <c r="AS247" s="376"/>
    </row>
    <row r="248" spans="1:45" ht="27" customHeight="1" x14ac:dyDescent="0.25">
      <c r="A248" s="425">
        <v>239</v>
      </c>
      <c r="B248" s="428" t="s">
        <v>2345</v>
      </c>
      <c r="C248" s="461"/>
      <c r="D248" s="453" t="s">
        <v>2342</v>
      </c>
      <c r="E248" s="453" t="s">
        <v>128</v>
      </c>
      <c r="F248" s="453" t="s">
        <v>2342</v>
      </c>
      <c r="G248" s="542" t="s">
        <v>2820</v>
      </c>
      <c r="H248" s="428" t="s">
        <v>2637</v>
      </c>
      <c r="I248" s="428">
        <v>0</v>
      </c>
      <c r="J248" s="428" t="s">
        <v>2058</v>
      </c>
      <c r="K248" s="428">
        <v>2</v>
      </c>
      <c r="L248" s="428" t="s">
        <v>2342</v>
      </c>
      <c r="M248" s="428" t="s">
        <v>1983</v>
      </c>
      <c r="N248" s="428"/>
      <c r="O248" s="428" t="s">
        <v>2344</v>
      </c>
      <c r="P248" s="408"/>
      <c r="Q248" s="408"/>
      <c r="R248" s="408"/>
      <c r="S248" s="408"/>
      <c r="T248" s="408"/>
      <c r="U248" s="408"/>
      <c r="V248" s="408"/>
      <c r="W248" s="408"/>
      <c r="X248" s="408"/>
      <c r="Y248" s="408"/>
      <c r="Z248" s="408"/>
      <c r="AA248" s="408" t="s">
        <v>1184</v>
      </c>
      <c r="AB248" s="376" t="s">
        <v>1185</v>
      </c>
      <c r="AC248" s="376" t="s">
        <v>1185</v>
      </c>
      <c r="AD248" s="376" t="s">
        <v>1185</v>
      </c>
      <c r="AE248" s="408" t="s">
        <v>1184</v>
      </c>
      <c r="AF248" s="408"/>
      <c r="AG248" s="408"/>
      <c r="AH248" s="408"/>
      <c r="AI248" s="408"/>
      <c r="AJ248" s="408"/>
      <c r="AK248" s="405"/>
      <c r="AL248" s="405"/>
      <c r="AM248" s="376" t="s">
        <v>1185</v>
      </c>
      <c r="AN248" s="408"/>
      <c r="AO248" s="376"/>
      <c r="AP248" s="376"/>
      <c r="AQ248" s="376"/>
      <c r="AR248" s="376"/>
      <c r="AS248" s="407"/>
    </row>
    <row r="249" spans="1:45" ht="27" customHeight="1" x14ac:dyDescent="0.25">
      <c r="A249" s="425">
        <v>240</v>
      </c>
      <c r="B249" s="428" t="s">
        <v>2346</v>
      </c>
      <c r="C249" s="460"/>
      <c r="D249" s="428" t="s">
        <v>2346</v>
      </c>
      <c r="E249" s="453" t="s">
        <v>128</v>
      </c>
      <c r="F249" s="453" t="s">
        <v>2346</v>
      </c>
      <c r="G249" s="542" t="s">
        <v>2820</v>
      </c>
      <c r="H249" s="428" t="s">
        <v>2637</v>
      </c>
      <c r="I249" s="428">
        <v>0</v>
      </c>
      <c r="J249" s="428" t="s">
        <v>2058</v>
      </c>
      <c r="K249" s="428">
        <v>2</v>
      </c>
      <c r="L249" s="428" t="s">
        <v>2346</v>
      </c>
      <c r="M249" s="428" t="s">
        <v>2343</v>
      </c>
      <c r="N249" s="428"/>
      <c r="O249" s="428" t="s">
        <v>2348</v>
      </c>
      <c r="P249" s="376"/>
      <c r="Q249" s="376"/>
      <c r="R249" s="376"/>
      <c r="S249" s="376"/>
      <c r="T249" s="376"/>
      <c r="U249" s="376"/>
      <c r="V249" s="376"/>
      <c r="W249" s="376"/>
      <c r="X249" s="376"/>
      <c r="Y249" s="376"/>
      <c r="Z249" s="376"/>
      <c r="AA249" s="408" t="s">
        <v>1184</v>
      </c>
      <c r="AB249" s="376" t="s">
        <v>1185</v>
      </c>
      <c r="AC249" s="376" t="s">
        <v>1185</v>
      </c>
      <c r="AD249" s="376" t="s">
        <v>1185</v>
      </c>
      <c r="AE249" s="408" t="s">
        <v>1184</v>
      </c>
      <c r="AF249" s="376"/>
      <c r="AG249" s="376"/>
      <c r="AH249" s="376"/>
      <c r="AI249" s="376"/>
      <c r="AJ249" s="376"/>
      <c r="AK249" s="405"/>
      <c r="AL249" s="405"/>
      <c r="AM249" s="376" t="s">
        <v>1185</v>
      </c>
      <c r="AN249" s="376"/>
      <c r="AO249" s="376"/>
      <c r="AP249" s="376"/>
      <c r="AQ249" s="376"/>
      <c r="AR249" s="376"/>
      <c r="AS249" s="407"/>
    </row>
    <row r="250" spans="1:45" ht="27" customHeight="1" x14ac:dyDescent="0.25">
      <c r="A250" s="425">
        <v>241</v>
      </c>
      <c r="B250" s="428" t="s">
        <v>1923</v>
      </c>
      <c r="C250" s="428"/>
      <c r="D250" s="428" t="s">
        <v>1901</v>
      </c>
      <c r="E250" s="428" t="s">
        <v>128</v>
      </c>
      <c r="F250" s="428" t="s">
        <v>1901</v>
      </c>
      <c r="G250" s="428"/>
      <c r="H250" s="428" t="s">
        <v>2637</v>
      </c>
      <c r="I250" s="428">
        <v>0</v>
      </c>
      <c r="J250" s="428" t="s">
        <v>2058</v>
      </c>
      <c r="K250" s="428">
        <v>2</v>
      </c>
      <c r="L250" s="428" t="s">
        <v>1901</v>
      </c>
      <c r="M250" s="428" t="s">
        <v>2347</v>
      </c>
      <c r="N250" s="428"/>
      <c r="O250" s="428" t="s">
        <v>1924</v>
      </c>
      <c r="P250" s="376"/>
      <c r="Q250" s="376">
        <v>72</v>
      </c>
      <c r="R250" s="376">
        <v>0</v>
      </c>
      <c r="S250" s="376">
        <v>0</v>
      </c>
      <c r="T250" s="376">
        <v>0</v>
      </c>
      <c r="U250" s="376">
        <v>0</v>
      </c>
      <c r="V250" s="376">
        <v>0</v>
      </c>
      <c r="W250" s="408" t="s">
        <v>2786</v>
      </c>
      <c r="X250" s="376">
        <v>0</v>
      </c>
      <c r="Y250" s="376">
        <v>0</v>
      </c>
      <c r="Z250" s="376">
        <v>0</v>
      </c>
      <c r="AA250" s="376">
        <v>72</v>
      </c>
      <c r="AB250" s="376">
        <v>0</v>
      </c>
      <c r="AC250" s="376">
        <v>0</v>
      </c>
      <c r="AD250" s="376">
        <v>0</v>
      </c>
      <c r="AE250" s="376">
        <v>72</v>
      </c>
      <c r="AF250" s="376">
        <v>0</v>
      </c>
      <c r="AG250" s="376">
        <v>0</v>
      </c>
      <c r="AH250" s="376"/>
      <c r="AI250" s="376"/>
      <c r="AJ250" s="376">
        <v>0</v>
      </c>
      <c r="AK250" s="405">
        <v>72</v>
      </c>
      <c r="AL250" s="405">
        <v>0</v>
      </c>
      <c r="AM250" s="376">
        <v>0</v>
      </c>
      <c r="AN250" s="376"/>
      <c r="AO250" s="376"/>
      <c r="AP250" s="376"/>
      <c r="AQ250" s="376"/>
      <c r="AR250" s="376"/>
      <c r="AS250" s="376"/>
    </row>
    <row r="251" spans="1:45" ht="27" customHeight="1" x14ac:dyDescent="0.25">
      <c r="A251" s="425">
        <v>242</v>
      </c>
      <c r="B251" s="453" t="s">
        <v>2782</v>
      </c>
      <c r="C251" s="453"/>
      <c r="D251" s="453" t="s">
        <v>2777</v>
      </c>
      <c r="E251" s="453" t="s">
        <v>128</v>
      </c>
      <c r="F251" s="453" t="s">
        <v>2777</v>
      </c>
      <c r="G251" s="453"/>
      <c r="H251" s="453" t="s">
        <v>2637</v>
      </c>
      <c r="I251" s="453">
        <v>0</v>
      </c>
      <c r="J251" s="453" t="s">
        <v>2058</v>
      </c>
      <c r="K251" s="453">
        <v>2</v>
      </c>
      <c r="L251" s="453" t="s">
        <v>2777</v>
      </c>
      <c r="M251" s="453" t="s">
        <v>2783</v>
      </c>
      <c r="N251" s="453"/>
      <c r="O251" s="453" t="s">
        <v>2784</v>
      </c>
      <c r="P251" s="408"/>
      <c r="Q251" s="408">
        <v>0</v>
      </c>
      <c r="R251" s="408">
        <v>16</v>
      </c>
      <c r="S251" s="408">
        <v>0</v>
      </c>
      <c r="T251" s="408">
        <v>0</v>
      </c>
      <c r="U251" s="408">
        <v>0</v>
      </c>
      <c r="V251" s="408">
        <v>0</v>
      </c>
      <c r="W251" s="408">
        <v>16</v>
      </c>
      <c r="X251" s="408">
        <v>0</v>
      </c>
      <c r="Y251" s="408">
        <v>0</v>
      </c>
      <c r="Z251" s="408">
        <v>0</v>
      </c>
      <c r="AA251" s="408">
        <v>0</v>
      </c>
      <c r="AB251" s="408">
        <v>16</v>
      </c>
      <c r="AC251" s="408">
        <v>0</v>
      </c>
      <c r="AD251" s="408">
        <v>0</v>
      </c>
      <c r="AE251" s="408">
        <v>0</v>
      </c>
      <c r="AF251" s="408">
        <v>16</v>
      </c>
      <c r="AG251" s="408">
        <v>0</v>
      </c>
      <c r="AH251" s="408"/>
      <c r="AI251" s="408"/>
      <c r="AJ251" s="408">
        <v>0</v>
      </c>
      <c r="AK251" s="405">
        <v>0</v>
      </c>
      <c r="AL251" s="405">
        <v>16</v>
      </c>
      <c r="AM251" s="408">
        <v>0</v>
      </c>
      <c r="AN251" s="408"/>
      <c r="AO251" s="408"/>
      <c r="AP251" s="408"/>
      <c r="AQ251" s="408"/>
      <c r="AR251" s="408"/>
      <c r="AS251" s="408"/>
    </row>
    <row r="252" spans="1:45" ht="27" customHeight="1" x14ac:dyDescent="0.25">
      <c r="A252" s="425">
        <v>243</v>
      </c>
      <c r="B252" s="428" t="s">
        <v>1719</v>
      </c>
      <c r="C252" s="428"/>
      <c r="D252" s="428" t="s">
        <v>22</v>
      </c>
      <c r="E252" s="428" t="s">
        <v>128</v>
      </c>
      <c r="F252" s="428" t="s">
        <v>22</v>
      </c>
      <c r="G252" s="428"/>
      <c r="H252" s="428" t="s">
        <v>2635</v>
      </c>
      <c r="I252" s="443">
        <v>0</v>
      </c>
      <c r="J252" s="428" t="s">
        <v>2058</v>
      </c>
      <c r="K252" s="428">
        <v>2</v>
      </c>
      <c r="L252" s="428" t="s">
        <v>22</v>
      </c>
      <c r="M252" s="453" t="s">
        <v>2787</v>
      </c>
      <c r="N252" s="428"/>
      <c r="O252" s="428" t="s">
        <v>515</v>
      </c>
      <c r="P252" s="376"/>
      <c r="Q252" s="376" t="s">
        <v>22</v>
      </c>
      <c r="R252" s="376" t="s">
        <v>22</v>
      </c>
      <c r="S252" s="376">
        <v>32</v>
      </c>
      <c r="T252" s="376">
        <v>32</v>
      </c>
      <c r="U252" s="376">
        <v>32</v>
      </c>
      <c r="V252" s="376">
        <v>32</v>
      </c>
      <c r="W252" s="376">
        <v>32</v>
      </c>
      <c r="X252" s="376">
        <v>32</v>
      </c>
      <c r="Y252" s="376">
        <v>32</v>
      </c>
      <c r="Z252" s="376">
        <v>32</v>
      </c>
      <c r="AA252" s="376">
        <v>32</v>
      </c>
      <c r="AB252" s="376">
        <v>32</v>
      </c>
      <c r="AC252" s="376">
        <v>32</v>
      </c>
      <c r="AD252" s="376">
        <v>32</v>
      </c>
      <c r="AE252" s="376">
        <v>32</v>
      </c>
      <c r="AF252" s="376">
        <v>32</v>
      </c>
      <c r="AG252" s="376">
        <v>32</v>
      </c>
      <c r="AH252" s="376"/>
      <c r="AI252" s="376"/>
      <c r="AJ252" s="376">
        <v>32</v>
      </c>
      <c r="AK252" s="405" t="s">
        <v>22</v>
      </c>
      <c r="AL252" s="405" t="s">
        <v>22</v>
      </c>
      <c r="AM252" s="376">
        <v>32</v>
      </c>
      <c r="AN252" s="376"/>
      <c r="AO252" s="376"/>
      <c r="AP252" s="376" t="s">
        <v>1799</v>
      </c>
      <c r="AQ252" s="376"/>
      <c r="AR252" s="376"/>
      <c r="AS252" s="376"/>
    </row>
    <row r="253" spans="1:45" ht="27" customHeight="1" x14ac:dyDescent="0.25">
      <c r="A253" s="425">
        <v>244</v>
      </c>
      <c r="B253" s="428" t="s">
        <v>1720</v>
      </c>
      <c r="C253" s="428"/>
      <c r="D253" s="428" t="s">
        <v>884</v>
      </c>
      <c r="E253" s="428" t="s">
        <v>128</v>
      </c>
      <c r="F253" s="428" t="s">
        <v>884</v>
      </c>
      <c r="G253" s="428"/>
      <c r="H253" s="428" t="s">
        <v>2635</v>
      </c>
      <c r="I253" s="443">
        <v>0</v>
      </c>
      <c r="J253" s="428" t="s">
        <v>2058</v>
      </c>
      <c r="K253" s="428">
        <v>2</v>
      </c>
      <c r="L253" s="428" t="s">
        <v>884</v>
      </c>
      <c r="M253" s="428" t="s">
        <v>1985</v>
      </c>
      <c r="N253" s="428"/>
      <c r="O253" s="428" t="s">
        <v>2386</v>
      </c>
      <c r="P253" s="376" t="s">
        <v>1176</v>
      </c>
      <c r="Q253" s="376" t="s">
        <v>884</v>
      </c>
      <c r="R253" s="376" t="s">
        <v>884</v>
      </c>
      <c r="S253" s="376">
        <v>320</v>
      </c>
      <c r="T253" s="376">
        <v>320</v>
      </c>
      <c r="U253" s="376">
        <v>320</v>
      </c>
      <c r="V253" s="376">
        <v>320</v>
      </c>
      <c r="W253" s="376">
        <v>320</v>
      </c>
      <c r="X253" s="376">
        <v>320</v>
      </c>
      <c r="Y253" s="376">
        <v>0</v>
      </c>
      <c r="Z253" s="376">
        <v>320</v>
      </c>
      <c r="AA253" s="376">
        <v>320</v>
      </c>
      <c r="AB253" s="376">
        <v>320</v>
      </c>
      <c r="AC253" s="376">
        <v>320</v>
      </c>
      <c r="AD253" s="376">
        <v>320</v>
      </c>
      <c r="AE253" s="376">
        <v>320</v>
      </c>
      <c r="AF253" s="376">
        <v>320</v>
      </c>
      <c r="AG253" s="376">
        <v>320</v>
      </c>
      <c r="AH253" s="376"/>
      <c r="AI253" s="376"/>
      <c r="AJ253" s="376">
        <v>320</v>
      </c>
      <c r="AK253" s="405" t="s">
        <v>884</v>
      </c>
      <c r="AL253" s="405" t="s">
        <v>884</v>
      </c>
      <c r="AM253" s="376">
        <v>320</v>
      </c>
      <c r="AN253" s="376"/>
      <c r="AO253" s="376"/>
      <c r="AP253" s="376" t="s">
        <v>1268</v>
      </c>
      <c r="AQ253" s="376"/>
      <c r="AR253" s="376"/>
      <c r="AS253" s="376"/>
    </row>
    <row r="254" spans="1:45" ht="27" customHeight="1" x14ac:dyDescent="0.25">
      <c r="A254" s="425">
        <v>245</v>
      </c>
      <c r="B254" s="428" t="s">
        <v>2409</v>
      </c>
      <c r="C254" s="428"/>
      <c r="D254" s="428" t="s">
        <v>2410</v>
      </c>
      <c r="E254" s="428" t="s">
        <v>128</v>
      </c>
      <c r="F254" s="453" t="s">
        <v>2410</v>
      </c>
      <c r="G254" s="448" t="s">
        <v>1851</v>
      </c>
      <c r="H254" s="428" t="s">
        <v>2635</v>
      </c>
      <c r="I254" s="443">
        <v>0</v>
      </c>
      <c r="J254" s="428" t="s">
        <v>2058</v>
      </c>
      <c r="K254" s="428">
        <v>2</v>
      </c>
      <c r="L254" s="428" t="s">
        <v>884</v>
      </c>
      <c r="M254" s="428" t="s">
        <v>1985</v>
      </c>
      <c r="N254" s="428"/>
      <c r="O254" s="428" t="s">
        <v>2386</v>
      </c>
      <c r="P254" s="376"/>
      <c r="Q254" s="376" t="s">
        <v>2446</v>
      </c>
      <c r="R254" s="376" t="s">
        <v>2446</v>
      </c>
      <c r="S254" s="376" t="s">
        <v>2446</v>
      </c>
      <c r="T254" s="376" t="s">
        <v>2446</v>
      </c>
      <c r="U254" s="376" t="s">
        <v>2446</v>
      </c>
      <c r="V254" s="376" t="s">
        <v>2446</v>
      </c>
      <c r="W254" s="376" t="s">
        <v>2446</v>
      </c>
      <c r="X254" s="376" t="s">
        <v>2446</v>
      </c>
      <c r="Y254" s="376" t="s">
        <v>2446</v>
      </c>
      <c r="Z254" s="376" t="s">
        <v>2446</v>
      </c>
      <c r="AA254" s="376" t="s">
        <v>2446</v>
      </c>
      <c r="AB254" s="376" t="s">
        <v>2446</v>
      </c>
      <c r="AC254" s="376" t="s">
        <v>2446</v>
      </c>
      <c r="AD254" s="376" t="s">
        <v>2446</v>
      </c>
      <c r="AE254" s="376" t="s">
        <v>2446</v>
      </c>
      <c r="AF254" s="376" t="s">
        <v>2446</v>
      </c>
      <c r="AG254" s="376" t="s">
        <v>2446</v>
      </c>
      <c r="AH254" s="376"/>
      <c r="AI254" s="376"/>
      <c r="AJ254" s="376" t="s">
        <v>2446</v>
      </c>
      <c r="AK254" s="405" t="s">
        <v>2446</v>
      </c>
      <c r="AL254" s="405" t="s">
        <v>2446</v>
      </c>
      <c r="AM254" s="376" t="s">
        <v>2446</v>
      </c>
      <c r="AN254" s="376"/>
      <c r="AO254" s="376"/>
      <c r="AP254" s="376"/>
      <c r="AQ254" s="376"/>
      <c r="AR254" s="376"/>
      <c r="AS254" s="407"/>
    </row>
    <row r="255" spans="1:45" ht="27" customHeight="1" x14ac:dyDescent="0.25">
      <c r="A255" s="425">
        <v>246</v>
      </c>
      <c r="B255" s="428" t="s">
        <v>1721</v>
      </c>
      <c r="C255" s="428"/>
      <c r="D255" s="428" t="s">
        <v>1688</v>
      </c>
      <c r="E255" s="428" t="s">
        <v>128</v>
      </c>
      <c r="F255" s="428" t="s">
        <v>1688</v>
      </c>
      <c r="G255" s="542" t="s">
        <v>2820</v>
      </c>
      <c r="H255" s="428" t="s">
        <v>2635</v>
      </c>
      <c r="I255" s="443">
        <v>0</v>
      </c>
      <c r="J255" s="428" t="s">
        <v>2058</v>
      </c>
      <c r="K255" s="428">
        <v>2</v>
      </c>
      <c r="L255" s="428" t="s">
        <v>1688</v>
      </c>
      <c r="M255" s="428" t="s">
        <v>1986</v>
      </c>
      <c r="N255" s="428"/>
      <c r="O255" s="428" t="s">
        <v>1689</v>
      </c>
      <c r="P255" s="376"/>
      <c r="Q255" s="376">
        <v>0</v>
      </c>
      <c r="R255" s="376">
        <v>0</v>
      </c>
      <c r="S255" s="376">
        <v>768</v>
      </c>
      <c r="T255" s="376">
        <v>768</v>
      </c>
      <c r="U255" s="376">
        <v>0</v>
      </c>
      <c r="V255" s="376">
        <v>0</v>
      </c>
      <c r="W255" s="376">
        <v>768</v>
      </c>
      <c r="X255" s="376">
        <v>0</v>
      </c>
      <c r="Y255" s="376">
        <v>0</v>
      </c>
      <c r="Z255" s="376">
        <v>0</v>
      </c>
      <c r="AA255" s="376">
        <v>768</v>
      </c>
      <c r="AB255" s="376">
        <v>768</v>
      </c>
      <c r="AC255" s="376">
        <v>0</v>
      </c>
      <c r="AD255" s="376">
        <v>0</v>
      </c>
      <c r="AE255" s="410">
        <v>0</v>
      </c>
      <c r="AF255" s="410">
        <v>0</v>
      </c>
      <c r="AG255" s="376" t="s">
        <v>2446</v>
      </c>
      <c r="AH255" s="376"/>
      <c r="AI255" s="376"/>
      <c r="AJ255" s="376" t="s">
        <v>2446</v>
      </c>
      <c r="AK255" s="405">
        <v>0</v>
      </c>
      <c r="AL255" s="405">
        <v>0</v>
      </c>
      <c r="AM255" s="376">
        <v>0</v>
      </c>
      <c r="AN255" s="376"/>
      <c r="AO255" s="376"/>
      <c r="AP255" s="376" t="s">
        <v>1797</v>
      </c>
      <c r="AQ255" s="376"/>
      <c r="AR255" s="376"/>
      <c r="AS255" s="376"/>
    </row>
    <row r="256" spans="1:45" ht="27" customHeight="1" x14ac:dyDescent="0.25">
      <c r="A256" s="425">
        <v>247</v>
      </c>
      <c r="B256" s="428" t="s">
        <v>1723</v>
      </c>
      <c r="C256" s="428"/>
      <c r="D256" s="428" t="s">
        <v>1652</v>
      </c>
      <c r="E256" s="428" t="s">
        <v>128</v>
      </c>
      <c r="F256" s="428" t="s">
        <v>1652</v>
      </c>
      <c r="G256" s="448" t="s">
        <v>1851</v>
      </c>
      <c r="H256" s="428" t="s">
        <v>2635</v>
      </c>
      <c r="I256" s="443">
        <v>0</v>
      </c>
      <c r="J256" s="428" t="s">
        <v>2058</v>
      </c>
      <c r="K256" s="428">
        <v>2</v>
      </c>
      <c r="L256" s="428" t="s">
        <v>1652</v>
      </c>
      <c r="M256" s="428" t="s">
        <v>1987</v>
      </c>
      <c r="N256" s="428"/>
      <c r="O256" s="428" t="s">
        <v>1653</v>
      </c>
      <c r="P256" s="376"/>
      <c r="Q256" s="376" t="s">
        <v>2446</v>
      </c>
      <c r="R256" s="376" t="s">
        <v>2446</v>
      </c>
      <c r="S256" s="376" t="s">
        <v>2446</v>
      </c>
      <c r="T256" s="376" t="s">
        <v>2446</v>
      </c>
      <c r="U256" s="376" t="s">
        <v>2446</v>
      </c>
      <c r="V256" s="376" t="s">
        <v>2446</v>
      </c>
      <c r="W256" s="376" t="s">
        <v>2446</v>
      </c>
      <c r="X256" s="376" t="s">
        <v>2446</v>
      </c>
      <c r="Y256" s="376" t="s">
        <v>2446</v>
      </c>
      <c r="Z256" s="376" t="s">
        <v>2446</v>
      </c>
      <c r="AA256" s="376" t="s">
        <v>2446</v>
      </c>
      <c r="AB256" s="376" t="s">
        <v>2446</v>
      </c>
      <c r="AC256" s="376" t="s">
        <v>2446</v>
      </c>
      <c r="AD256" s="376" t="s">
        <v>2446</v>
      </c>
      <c r="AE256" s="376" t="s">
        <v>2446</v>
      </c>
      <c r="AF256" s="376" t="s">
        <v>2446</v>
      </c>
      <c r="AG256" s="376" t="s">
        <v>2446</v>
      </c>
      <c r="AH256" s="376"/>
      <c r="AI256" s="376"/>
      <c r="AJ256" s="376" t="s">
        <v>2446</v>
      </c>
      <c r="AK256" s="405" t="s">
        <v>2446</v>
      </c>
      <c r="AL256" s="405" t="s">
        <v>2446</v>
      </c>
      <c r="AM256" s="376" t="s">
        <v>2446</v>
      </c>
      <c r="AN256" s="376"/>
      <c r="AO256" s="376"/>
      <c r="AP256" s="376" t="s">
        <v>1797</v>
      </c>
      <c r="AQ256" s="376"/>
      <c r="AR256" s="376"/>
      <c r="AS256" s="376"/>
    </row>
    <row r="257" spans="1:45" ht="27" customHeight="1" x14ac:dyDescent="0.25">
      <c r="A257" s="425">
        <v>248</v>
      </c>
      <c r="B257" s="428" t="s">
        <v>1722</v>
      </c>
      <c r="C257" s="428"/>
      <c r="D257" s="428" t="s">
        <v>1690</v>
      </c>
      <c r="E257" s="428" t="s">
        <v>1800</v>
      </c>
      <c r="F257" s="428" t="s">
        <v>1690</v>
      </c>
      <c r="G257" s="448" t="s">
        <v>1851</v>
      </c>
      <c r="H257" s="428" t="s">
        <v>2635</v>
      </c>
      <c r="I257" s="443">
        <v>0</v>
      </c>
      <c r="J257" s="428" t="s">
        <v>2058</v>
      </c>
      <c r="K257" s="428">
        <v>2</v>
      </c>
      <c r="L257" s="428" t="s">
        <v>1690</v>
      </c>
      <c r="M257" s="428" t="s">
        <v>1988</v>
      </c>
      <c r="N257" s="428"/>
      <c r="O257" s="428" t="s">
        <v>1691</v>
      </c>
      <c r="P257" s="376"/>
      <c r="Q257" s="376" t="s">
        <v>2446</v>
      </c>
      <c r="R257" s="376" t="s">
        <v>2446</v>
      </c>
      <c r="S257" s="376" t="s">
        <v>2446</v>
      </c>
      <c r="T257" s="376" t="s">
        <v>2446</v>
      </c>
      <c r="U257" s="376" t="s">
        <v>2446</v>
      </c>
      <c r="V257" s="376" t="s">
        <v>2446</v>
      </c>
      <c r="W257" s="376" t="s">
        <v>2446</v>
      </c>
      <c r="X257" s="376" t="s">
        <v>2446</v>
      </c>
      <c r="Y257" s="376" t="s">
        <v>2446</v>
      </c>
      <c r="Z257" s="376" t="s">
        <v>2446</v>
      </c>
      <c r="AA257" s="376" t="s">
        <v>2446</v>
      </c>
      <c r="AB257" s="376" t="s">
        <v>2446</v>
      </c>
      <c r="AC257" s="376" t="s">
        <v>2446</v>
      </c>
      <c r="AD257" s="376" t="s">
        <v>2446</v>
      </c>
      <c r="AE257" s="376" t="s">
        <v>2446</v>
      </c>
      <c r="AF257" s="376" t="s">
        <v>2446</v>
      </c>
      <c r="AG257" s="376" t="s">
        <v>2446</v>
      </c>
      <c r="AH257" s="376"/>
      <c r="AI257" s="376"/>
      <c r="AJ257" s="376" t="s">
        <v>2446</v>
      </c>
      <c r="AK257" s="405" t="s">
        <v>2446</v>
      </c>
      <c r="AL257" s="405" t="s">
        <v>2446</v>
      </c>
      <c r="AM257" s="376" t="s">
        <v>2446</v>
      </c>
      <c r="AN257" s="376"/>
      <c r="AO257" s="376"/>
      <c r="AP257" s="376"/>
      <c r="AQ257" s="376"/>
      <c r="AR257" s="376"/>
      <c r="AS257" s="376"/>
    </row>
    <row r="258" spans="1:45" ht="27" customHeight="1" x14ac:dyDescent="0.25">
      <c r="A258" s="425">
        <v>249</v>
      </c>
      <c r="B258" s="445" t="s">
        <v>2507</v>
      </c>
      <c r="C258" s="428"/>
      <c r="D258" s="428" t="s">
        <v>2503</v>
      </c>
      <c r="E258" s="428" t="s">
        <v>128</v>
      </c>
      <c r="F258" s="428" t="s">
        <v>2503</v>
      </c>
      <c r="G258" s="428" t="s">
        <v>1749</v>
      </c>
      <c r="H258" s="428" t="s">
        <v>2635</v>
      </c>
      <c r="I258" s="443">
        <v>0</v>
      </c>
      <c r="J258" s="428" t="s">
        <v>2058</v>
      </c>
      <c r="K258" s="428">
        <v>2</v>
      </c>
      <c r="L258" s="428" t="s">
        <v>2371</v>
      </c>
      <c r="M258" s="428" t="s">
        <v>1989</v>
      </c>
      <c r="N258" s="428"/>
      <c r="O258" s="428" t="s">
        <v>2388</v>
      </c>
      <c r="P258" s="376" t="s">
        <v>1254</v>
      </c>
      <c r="Q258" s="376" t="s">
        <v>1254</v>
      </c>
      <c r="R258" s="376" t="s">
        <v>1254</v>
      </c>
      <c r="S258" s="376" t="s">
        <v>1254</v>
      </c>
      <c r="T258" s="376" t="s">
        <v>1254</v>
      </c>
      <c r="U258" s="376" t="s">
        <v>1254</v>
      </c>
      <c r="V258" s="376" t="s">
        <v>1254</v>
      </c>
      <c r="W258" s="376" t="s">
        <v>1254</v>
      </c>
      <c r="X258" s="376" t="s">
        <v>1254</v>
      </c>
      <c r="Y258" s="376" t="s">
        <v>1254</v>
      </c>
      <c r="Z258" s="376">
        <v>0</v>
      </c>
      <c r="AA258" s="376">
        <v>768</v>
      </c>
      <c r="AB258" s="376">
        <v>768</v>
      </c>
      <c r="AC258" s="376">
        <v>768</v>
      </c>
      <c r="AD258" s="376">
        <v>0</v>
      </c>
      <c r="AE258" s="376">
        <v>768</v>
      </c>
      <c r="AF258" s="376">
        <v>768</v>
      </c>
      <c r="AG258" s="376">
        <v>768</v>
      </c>
      <c r="AH258" s="376"/>
      <c r="AI258" s="376"/>
      <c r="AJ258" s="376">
        <v>768</v>
      </c>
      <c r="AK258" s="405" t="s">
        <v>1254</v>
      </c>
      <c r="AL258" s="405" t="s">
        <v>1254</v>
      </c>
      <c r="AM258" s="376">
        <v>768</v>
      </c>
      <c r="AN258" s="376"/>
      <c r="AO258" s="376"/>
      <c r="AP258" s="376"/>
      <c r="AQ258" s="376"/>
      <c r="AR258" s="376"/>
      <c r="AS258" s="376"/>
    </row>
    <row r="259" spans="1:45" ht="27" customHeight="1" x14ac:dyDescent="0.25">
      <c r="A259" s="425">
        <v>250</v>
      </c>
      <c r="B259" s="445" t="s">
        <v>2508</v>
      </c>
      <c r="C259" s="428"/>
      <c r="D259" s="428" t="s">
        <v>2504</v>
      </c>
      <c r="E259" s="428" t="s">
        <v>128</v>
      </c>
      <c r="F259" s="428" t="s">
        <v>2504</v>
      </c>
      <c r="G259" s="428" t="s">
        <v>1749</v>
      </c>
      <c r="H259" s="428" t="s">
        <v>2635</v>
      </c>
      <c r="I259" s="428">
        <v>0</v>
      </c>
      <c r="J259" s="428" t="s">
        <v>2058</v>
      </c>
      <c r="K259" s="428">
        <v>2</v>
      </c>
      <c r="L259" s="428" t="s">
        <v>2375</v>
      </c>
      <c r="M259" s="428" t="s">
        <v>2376</v>
      </c>
      <c r="N259" s="428"/>
      <c r="O259" s="428" t="s">
        <v>2389</v>
      </c>
      <c r="P259" s="376" t="s">
        <v>1254</v>
      </c>
      <c r="Q259" s="376" t="s">
        <v>1254</v>
      </c>
      <c r="R259" s="376" t="s">
        <v>1254</v>
      </c>
      <c r="S259" s="376" t="s">
        <v>1254</v>
      </c>
      <c r="T259" s="376" t="s">
        <v>1254</v>
      </c>
      <c r="U259" s="376" t="s">
        <v>1254</v>
      </c>
      <c r="V259" s="376" t="s">
        <v>1254</v>
      </c>
      <c r="W259" s="376" t="s">
        <v>1254</v>
      </c>
      <c r="X259" s="376" t="s">
        <v>1254</v>
      </c>
      <c r="Y259" s="376" t="s">
        <v>1254</v>
      </c>
      <c r="Z259" s="376">
        <v>0</v>
      </c>
      <c r="AA259" s="376">
        <v>320</v>
      </c>
      <c r="AB259" s="376">
        <v>320</v>
      </c>
      <c r="AC259" s="376">
        <v>320</v>
      </c>
      <c r="AD259" s="376">
        <v>0</v>
      </c>
      <c r="AE259" s="376">
        <v>320</v>
      </c>
      <c r="AF259" s="376">
        <v>320</v>
      </c>
      <c r="AG259" s="376">
        <v>320</v>
      </c>
      <c r="AH259" s="376"/>
      <c r="AI259" s="376"/>
      <c r="AJ259" s="376">
        <v>320</v>
      </c>
      <c r="AK259" s="405" t="s">
        <v>1254</v>
      </c>
      <c r="AL259" s="405" t="s">
        <v>1254</v>
      </c>
      <c r="AM259" s="376">
        <v>320</v>
      </c>
      <c r="AN259" s="376"/>
      <c r="AO259" s="376"/>
      <c r="AP259" s="376"/>
      <c r="AQ259" s="376"/>
      <c r="AR259" s="376"/>
      <c r="AS259" s="376"/>
    </row>
    <row r="260" spans="1:45" ht="27" customHeight="1" x14ac:dyDescent="0.25">
      <c r="A260" s="425">
        <v>251</v>
      </c>
      <c r="B260" s="428" t="s">
        <v>2104</v>
      </c>
      <c r="C260" s="428"/>
      <c r="D260" s="428" t="s">
        <v>2101</v>
      </c>
      <c r="E260" s="428" t="s">
        <v>87</v>
      </c>
      <c r="F260" s="428" t="s">
        <v>2101</v>
      </c>
      <c r="G260" s="428" t="s">
        <v>2087</v>
      </c>
      <c r="H260" s="428" t="s">
        <v>2638</v>
      </c>
      <c r="I260" s="443" t="s">
        <v>1873</v>
      </c>
      <c r="J260" s="428" t="s">
        <v>2058</v>
      </c>
      <c r="K260" s="428">
        <v>2</v>
      </c>
      <c r="L260" s="428" t="s">
        <v>2102</v>
      </c>
      <c r="M260" s="428" t="s">
        <v>1970</v>
      </c>
      <c r="N260" s="428"/>
      <c r="O260" s="428" t="s">
        <v>2103</v>
      </c>
      <c r="P260" s="376" t="s">
        <v>1254</v>
      </c>
      <c r="Q260" s="376" t="s">
        <v>1254</v>
      </c>
      <c r="R260" s="376" t="s">
        <v>1254</v>
      </c>
      <c r="S260" s="376" t="s">
        <v>1254</v>
      </c>
      <c r="T260" s="376" t="s">
        <v>1254</v>
      </c>
      <c r="U260" s="376" t="s">
        <v>1254</v>
      </c>
      <c r="V260" s="376" t="s">
        <v>1254</v>
      </c>
      <c r="W260" s="376" t="s">
        <v>1254</v>
      </c>
      <c r="X260" s="376" t="s">
        <v>1254</v>
      </c>
      <c r="Y260" s="376" t="s">
        <v>1254</v>
      </c>
      <c r="Z260" s="376" t="s">
        <v>1254</v>
      </c>
      <c r="AA260" s="376">
        <v>0</v>
      </c>
      <c r="AB260" s="376">
        <v>0</v>
      </c>
      <c r="AC260" s="376">
        <v>512</v>
      </c>
      <c r="AD260" s="376" t="s">
        <v>1254</v>
      </c>
      <c r="AE260" s="376">
        <v>0</v>
      </c>
      <c r="AF260" s="376">
        <v>0</v>
      </c>
      <c r="AG260" s="376">
        <v>512</v>
      </c>
      <c r="AH260" s="376"/>
      <c r="AI260" s="376"/>
      <c r="AJ260" s="376">
        <v>512</v>
      </c>
      <c r="AK260" s="405" t="s">
        <v>1254</v>
      </c>
      <c r="AL260" s="405" t="s">
        <v>1254</v>
      </c>
      <c r="AM260" s="376">
        <v>512</v>
      </c>
      <c r="AN260" s="376"/>
      <c r="AO260" s="376"/>
      <c r="AP260" s="376"/>
      <c r="AQ260" s="376"/>
      <c r="AR260" s="376"/>
      <c r="AS260" s="376"/>
    </row>
    <row r="261" spans="1:45" ht="27" customHeight="1" x14ac:dyDescent="0.25">
      <c r="A261" s="425">
        <v>252</v>
      </c>
      <c r="B261" s="428" t="s">
        <v>1724</v>
      </c>
      <c r="C261" s="428"/>
      <c r="D261" s="428" t="s">
        <v>21</v>
      </c>
      <c r="E261" s="428" t="s">
        <v>66</v>
      </c>
      <c r="F261" s="428" t="s">
        <v>21</v>
      </c>
      <c r="G261" s="428"/>
      <c r="H261" s="428" t="s">
        <v>2635</v>
      </c>
      <c r="I261" s="443">
        <v>0</v>
      </c>
      <c r="J261" s="428" t="s">
        <v>2058</v>
      </c>
      <c r="K261" s="428">
        <v>2</v>
      </c>
      <c r="L261" s="428" t="s">
        <v>21</v>
      </c>
      <c r="M261" s="428" t="s">
        <v>2377</v>
      </c>
      <c r="N261" s="428" t="s">
        <v>576</v>
      </c>
      <c r="O261" s="428" t="s">
        <v>516</v>
      </c>
      <c r="P261" s="376" t="s">
        <v>21</v>
      </c>
      <c r="Q261" s="376" t="s">
        <v>1176</v>
      </c>
      <c r="R261" s="376" t="s">
        <v>1176</v>
      </c>
      <c r="S261" s="376">
        <v>6400</v>
      </c>
      <c r="T261" s="376" t="s">
        <v>1185</v>
      </c>
      <c r="U261" s="376" t="s">
        <v>1185</v>
      </c>
      <c r="V261" s="376" t="s">
        <v>1185</v>
      </c>
      <c r="W261" s="376" t="s">
        <v>1185</v>
      </c>
      <c r="X261" s="376" t="s">
        <v>1185</v>
      </c>
      <c r="Y261" s="376" t="s">
        <v>1185</v>
      </c>
      <c r="Z261" s="376" t="s">
        <v>1185</v>
      </c>
      <c r="AA261" s="376">
        <v>0</v>
      </c>
      <c r="AB261" s="376">
        <v>8000</v>
      </c>
      <c r="AC261" s="376">
        <v>0</v>
      </c>
      <c r="AD261" s="376" t="s">
        <v>1185</v>
      </c>
      <c r="AE261" s="376">
        <v>0</v>
      </c>
      <c r="AF261" s="376">
        <v>8000</v>
      </c>
      <c r="AG261" s="376">
        <v>0</v>
      </c>
      <c r="AH261" s="376"/>
      <c r="AI261" s="376"/>
      <c r="AJ261" s="376">
        <v>0</v>
      </c>
      <c r="AK261" s="405" t="s">
        <v>1176</v>
      </c>
      <c r="AL261" s="405" t="s">
        <v>1176</v>
      </c>
      <c r="AM261" s="376">
        <v>0</v>
      </c>
      <c r="AN261" s="376"/>
      <c r="AO261" s="376"/>
      <c r="AP261" s="376" t="s">
        <v>66</v>
      </c>
      <c r="AQ261" s="376"/>
      <c r="AR261" s="376"/>
      <c r="AS261" s="376"/>
    </row>
    <row r="262" spans="1:45" ht="27" customHeight="1" x14ac:dyDescent="0.25">
      <c r="A262" s="425">
        <v>253</v>
      </c>
      <c r="B262" s="428" t="s">
        <v>1727</v>
      </c>
      <c r="C262" s="428" t="s">
        <v>42</v>
      </c>
      <c r="D262" s="428" t="s">
        <v>1236</v>
      </c>
      <c r="E262" s="428"/>
      <c r="F262" s="428" t="s">
        <v>614</v>
      </c>
      <c r="G262" s="428"/>
      <c r="H262" s="428" t="s">
        <v>2136</v>
      </c>
      <c r="I262" s="443">
        <v>0</v>
      </c>
      <c r="J262" s="428" t="s">
        <v>1187</v>
      </c>
      <c r="K262" s="428">
        <v>4</v>
      </c>
      <c r="L262" s="428">
        <v>1</v>
      </c>
      <c r="M262" s="428" t="s">
        <v>1990</v>
      </c>
      <c r="N262" s="428" t="s">
        <v>1227</v>
      </c>
      <c r="O262" s="428" t="s">
        <v>475</v>
      </c>
      <c r="P262" s="376" t="s">
        <v>1237</v>
      </c>
      <c r="Q262" s="376" t="s">
        <v>1236</v>
      </c>
      <c r="R262" s="376" t="s">
        <v>1236</v>
      </c>
      <c r="S262" s="376" t="s">
        <v>1184</v>
      </c>
      <c r="T262" s="376" t="s">
        <v>1184</v>
      </c>
      <c r="U262" s="376" t="s">
        <v>1184</v>
      </c>
      <c r="V262" s="376" t="s">
        <v>1184</v>
      </c>
      <c r="W262" s="376" t="s">
        <v>1184</v>
      </c>
      <c r="X262" s="376" t="s">
        <v>1184</v>
      </c>
      <c r="Y262" s="376" t="s">
        <v>1185</v>
      </c>
      <c r="Z262" s="376" t="s">
        <v>1185</v>
      </c>
      <c r="AA262" s="376" t="s">
        <v>1207</v>
      </c>
      <c r="AB262" s="376" t="s">
        <v>1207</v>
      </c>
      <c r="AC262" s="376" t="s">
        <v>1207</v>
      </c>
      <c r="AD262" s="376" t="s">
        <v>1185</v>
      </c>
      <c r="AE262" s="376" t="s">
        <v>1207</v>
      </c>
      <c r="AF262" s="376" t="s">
        <v>1207</v>
      </c>
      <c r="AG262" s="376" t="s">
        <v>1207</v>
      </c>
      <c r="AH262" s="376"/>
      <c r="AI262" s="376"/>
      <c r="AJ262" s="376" t="s">
        <v>1207</v>
      </c>
      <c r="AK262" s="405" t="s">
        <v>1236</v>
      </c>
      <c r="AL262" s="405" t="s">
        <v>1236</v>
      </c>
      <c r="AM262" s="376" t="s">
        <v>1207</v>
      </c>
      <c r="AN262" s="376"/>
      <c r="AO262" s="376"/>
      <c r="AP262" s="376" t="s">
        <v>1187</v>
      </c>
      <c r="AQ262" s="376"/>
      <c r="AR262" s="376"/>
      <c r="AS262" s="376"/>
    </row>
    <row r="263" spans="1:45" ht="27" customHeight="1" x14ac:dyDescent="0.25">
      <c r="A263" s="425">
        <v>254</v>
      </c>
      <c r="B263" s="428"/>
      <c r="C263" s="428"/>
      <c r="D263" s="428" t="s">
        <v>267</v>
      </c>
      <c r="E263" s="428"/>
      <c r="F263" s="428" t="s">
        <v>614</v>
      </c>
      <c r="G263" s="428"/>
      <c r="H263" s="428" t="s">
        <v>2136</v>
      </c>
      <c r="I263" s="443">
        <v>0</v>
      </c>
      <c r="J263" s="428" t="s">
        <v>1187</v>
      </c>
      <c r="K263" s="428">
        <v>4</v>
      </c>
      <c r="L263" s="428">
        <v>1</v>
      </c>
      <c r="M263" s="428" t="s">
        <v>1990</v>
      </c>
      <c r="N263" s="428" t="s">
        <v>1227</v>
      </c>
      <c r="O263" s="428" t="s">
        <v>476</v>
      </c>
      <c r="P263" s="376" t="s">
        <v>267</v>
      </c>
      <c r="Q263" s="376" t="s">
        <v>267</v>
      </c>
      <c r="R263" s="376" t="s">
        <v>267</v>
      </c>
      <c r="S263" s="376" t="s">
        <v>1184</v>
      </c>
      <c r="T263" s="376" t="s">
        <v>1184</v>
      </c>
      <c r="U263" s="376" t="s">
        <v>1184</v>
      </c>
      <c r="V263" s="376" t="s">
        <v>1184</v>
      </c>
      <c r="W263" s="376" t="s">
        <v>1184</v>
      </c>
      <c r="X263" s="376" t="s">
        <v>1184</v>
      </c>
      <c r="Y263" s="376" t="s">
        <v>1185</v>
      </c>
      <c r="Z263" s="376" t="s">
        <v>1185</v>
      </c>
      <c r="AA263" s="376" t="s">
        <v>1207</v>
      </c>
      <c r="AB263" s="376" t="s">
        <v>1207</v>
      </c>
      <c r="AC263" s="376" t="s">
        <v>1207</v>
      </c>
      <c r="AD263" s="376" t="s">
        <v>1185</v>
      </c>
      <c r="AE263" s="376" t="s">
        <v>1207</v>
      </c>
      <c r="AF263" s="376" t="s">
        <v>1207</v>
      </c>
      <c r="AG263" s="376" t="s">
        <v>1207</v>
      </c>
      <c r="AH263" s="376"/>
      <c r="AI263" s="376"/>
      <c r="AJ263" s="376" t="s">
        <v>1207</v>
      </c>
      <c r="AK263" s="405" t="s">
        <v>267</v>
      </c>
      <c r="AL263" s="405" t="s">
        <v>267</v>
      </c>
      <c r="AM263" s="376" t="s">
        <v>1207</v>
      </c>
      <c r="AN263" s="376"/>
      <c r="AO263" s="376"/>
      <c r="AP263" s="376" t="s">
        <v>1187</v>
      </c>
      <c r="AQ263" s="376"/>
      <c r="AR263" s="376"/>
      <c r="AS263" s="376"/>
    </row>
    <row r="264" spans="1:45" ht="27" customHeight="1" x14ac:dyDescent="0.25">
      <c r="A264" s="425">
        <v>255</v>
      </c>
      <c r="B264" s="428"/>
      <c r="C264" s="428"/>
      <c r="D264" s="428" t="s">
        <v>269</v>
      </c>
      <c r="E264" s="428"/>
      <c r="F264" s="428" t="s">
        <v>614</v>
      </c>
      <c r="G264" s="428"/>
      <c r="H264" s="428" t="s">
        <v>2136</v>
      </c>
      <c r="I264" s="443">
        <v>0</v>
      </c>
      <c r="J264" s="428" t="s">
        <v>1187</v>
      </c>
      <c r="K264" s="428">
        <v>4</v>
      </c>
      <c r="L264" s="428">
        <v>1</v>
      </c>
      <c r="M264" s="428" t="s">
        <v>1990</v>
      </c>
      <c r="N264" s="428" t="s">
        <v>1227</v>
      </c>
      <c r="O264" s="428" t="s">
        <v>477</v>
      </c>
      <c r="P264" s="376" t="s">
        <v>269</v>
      </c>
      <c r="Q264" s="376" t="s">
        <v>269</v>
      </c>
      <c r="R264" s="376" t="s">
        <v>269</v>
      </c>
      <c r="S264" s="376" t="s">
        <v>1184</v>
      </c>
      <c r="T264" s="376" t="s">
        <v>1184</v>
      </c>
      <c r="U264" s="376" t="s">
        <v>1184</v>
      </c>
      <c r="V264" s="376" t="s">
        <v>1184</v>
      </c>
      <c r="W264" s="376" t="s">
        <v>1184</v>
      </c>
      <c r="X264" s="376" t="s">
        <v>1184</v>
      </c>
      <c r="Y264" s="376" t="s">
        <v>1185</v>
      </c>
      <c r="Z264" s="376" t="s">
        <v>1185</v>
      </c>
      <c r="AA264" s="376" t="s">
        <v>1207</v>
      </c>
      <c r="AB264" s="376" t="s">
        <v>1207</v>
      </c>
      <c r="AC264" s="376" t="s">
        <v>1207</v>
      </c>
      <c r="AD264" s="376" t="s">
        <v>1185</v>
      </c>
      <c r="AE264" s="376" t="s">
        <v>1207</v>
      </c>
      <c r="AF264" s="376" t="s">
        <v>1207</v>
      </c>
      <c r="AG264" s="376" t="s">
        <v>1207</v>
      </c>
      <c r="AH264" s="376"/>
      <c r="AI264" s="376"/>
      <c r="AJ264" s="376" t="s">
        <v>1207</v>
      </c>
      <c r="AK264" s="405" t="s">
        <v>269</v>
      </c>
      <c r="AL264" s="405" t="s">
        <v>269</v>
      </c>
      <c r="AM264" s="376" t="s">
        <v>1207</v>
      </c>
      <c r="AN264" s="376"/>
      <c r="AO264" s="376"/>
      <c r="AP264" s="376" t="s">
        <v>1187</v>
      </c>
      <c r="AQ264" s="376"/>
      <c r="AR264" s="376"/>
      <c r="AS264" s="376"/>
    </row>
    <row r="265" spans="1:45" ht="27" customHeight="1" x14ac:dyDescent="0.25">
      <c r="A265" s="425">
        <v>256</v>
      </c>
      <c r="B265" s="428"/>
      <c r="C265" s="428"/>
      <c r="D265" s="428" t="s">
        <v>1235</v>
      </c>
      <c r="E265" s="428"/>
      <c r="F265" s="428" t="s">
        <v>48</v>
      </c>
      <c r="G265" s="428" t="s">
        <v>2089</v>
      </c>
      <c r="H265" s="428" t="s">
        <v>2136</v>
      </c>
      <c r="I265" s="443">
        <v>0</v>
      </c>
      <c r="J265" s="428" t="s">
        <v>1187</v>
      </c>
      <c r="K265" s="428">
        <v>4</v>
      </c>
      <c r="L265" s="428">
        <v>1</v>
      </c>
      <c r="M265" s="428" t="s">
        <v>1990</v>
      </c>
      <c r="N265" s="428" t="s">
        <v>1227</v>
      </c>
      <c r="O265" s="428" t="s">
        <v>460</v>
      </c>
      <c r="P265" s="376" t="s">
        <v>271</v>
      </c>
      <c r="Q265" s="376" t="s">
        <v>1235</v>
      </c>
      <c r="R265" s="376" t="s">
        <v>1235</v>
      </c>
      <c r="S265" s="376" t="s">
        <v>1185</v>
      </c>
      <c r="T265" s="376" t="s">
        <v>1185</v>
      </c>
      <c r="U265" s="376" t="s">
        <v>1185</v>
      </c>
      <c r="V265" s="376" t="s">
        <v>1185</v>
      </c>
      <c r="W265" s="376" t="s">
        <v>1185</v>
      </c>
      <c r="X265" s="376" t="s">
        <v>1185</v>
      </c>
      <c r="Y265" s="376" t="s">
        <v>1185</v>
      </c>
      <c r="Z265" s="376" t="s">
        <v>1185</v>
      </c>
      <c r="AA265" s="376" t="s">
        <v>1185</v>
      </c>
      <c r="AB265" s="376" t="s">
        <v>1185</v>
      </c>
      <c r="AC265" s="376" t="s">
        <v>1185</v>
      </c>
      <c r="AD265" s="376" t="s">
        <v>1185</v>
      </c>
      <c r="AE265" s="376" t="s">
        <v>1185</v>
      </c>
      <c r="AF265" s="376" t="s">
        <v>1185</v>
      </c>
      <c r="AG265" s="376" t="s">
        <v>1185</v>
      </c>
      <c r="AH265" s="376"/>
      <c r="AI265" s="376"/>
      <c r="AJ265" s="376" t="s">
        <v>1185</v>
      </c>
      <c r="AK265" s="405" t="s">
        <v>1235</v>
      </c>
      <c r="AL265" s="405" t="s">
        <v>1235</v>
      </c>
      <c r="AM265" s="376" t="s">
        <v>1185</v>
      </c>
      <c r="AN265" s="376"/>
      <c r="AO265" s="376" t="s">
        <v>2091</v>
      </c>
      <c r="AP265" s="376" t="s">
        <v>1187</v>
      </c>
      <c r="AQ265" s="376"/>
      <c r="AR265" s="376"/>
      <c r="AS265" s="376"/>
    </row>
    <row r="266" spans="1:45" ht="27" customHeight="1" x14ac:dyDescent="0.25">
      <c r="A266" s="425">
        <v>257</v>
      </c>
      <c r="B266" s="428"/>
      <c r="C266" s="428"/>
      <c r="D266" s="428" t="s">
        <v>2054</v>
      </c>
      <c r="E266" s="428" t="s">
        <v>128</v>
      </c>
      <c r="F266" s="428" t="s">
        <v>614</v>
      </c>
      <c r="G266" s="428" t="s">
        <v>2087</v>
      </c>
      <c r="H266" s="428" t="s">
        <v>2136</v>
      </c>
      <c r="I266" s="443" t="s">
        <v>1872</v>
      </c>
      <c r="J266" s="428" t="s">
        <v>1187</v>
      </c>
      <c r="K266" s="428">
        <v>4</v>
      </c>
      <c r="L266" s="428">
        <v>1</v>
      </c>
      <c r="M266" s="428" t="s">
        <v>1990</v>
      </c>
      <c r="N266" s="428" t="s">
        <v>1227</v>
      </c>
      <c r="O266" s="428" t="s">
        <v>2140</v>
      </c>
      <c r="P266" s="376" t="s">
        <v>1254</v>
      </c>
      <c r="Q266" s="376" t="s">
        <v>1254</v>
      </c>
      <c r="R266" s="376" t="s">
        <v>1254</v>
      </c>
      <c r="S266" s="376" t="s">
        <v>1254</v>
      </c>
      <c r="T266" s="376" t="s">
        <v>1254</v>
      </c>
      <c r="U266" s="376" t="s">
        <v>1254</v>
      </c>
      <c r="V266" s="376" t="s">
        <v>1254</v>
      </c>
      <c r="W266" s="376" t="s">
        <v>1254</v>
      </c>
      <c r="X266" s="376" t="s">
        <v>1254</v>
      </c>
      <c r="Y266" s="376" t="s">
        <v>1254</v>
      </c>
      <c r="Z266" s="376" t="s">
        <v>1254</v>
      </c>
      <c r="AA266" s="376" t="s">
        <v>1207</v>
      </c>
      <c r="AB266" s="376" t="s">
        <v>1207</v>
      </c>
      <c r="AC266" s="376" t="s">
        <v>1207</v>
      </c>
      <c r="AD266" s="410" t="s">
        <v>1185</v>
      </c>
      <c r="AE266" s="376" t="s">
        <v>1207</v>
      </c>
      <c r="AF266" s="376" t="s">
        <v>1207</v>
      </c>
      <c r="AG266" s="376" t="s">
        <v>1207</v>
      </c>
      <c r="AH266" s="376"/>
      <c r="AI266" s="376"/>
      <c r="AJ266" s="376" t="s">
        <v>1207</v>
      </c>
      <c r="AK266" s="405" t="s">
        <v>1254</v>
      </c>
      <c r="AL266" s="405" t="s">
        <v>1254</v>
      </c>
      <c r="AM266" s="376" t="s">
        <v>1207</v>
      </c>
      <c r="AN266" s="376"/>
      <c r="AO266" s="376" t="s">
        <v>2091</v>
      </c>
      <c r="AP266" s="376" t="s">
        <v>1187</v>
      </c>
      <c r="AQ266" s="376"/>
      <c r="AR266" s="376"/>
      <c r="AS266" s="376"/>
    </row>
    <row r="267" spans="1:45" ht="27" customHeight="1" x14ac:dyDescent="0.25">
      <c r="A267" s="425">
        <v>258</v>
      </c>
      <c r="B267" s="428"/>
      <c r="C267" s="428"/>
      <c r="D267" s="428" t="s">
        <v>1234</v>
      </c>
      <c r="E267" s="428"/>
      <c r="F267" s="428" t="s">
        <v>630</v>
      </c>
      <c r="G267" s="428"/>
      <c r="H267" s="428" t="s">
        <v>2136</v>
      </c>
      <c r="I267" s="443">
        <v>0</v>
      </c>
      <c r="J267" s="428" t="s">
        <v>1187</v>
      </c>
      <c r="K267" s="428">
        <v>4</v>
      </c>
      <c r="L267" s="428">
        <v>1</v>
      </c>
      <c r="M267" s="428" t="s">
        <v>1990</v>
      </c>
      <c r="N267" s="428" t="s">
        <v>1227</v>
      </c>
      <c r="O267" s="428" t="s">
        <v>478</v>
      </c>
      <c r="P267" s="376" t="s">
        <v>272</v>
      </c>
      <c r="Q267" s="376" t="s">
        <v>272</v>
      </c>
      <c r="R267" s="376" t="s">
        <v>272</v>
      </c>
      <c r="S267" s="376" t="s">
        <v>1184</v>
      </c>
      <c r="T267" s="376" t="s">
        <v>1184</v>
      </c>
      <c r="U267" s="376" t="s">
        <v>1184</v>
      </c>
      <c r="V267" s="376" t="s">
        <v>1184</v>
      </c>
      <c r="W267" s="376" t="s">
        <v>1184</v>
      </c>
      <c r="X267" s="376" t="s">
        <v>1184</v>
      </c>
      <c r="Y267" s="376" t="s">
        <v>1185</v>
      </c>
      <c r="Z267" s="376" t="s">
        <v>1185</v>
      </c>
      <c r="AA267" s="376" t="s">
        <v>1207</v>
      </c>
      <c r="AB267" s="376" t="s">
        <v>1380</v>
      </c>
      <c r="AC267" s="376" t="s">
        <v>1380</v>
      </c>
      <c r="AD267" s="376" t="s">
        <v>1185</v>
      </c>
      <c r="AE267" s="376" t="s">
        <v>1207</v>
      </c>
      <c r="AF267" s="376" t="s">
        <v>1380</v>
      </c>
      <c r="AG267" s="376" t="s">
        <v>1380</v>
      </c>
      <c r="AH267" s="376"/>
      <c r="AI267" s="376"/>
      <c r="AJ267" s="376" t="s">
        <v>1380</v>
      </c>
      <c r="AK267" s="405" t="s">
        <v>272</v>
      </c>
      <c r="AL267" s="405" t="s">
        <v>272</v>
      </c>
      <c r="AM267" s="376" t="s">
        <v>1380</v>
      </c>
      <c r="AN267" s="376"/>
      <c r="AO267" s="376"/>
      <c r="AP267" s="376" t="s">
        <v>1187</v>
      </c>
      <c r="AQ267" s="376" t="s">
        <v>1233</v>
      </c>
      <c r="AR267" s="376"/>
      <c r="AS267" s="376"/>
    </row>
    <row r="268" spans="1:45" ht="27" customHeight="1" x14ac:dyDescent="0.25">
      <c r="A268" s="425">
        <v>259</v>
      </c>
      <c r="B268" s="428"/>
      <c r="C268" s="428"/>
      <c r="D268" s="428" t="s">
        <v>1232</v>
      </c>
      <c r="E268" s="428"/>
      <c r="F268" s="428" t="s">
        <v>630</v>
      </c>
      <c r="G268" s="428"/>
      <c r="H268" s="428" t="s">
        <v>2136</v>
      </c>
      <c r="I268" s="443">
        <v>0</v>
      </c>
      <c r="J268" s="428" t="s">
        <v>1187</v>
      </c>
      <c r="K268" s="428">
        <v>4</v>
      </c>
      <c r="L268" s="428">
        <v>1</v>
      </c>
      <c r="M268" s="428" t="s">
        <v>1990</v>
      </c>
      <c r="N268" s="428" t="s">
        <v>1227</v>
      </c>
      <c r="O268" s="428" t="s">
        <v>479</v>
      </c>
      <c r="P268" s="376" t="s">
        <v>274</v>
      </c>
      <c r="Q268" s="376" t="s">
        <v>274</v>
      </c>
      <c r="R268" s="376" t="s">
        <v>274</v>
      </c>
      <c r="S268" s="376" t="s">
        <v>1184</v>
      </c>
      <c r="T268" s="376" t="s">
        <v>1184</v>
      </c>
      <c r="U268" s="376" t="s">
        <v>1184</v>
      </c>
      <c r="V268" s="376" t="s">
        <v>1184</v>
      </c>
      <c r="W268" s="376" t="s">
        <v>1184</v>
      </c>
      <c r="X268" s="376" t="s">
        <v>1184</v>
      </c>
      <c r="Y268" s="376" t="s">
        <v>1185</v>
      </c>
      <c r="Z268" s="376" t="s">
        <v>1185</v>
      </c>
      <c r="AA268" s="376" t="s">
        <v>1207</v>
      </c>
      <c r="AB268" s="376" t="s">
        <v>1380</v>
      </c>
      <c r="AC268" s="376" t="s">
        <v>1380</v>
      </c>
      <c r="AD268" s="376" t="s">
        <v>1185</v>
      </c>
      <c r="AE268" s="376" t="s">
        <v>1207</v>
      </c>
      <c r="AF268" s="376" t="s">
        <v>1380</v>
      </c>
      <c r="AG268" s="376" t="s">
        <v>1380</v>
      </c>
      <c r="AH268" s="376"/>
      <c r="AI268" s="376"/>
      <c r="AJ268" s="376" t="s">
        <v>1380</v>
      </c>
      <c r="AK268" s="405" t="s">
        <v>274</v>
      </c>
      <c r="AL268" s="405" t="s">
        <v>274</v>
      </c>
      <c r="AM268" s="376" t="s">
        <v>1380</v>
      </c>
      <c r="AN268" s="376"/>
      <c r="AO268" s="376"/>
      <c r="AP268" s="376" t="s">
        <v>1187</v>
      </c>
      <c r="AQ268" s="376" t="s">
        <v>1231</v>
      </c>
      <c r="AR268" s="376"/>
      <c r="AS268" s="376"/>
    </row>
    <row r="269" spans="1:45" ht="27" customHeight="1" x14ac:dyDescent="0.25">
      <c r="A269" s="425">
        <v>260</v>
      </c>
      <c r="B269" s="428"/>
      <c r="C269" s="428"/>
      <c r="D269" s="428" t="s">
        <v>1230</v>
      </c>
      <c r="E269" s="428"/>
      <c r="F269" s="428" t="s">
        <v>630</v>
      </c>
      <c r="G269" s="428"/>
      <c r="H269" s="428" t="s">
        <v>2136</v>
      </c>
      <c r="I269" s="443">
        <v>0</v>
      </c>
      <c r="J269" s="428" t="s">
        <v>1187</v>
      </c>
      <c r="K269" s="428">
        <v>4</v>
      </c>
      <c r="L269" s="428">
        <v>1</v>
      </c>
      <c r="M269" s="428" t="s">
        <v>1990</v>
      </c>
      <c r="N269" s="428" t="s">
        <v>1227</v>
      </c>
      <c r="O269" s="428" t="s">
        <v>480</v>
      </c>
      <c r="P269" s="376" t="s">
        <v>276</v>
      </c>
      <c r="Q269" s="376" t="s">
        <v>276</v>
      </c>
      <c r="R269" s="376" t="s">
        <v>276</v>
      </c>
      <c r="S269" s="376" t="s">
        <v>1184</v>
      </c>
      <c r="T269" s="376" t="s">
        <v>1184</v>
      </c>
      <c r="U269" s="376" t="s">
        <v>1184</v>
      </c>
      <c r="V269" s="376" t="s">
        <v>1184</v>
      </c>
      <c r="W269" s="376" t="s">
        <v>1184</v>
      </c>
      <c r="X269" s="376" t="s">
        <v>1184</v>
      </c>
      <c r="Y269" s="376" t="s">
        <v>1185</v>
      </c>
      <c r="Z269" s="376" t="s">
        <v>1185</v>
      </c>
      <c r="AA269" s="376" t="s">
        <v>1207</v>
      </c>
      <c r="AB269" s="376" t="s">
        <v>1380</v>
      </c>
      <c r="AC269" s="376" t="s">
        <v>1380</v>
      </c>
      <c r="AD269" s="376" t="s">
        <v>1185</v>
      </c>
      <c r="AE269" s="376" t="s">
        <v>1207</v>
      </c>
      <c r="AF269" s="376" t="s">
        <v>1380</v>
      </c>
      <c r="AG269" s="376" t="s">
        <v>1380</v>
      </c>
      <c r="AH269" s="376"/>
      <c r="AI269" s="376"/>
      <c r="AJ269" s="376" t="s">
        <v>1380</v>
      </c>
      <c r="AK269" s="405" t="s">
        <v>276</v>
      </c>
      <c r="AL269" s="405" t="s">
        <v>276</v>
      </c>
      <c r="AM269" s="376" t="s">
        <v>1380</v>
      </c>
      <c r="AN269" s="376"/>
      <c r="AO269" s="376"/>
      <c r="AP269" s="376" t="s">
        <v>1187</v>
      </c>
      <c r="AQ269" s="376" t="s">
        <v>1229</v>
      </c>
      <c r="AR269" s="376"/>
      <c r="AS269" s="376"/>
    </row>
    <row r="270" spans="1:45" ht="27" customHeight="1" x14ac:dyDescent="0.25">
      <c r="A270" s="425">
        <v>261</v>
      </c>
      <c r="B270" s="428"/>
      <c r="C270" s="428"/>
      <c r="D270" s="428" t="s">
        <v>1228</v>
      </c>
      <c r="E270" s="428"/>
      <c r="F270" s="428" t="s">
        <v>648</v>
      </c>
      <c r="G270" s="428"/>
      <c r="H270" s="428" t="s">
        <v>2136</v>
      </c>
      <c r="I270" s="443">
        <v>0</v>
      </c>
      <c r="J270" s="428" t="s">
        <v>1187</v>
      </c>
      <c r="K270" s="428">
        <v>4</v>
      </c>
      <c r="L270" s="428">
        <v>1</v>
      </c>
      <c r="M270" s="428" t="s">
        <v>1990</v>
      </c>
      <c r="N270" s="428" t="s">
        <v>1227</v>
      </c>
      <c r="O270" s="428" t="s">
        <v>481</v>
      </c>
      <c r="P270" s="376" t="s">
        <v>278</v>
      </c>
      <c r="Q270" s="376" t="s">
        <v>278</v>
      </c>
      <c r="R270" s="376" t="s">
        <v>278</v>
      </c>
      <c r="S270" s="376" t="s">
        <v>1184</v>
      </c>
      <c r="T270" s="376" t="s">
        <v>1184</v>
      </c>
      <c r="U270" s="376" t="s">
        <v>1184</v>
      </c>
      <c r="V270" s="376" t="s">
        <v>1184</v>
      </c>
      <c r="W270" s="376" t="s">
        <v>1184</v>
      </c>
      <c r="X270" s="376" t="s">
        <v>1185</v>
      </c>
      <c r="Y270" s="376" t="s">
        <v>1185</v>
      </c>
      <c r="Z270" s="376" t="s">
        <v>1185</v>
      </c>
      <c r="AA270" s="376" t="s">
        <v>1207</v>
      </c>
      <c r="AB270" s="376" t="s">
        <v>1380</v>
      </c>
      <c r="AC270" s="376" t="s">
        <v>1380</v>
      </c>
      <c r="AD270" s="376" t="s">
        <v>1185</v>
      </c>
      <c r="AE270" s="376" t="s">
        <v>1207</v>
      </c>
      <c r="AF270" s="376" t="s">
        <v>1380</v>
      </c>
      <c r="AG270" s="376" t="s">
        <v>1380</v>
      </c>
      <c r="AH270" s="376"/>
      <c r="AI270" s="376"/>
      <c r="AJ270" s="376" t="s">
        <v>1380</v>
      </c>
      <c r="AK270" s="405" t="s">
        <v>278</v>
      </c>
      <c r="AL270" s="405" t="s">
        <v>278</v>
      </c>
      <c r="AM270" s="376" t="s">
        <v>1380</v>
      </c>
      <c r="AN270" s="376"/>
      <c r="AO270" s="376"/>
      <c r="AP270" s="376" t="s">
        <v>1187</v>
      </c>
      <c r="AQ270" s="376" t="s">
        <v>1213</v>
      </c>
      <c r="AR270" s="376"/>
      <c r="AS270" s="376"/>
    </row>
    <row r="271" spans="1:45" ht="27" customHeight="1" x14ac:dyDescent="0.25">
      <c r="A271" s="425">
        <v>262</v>
      </c>
      <c r="B271" s="428"/>
      <c r="C271" s="428"/>
      <c r="D271" s="428" t="s">
        <v>1560</v>
      </c>
      <c r="E271" s="428"/>
      <c r="F271" s="428" t="s">
        <v>1561</v>
      </c>
      <c r="G271" s="428"/>
      <c r="H271" s="428" t="s">
        <v>2136</v>
      </c>
      <c r="I271" s="443">
        <v>0</v>
      </c>
      <c r="J271" s="428" t="s">
        <v>1187</v>
      </c>
      <c r="K271" s="428">
        <v>4</v>
      </c>
      <c r="L271" s="428">
        <v>1</v>
      </c>
      <c r="M271" s="428" t="s">
        <v>1991</v>
      </c>
      <c r="N271" s="428" t="s">
        <v>1221</v>
      </c>
      <c r="O271" s="428" t="s">
        <v>1639</v>
      </c>
      <c r="P271" s="376" t="s">
        <v>1185</v>
      </c>
      <c r="Q271" s="376" t="s">
        <v>1185</v>
      </c>
      <c r="R271" s="376" t="s">
        <v>1185</v>
      </c>
      <c r="S271" s="376" t="s">
        <v>1184</v>
      </c>
      <c r="T271" s="376" t="s">
        <v>1184</v>
      </c>
      <c r="U271" s="376" t="s">
        <v>1184</v>
      </c>
      <c r="V271" s="376" t="s">
        <v>1184</v>
      </c>
      <c r="W271" s="376" t="s">
        <v>1184</v>
      </c>
      <c r="X271" s="376" t="s">
        <v>1185</v>
      </c>
      <c r="Y271" s="376" t="s">
        <v>1185</v>
      </c>
      <c r="Z271" s="376" t="s">
        <v>1185</v>
      </c>
      <c r="AA271" s="376" t="s">
        <v>1207</v>
      </c>
      <c r="AB271" s="376" t="s">
        <v>1207</v>
      </c>
      <c r="AC271" s="376" t="s">
        <v>1207</v>
      </c>
      <c r="AD271" s="376" t="s">
        <v>1185</v>
      </c>
      <c r="AE271" s="376" t="s">
        <v>1207</v>
      </c>
      <c r="AF271" s="376" t="s">
        <v>1207</v>
      </c>
      <c r="AG271" s="376" t="s">
        <v>1207</v>
      </c>
      <c r="AH271" s="376"/>
      <c r="AI271" s="376"/>
      <c r="AJ271" s="376" t="s">
        <v>1207</v>
      </c>
      <c r="AK271" s="405" t="s">
        <v>1185</v>
      </c>
      <c r="AL271" s="405" t="s">
        <v>1185</v>
      </c>
      <c r="AM271" s="376" t="s">
        <v>1207</v>
      </c>
      <c r="AN271" s="376"/>
      <c r="AO271" s="376"/>
      <c r="AP271" s="376" t="s">
        <v>1187</v>
      </c>
      <c r="AQ271" s="376"/>
      <c r="AR271" s="376"/>
      <c r="AS271" s="376"/>
    </row>
    <row r="272" spans="1:45" ht="27" customHeight="1" x14ac:dyDescent="0.25">
      <c r="A272" s="425">
        <v>263</v>
      </c>
      <c r="B272" s="428"/>
      <c r="C272" s="428"/>
      <c r="D272" s="428" t="s">
        <v>281</v>
      </c>
      <c r="E272" s="428"/>
      <c r="F272" s="428" t="s">
        <v>614</v>
      </c>
      <c r="G272" s="428"/>
      <c r="H272" s="428" t="s">
        <v>2136</v>
      </c>
      <c r="I272" s="443">
        <v>0</v>
      </c>
      <c r="J272" s="428" t="s">
        <v>1187</v>
      </c>
      <c r="K272" s="428">
        <v>4</v>
      </c>
      <c r="L272" s="428">
        <v>1</v>
      </c>
      <c r="M272" s="428" t="s">
        <v>1991</v>
      </c>
      <c r="N272" s="428" t="s">
        <v>1221</v>
      </c>
      <c r="O272" s="428" t="s">
        <v>482</v>
      </c>
      <c r="P272" s="376" t="s">
        <v>281</v>
      </c>
      <c r="Q272" s="376" t="s">
        <v>281</v>
      </c>
      <c r="R272" s="376" t="s">
        <v>281</v>
      </c>
      <c r="S272" s="376" t="s">
        <v>1184</v>
      </c>
      <c r="T272" s="376" t="s">
        <v>1184</v>
      </c>
      <c r="U272" s="376" t="s">
        <v>1184</v>
      </c>
      <c r="V272" s="376" t="s">
        <v>1184</v>
      </c>
      <c r="W272" s="376" t="s">
        <v>1184</v>
      </c>
      <c r="X272" s="376" t="s">
        <v>1184</v>
      </c>
      <c r="Y272" s="376" t="s">
        <v>1185</v>
      </c>
      <c r="Z272" s="376" t="s">
        <v>1185</v>
      </c>
      <c r="AA272" s="376" t="s">
        <v>1207</v>
      </c>
      <c r="AB272" s="376" t="s">
        <v>1207</v>
      </c>
      <c r="AC272" s="376" t="s">
        <v>1207</v>
      </c>
      <c r="AD272" s="376" t="s">
        <v>1185</v>
      </c>
      <c r="AE272" s="376" t="s">
        <v>1207</v>
      </c>
      <c r="AF272" s="376" t="s">
        <v>1207</v>
      </c>
      <c r="AG272" s="376" t="s">
        <v>1207</v>
      </c>
      <c r="AH272" s="376"/>
      <c r="AI272" s="376"/>
      <c r="AJ272" s="376" t="s">
        <v>1207</v>
      </c>
      <c r="AK272" s="405" t="s">
        <v>281</v>
      </c>
      <c r="AL272" s="405" t="s">
        <v>281</v>
      </c>
      <c r="AM272" s="376" t="s">
        <v>1207</v>
      </c>
      <c r="AN272" s="376"/>
      <c r="AO272" s="376"/>
      <c r="AP272" s="376" t="s">
        <v>1187</v>
      </c>
      <c r="AQ272" s="376" t="s">
        <v>1226</v>
      </c>
      <c r="AR272" s="376"/>
      <c r="AS272" s="376"/>
    </row>
    <row r="273" spans="1:45" ht="27" customHeight="1" x14ac:dyDescent="0.25">
      <c r="A273" s="425">
        <v>264</v>
      </c>
      <c r="B273" s="428"/>
      <c r="C273" s="428"/>
      <c r="D273" s="428" t="s">
        <v>283</v>
      </c>
      <c r="E273" s="428"/>
      <c r="F273" s="428" t="s">
        <v>614</v>
      </c>
      <c r="G273" s="428"/>
      <c r="H273" s="428" t="s">
        <v>2136</v>
      </c>
      <c r="I273" s="443">
        <v>0</v>
      </c>
      <c r="J273" s="428" t="s">
        <v>1187</v>
      </c>
      <c r="K273" s="428">
        <v>4</v>
      </c>
      <c r="L273" s="428">
        <v>1</v>
      </c>
      <c r="M273" s="428" t="s">
        <v>1991</v>
      </c>
      <c r="N273" s="428" t="s">
        <v>1221</v>
      </c>
      <c r="O273" s="428" t="s">
        <v>483</v>
      </c>
      <c r="P273" s="376" t="s">
        <v>283</v>
      </c>
      <c r="Q273" s="376" t="s">
        <v>283</v>
      </c>
      <c r="R273" s="376" t="s">
        <v>283</v>
      </c>
      <c r="S273" s="376" t="s">
        <v>1184</v>
      </c>
      <c r="T273" s="376" t="s">
        <v>1184</v>
      </c>
      <c r="U273" s="376" t="s">
        <v>1184</v>
      </c>
      <c r="V273" s="376" t="s">
        <v>1184</v>
      </c>
      <c r="W273" s="376" t="s">
        <v>1184</v>
      </c>
      <c r="X273" s="376" t="s">
        <v>1184</v>
      </c>
      <c r="Y273" s="376" t="s">
        <v>1185</v>
      </c>
      <c r="Z273" s="376" t="s">
        <v>1185</v>
      </c>
      <c r="AA273" s="376" t="s">
        <v>1207</v>
      </c>
      <c r="AB273" s="376" t="s">
        <v>1207</v>
      </c>
      <c r="AC273" s="376" t="s">
        <v>1207</v>
      </c>
      <c r="AD273" s="376" t="s">
        <v>1185</v>
      </c>
      <c r="AE273" s="376" t="s">
        <v>1207</v>
      </c>
      <c r="AF273" s="376" t="s">
        <v>1207</v>
      </c>
      <c r="AG273" s="376" t="s">
        <v>1207</v>
      </c>
      <c r="AH273" s="376"/>
      <c r="AI273" s="376"/>
      <c r="AJ273" s="376" t="s">
        <v>1207</v>
      </c>
      <c r="AK273" s="405" t="s">
        <v>283</v>
      </c>
      <c r="AL273" s="405" t="s">
        <v>283</v>
      </c>
      <c r="AM273" s="376" t="s">
        <v>1207</v>
      </c>
      <c r="AN273" s="376"/>
      <c r="AO273" s="376"/>
      <c r="AP273" s="376" t="s">
        <v>1187</v>
      </c>
      <c r="AQ273" s="376" t="s">
        <v>1213</v>
      </c>
      <c r="AR273" s="376"/>
      <c r="AS273" s="376"/>
    </row>
    <row r="274" spans="1:45" ht="27" customHeight="1" x14ac:dyDescent="0.25">
      <c r="A274" s="425">
        <v>265</v>
      </c>
      <c r="B274" s="428"/>
      <c r="C274" s="428"/>
      <c r="D274" s="428" t="s">
        <v>285</v>
      </c>
      <c r="E274" s="428"/>
      <c r="F274" s="428" t="s">
        <v>614</v>
      </c>
      <c r="G274" s="428"/>
      <c r="H274" s="428" t="s">
        <v>2136</v>
      </c>
      <c r="I274" s="443">
        <v>0</v>
      </c>
      <c r="J274" s="428" t="s">
        <v>1187</v>
      </c>
      <c r="K274" s="428">
        <v>4</v>
      </c>
      <c r="L274" s="428">
        <v>1</v>
      </c>
      <c r="M274" s="428" t="s">
        <v>1991</v>
      </c>
      <c r="N274" s="428" t="s">
        <v>1221</v>
      </c>
      <c r="O274" s="428" t="s">
        <v>484</v>
      </c>
      <c r="P274" s="376" t="s">
        <v>285</v>
      </c>
      <c r="Q274" s="376" t="s">
        <v>285</v>
      </c>
      <c r="R274" s="376" t="s">
        <v>285</v>
      </c>
      <c r="S274" s="376" t="s">
        <v>1184</v>
      </c>
      <c r="T274" s="376" t="s">
        <v>1184</v>
      </c>
      <c r="U274" s="376" t="s">
        <v>1184</v>
      </c>
      <c r="V274" s="376" t="s">
        <v>1184</v>
      </c>
      <c r="W274" s="376" t="s">
        <v>1185</v>
      </c>
      <c r="X274" s="376" t="s">
        <v>1184</v>
      </c>
      <c r="Y274" s="376" t="s">
        <v>1185</v>
      </c>
      <c r="Z274" s="376" t="s">
        <v>1185</v>
      </c>
      <c r="AA274" s="376" t="s">
        <v>1207</v>
      </c>
      <c r="AB274" s="376" t="s">
        <v>1207</v>
      </c>
      <c r="AC274" s="376" t="s">
        <v>1207</v>
      </c>
      <c r="AD274" s="376" t="s">
        <v>1185</v>
      </c>
      <c r="AE274" s="376" t="s">
        <v>1207</v>
      </c>
      <c r="AF274" s="376" t="s">
        <v>1207</v>
      </c>
      <c r="AG274" s="376" t="s">
        <v>1207</v>
      </c>
      <c r="AH274" s="376"/>
      <c r="AI274" s="376"/>
      <c r="AJ274" s="376" t="s">
        <v>1207</v>
      </c>
      <c r="AK274" s="405" t="s">
        <v>285</v>
      </c>
      <c r="AL274" s="405" t="s">
        <v>285</v>
      </c>
      <c r="AM274" s="376" t="s">
        <v>1207</v>
      </c>
      <c r="AN274" s="376"/>
      <c r="AO274" s="376" t="s">
        <v>1225</v>
      </c>
      <c r="AP274" s="376" t="s">
        <v>1187</v>
      </c>
      <c r="AQ274" s="376" t="s">
        <v>1213</v>
      </c>
      <c r="AR274" s="376"/>
      <c r="AS274" s="376"/>
    </row>
    <row r="275" spans="1:45" ht="27" customHeight="1" x14ac:dyDescent="0.25">
      <c r="A275" s="425">
        <v>266</v>
      </c>
      <c r="B275" s="428"/>
      <c r="C275" s="428"/>
      <c r="D275" s="428" t="s">
        <v>2597</v>
      </c>
      <c r="E275" s="428"/>
      <c r="F275" s="428" t="s">
        <v>2595</v>
      </c>
      <c r="G275" s="428"/>
      <c r="H275" s="428" t="s">
        <v>2136</v>
      </c>
      <c r="I275" s="443">
        <v>0</v>
      </c>
      <c r="J275" s="428" t="s">
        <v>1187</v>
      </c>
      <c r="K275" s="428">
        <v>4</v>
      </c>
      <c r="L275" s="428">
        <v>1</v>
      </c>
      <c r="M275" s="428" t="s">
        <v>1991</v>
      </c>
      <c r="N275" s="428" t="s">
        <v>1221</v>
      </c>
      <c r="O275" s="428" t="s">
        <v>460</v>
      </c>
      <c r="P275" s="376" t="s">
        <v>1224</v>
      </c>
      <c r="Q275" s="376" t="s">
        <v>1224</v>
      </c>
      <c r="R275" s="376" t="s">
        <v>1224</v>
      </c>
      <c r="S275" s="376" t="s">
        <v>1185</v>
      </c>
      <c r="T275" s="376" t="s">
        <v>1185</v>
      </c>
      <c r="U275" s="376" t="s">
        <v>1185</v>
      </c>
      <c r="V275" s="376" t="s">
        <v>1185</v>
      </c>
      <c r="W275" s="376" t="s">
        <v>1185</v>
      </c>
      <c r="X275" s="376" t="s">
        <v>1185</v>
      </c>
      <c r="Y275" s="376" t="s">
        <v>1185</v>
      </c>
      <c r="Z275" s="376" t="s">
        <v>1185</v>
      </c>
      <c r="AA275" s="376" t="s">
        <v>1380</v>
      </c>
      <c r="AB275" s="376" t="s">
        <v>1380</v>
      </c>
      <c r="AC275" s="376" t="s">
        <v>1380</v>
      </c>
      <c r="AD275" s="376" t="s">
        <v>1185</v>
      </c>
      <c r="AE275" s="376" t="s">
        <v>1380</v>
      </c>
      <c r="AF275" s="376" t="s">
        <v>1380</v>
      </c>
      <c r="AG275" s="376" t="s">
        <v>1380</v>
      </c>
      <c r="AH275" s="376"/>
      <c r="AI275" s="376"/>
      <c r="AJ275" s="376" t="s">
        <v>1380</v>
      </c>
      <c r="AK275" s="405" t="s">
        <v>1224</v>
      </c>
      <c r="AL275" s="405" t="s">
        <v>1224</v>
      </c>
      <c r="AM275" s="376" t="s">
        <v>1380</v>
      </c>
      <c r="AN275" s="376"/>
      <c r="AO275" s="376"/>
      <c r="AP275" s="376" t="s">
        <v>1187</v>
      </c>
      <c r="AQ275" s="376"/>
      <c r="AR275" s="376"/>
      <c r="AS275" s="376"/>
    </row>
    <row r="276" spans="1:45" ht="27" customHeight="1" x14ac:dyDescent="0.25">
      <c r="A276" s="425">
        <v>267</v>
      </c>
      <c r="B276" s="428"/>
      <c r="C276" s="428"/>
      <c r="D276" s="428" t="s">
        <v>2598</v>
      </c>
      <c r="E276" s="428"/>
      <c r="F276" s="428" t="s">
        <v>2595</v>
      </c>
      <c r="G276" s="428"/>
      <c r="H276" s="428" t="s">
        <v>2136</v>
      </c>
      <c r="I276" s="443">
        <v>0</v>
      </c>
      <c r="J276" s="428" t="s">
        <v>1187</v>
      </c>
      <c r="K276" s="428">
        <v>4</v>
      </c>
      <c r="L276" s="428">
        <v>1</v>
      </c>
      <c r="M276" s="428" t="s">
        <v>1991</v>
      </c>
      <c r="N276" s="428" t="s">
        <v>1221</v>
      </c>
      <c r="O276" s="428" t="s">
        <v>460</v>
      </c>
      <c r="P276" s="376" t="s">
        <v>1223</v>
      </c>
      <c r="Q276" s="376" t="s">
        <v>1223</v>
      </c>
      <c r="R276" s="376" t="s">
        <v>1223</v>
      </c>
      <c r="S276" s="376" t="s">
        <v>1185</v>
      </c>
      <c r="T276" s="376" t="s">
        <v>1185</v>
      </c>
      <c r="U276" s="376" t="s">
        <v>1185</v>
      </c>
      <c r="V276" s="376" t="s">
        <v>1185</v>
      </c>
      <c r="W276" s="376" t="s">
        <v>1185</v>
      </c>
      <c r="X276" s="376" t="s">
        <v>1185</v>
      </c>
      <c r="Y276" s="376" t="s">
        <v>1185</v>
      </c>
      <c r="Z276" s="376" t="s">
        <v>1185</v>
      </c>
      <c r="AA276" s="376" t="s">
        <v>1380</v>
      </c>
      <c r="AB276" s="376" t="s">
        <v>1380</v>
      </c>
      <c r="AC276" s="376" t="s">
        <v>1380</v>
      </c>
      <c r="AD276" s="376" t="s">
        <v>1185</v>
      </c>
      <c r="AE276" s="376" t="s">
        <v>1380</v>
      </c>
      <c r="AF276" s="376" t="s">
        <v>1380</v>
      </c>
      <c r="AG276" s="376" t="s">
        <v>1380</v>
      </c>
      <c r="AH276" s="376"/>
      <c r="AI276" s="376"/>
      <c r="AJ276" s="376" t="s">
        <v>1380</v>
      </c>
      <c r="AK276" s="405" t="s">
        <v>1223</v>
      </c>
      <c r="AL276" s="405" t="s">
        <v>1223</v>
      </c>
      <c r="AM276" s="376" t="s">
        <v>1380</v>
      </c>
      <c r="AN276" s="376"/>
      <c r="AO276" s="376"/>
      <c r="AP276" s="376" t="s">
        <v>1187</v>
      </c>
      <c r="AQ276" s="376"/>
      <c r="AR276" s="376"/>
      <c r="AS276" s="376"/>
    </row>
    <row r="277" spans="1:45" ht="27" customHeight="1" x14ac:dyDescent="0.25">
      <c r="A277" s="425">
        <v>268</v>
      </c>
      <c r="B277" s="428"/>
      <c r="C277" s="428"/>
      <c r="D277" s="428" t="s">
        <v>1663</v>
      </c>
      <c r="E277" s="428"/>
      <c r="F277" s="428" t="s">
        <v>2107</v>
      </c>
      <c r="G277" s="428"/>
      <c r="H277" s="428" t="s">
        <v>2136</v>
      </c>
      <c r="I277" s="443">
        <v>0</v>
      </c>
      <c r="J277" s="428" t="s">
        <v>1187</v>
      </c>
      <c r="K277" s="428">
        <v>4</v>
      </c>
      <c r="L277" s="428">
        <v>1</v>
      </c>
      <c r="M277" s="428" t="s">
        <v>1991</v>
      </c>
      <c r="N277" s="428" t="s">
        <v>1221</v>
      </c>
      <c r="O277" s="428" t="s">
        <v>1665</v>
      </c>
      <c r="P277" s="376" t="s">
        <v>1222</v>
      </c>
      <c r="Q277" s="376" t="s">
        <v>1222</v>
      </c>
      <c r="R277" s="376" t="s">
        <v>1222</v>
      </c>
      <c r="S277" s="376" t="s">
        <v>1184</v>
      </c>
      <c r="T277" s="376" t="s">
        <v>1184</v>
      </c>
      <c r="U277" s="376" t="s">
        <v>1184</v>
      </c>
      <c r="V277" s="376" t="s">
        <v>1184</v>
      </c>
      <c r="W277" s="376" t="s">
        <v>1184</v>
      </c>
      <c r="X277" s="376" t="s">
        <v>1185</v>
      </c>
      <c r="Y277" s="376" t="s">
        <v>1185</v>
      </c>
      <c r="Z277" s="376" t="s">
        <v>1185</v>
      </c>
      <c r="AA277" s="376" t="s">
        <v>1207</v>
      </c>
      <c r="AB277" s="376" t="s">
        <v>1207</v>
      </c>
      <c r="AC277" s="376" t="s">
        <v>1207</v>
      </c>
      <c r="AD277" s="376" t="s">
        <v>1185</v>
      </c>
      <c r="AE277" s="376" t="s">
        <v>1207</v>
      </c>
      <c r="AF277" s="376" t="s">
        <v>1207</v>
      </c>
      <c r="AG277" s="376" t="s">
        <v>1207</v>
      </c>
      <c r="AH277" s="376"/>
      <c r="AI277" s="376"/>
      <c r="AJ277" s="376" t="s">
        <v>1207</v>
      </c>
      <c r="AK277" s="405" t="s">
        <v>1222</v>
      </c>
      <c r="AL277" s="405" t="s">
        <v>1222</v>
      </c>
      <c r="AM277" s="376" t="s">
        <v>1207</v>
      </c>
      <c r="AN277" s="376"/>
      <c r="AO277" s="376"/>
      <c r="AP277" s="376" t="s">
        <v>1187</v>
      </c>
      <c r="AQ277" s="376"/>
      <c r="AR277" s="376"/>
      <c r="AS277" s="376"/>
    </row>
    <row r="278" spans="1:45" ht="27" customHeight="1" x14ac:dyDescent="0.25">
      <c r="A278" s="425">
        <v>269</v>
      </c>
      <c r="B278" s="428"/>
      <c r="C278" s="428"/>
      <c r="D278" s="428" t="s">
        <v>1664</v>
      </c>
      <c r="E278" s="428"/>
      <c r="F278" s="428" t="s">
        <v>2107</v>
      </c>
      <c r="G278" s="428"/>
      <c r="H278" s="428" t="s">
        <v>2136</v>
      </c>
      <c r="I278" s="443" t="s">
        <v>1872</v>
      </c>
      <c r="J278" s="428" t="s">
        <v>1187</v>
      </c>
      <c r="K278" s="428">
        <v>4</v>
      </c>
      <c r="L278" s="428">
        <v>1</v>
      </c>
      <c r="M278" s="428" t="s">
        <v>1991</v>
      </c>
      <c r="N278" s="428" t="s">
        <v>1221</v>
      </c>
      <c r="O278" s="428" t="s">
        <v>1666</v>
      </c>
      <c r="P278" s="376" t="s">
        <v>1220</v>
      </c>
      <c r="Q278" s="376" t="s">
        <v>1220</v>
      </c>
      <c r="R278" s="376" t="s">
        <v>1220</v>
      </c>
      <c r="S278" s="376" t="s">
        <v>1184</v>
      </c>
      <c r="T278" s="376" t="s">
        <v>1184</v>
      </c>
      <c r="U278" s="376" t="s">
        <v>1184</v>
      </c>
      <c r="V278" s="376" t="s">
        <v>1184</v>
      </c>
      <c r="W278" s="376" t="s">
        <v>1184</v>
      </c>
      <c r="X278" s="376" t="s">
        <v>1185</v>
      </c>
      <c r="Y278" s="376" t="s">
        <v>1185</v>
      </c>
      <c r="Z278" s="376" t="s">
        <v>1185</v>
      </c>
      <c r="AA278" s="376" t="s">
        <v>1207</v>
      </c>
      <c r="AB278" s="376" t="s">
        <v>1207</v>
      </c>
      <c r="AC278" s="376" t="s">
        <v>1207</v>
      </c>
      <c r="AD278" s="376" t="s">
        <v>1185</v>
      </c>
      <c r="AE278" s="376" t="s">
        <v>1207</v>
      </c>
      <c r="AF278" s="376" t="s">
        <v>1207</v>
      </c>
      <c r="AG278" s="376" t="s">
        <v>1207</v>
      </c>
      <c r="AH278" s="376"/>
      <c r="AI278" s="376"/>
      <c r="AJ278" s="376" t="s">
        <v>1207</v>
      </c>
      <c r="AK278" s="405" t="s">
        <v>1220</v>
      </c>
      <c r="AL278" s="405" t="s">
        <v>1220</v>
      </c>
      <c r="AM278" s="376" t="s">
        <v>1207</v>
      </c>
      <c r="AN278" s="376"/>
      <c r="AO278" s="376"/>
      <c r="AP278" s="376" t="s">
        <v>1187</v>
      </c>
      <c r="AQ278" s="376"/>
      <c r="AR278" s="376"/>
      <c r="AS278" s="376"/>
    </row>
    <row r="279" spans="1:45" ht="27" customHeight="1" x14ac:dyDescent="0.25">
      <c r="A279" s="425">
        <v>270</v>
      </c>
      <c r="B279" s="428"/>
      <c r="C279" s="428"/>
      <c r="D279" s="428" t="s">
        <v>287</v>
      </c>
      <c r="E279" s="428"/>
      <c r="F279" s="428" t="s">
        <v>614</v>
      </c>
      <c r="G279" s="428"/>
      <c r="H279" s="428" t="s">
        <v>2136</v>
      </c>
      <c r="I279" s="443">
        <v>0</v>
      </c>
      <c r="J279" s="428" t="s">
        <v>1187</v>
      </c>
      <c r="K279" s="428">
        <v>4</v>
      </c>
      <c r="L279" s="428">
        <v>1</v>
      </c>
      <c r="M279" s="428" t="s">
        <v>1992</v>
      </c>
      <c r="N279" s="428" t="s">
        <v>1215</v>
      </c>
      <c r="O279" s="428" t="s">
        <v>485</v>
      </c>
      <c r="P279" s="376" t="s">
        <v>287</v>
      </c>
      <c r="Q279" s="376" t="s">
        <v>287</v>
      </c>
      <c r="R279" s="376" t="s">
        <v>287</v>
      </c>
      <c r="S279" s="376" t="s">
        <v>1184</v>
      </c>
      <c r="T279" s="376" t="s">
        <v>1184</v>
      </c>
      <c r="U279" s="376" t="s">
        <v>1184</v>
      </c>
      <c r="V279" s="376" t="s">
        <v>1184</v>
      </c>
      <c r="W279" s="376" t="s">
        <v>1184</v>
      </c>
      <c r="X279" s="376" t="s">
        <v>1184</v>
      </c>
      <c r="Y279" s="376" t="s">
        <v>1185</v>
      </c>
      <c r="Z279" s="376" t="s">
        <v>1185</v>
      </c>
      <c r="AA279" s="376" t="s">
        <v>1207</v>
      </c>
      <c r="AB279" s="376" t="s">
        <v>1207</v>
      </c>
      <c r="AC279" s="376" t="s">
        <v>1207</v>
      </c>
      <c r="AD279" s="376" t="s">
        <v>1185</v>
      </c>
      <c r="AE279" s="376" t="s">
        <v>1207</v>
      </c>
      <c r="AF279" s="376" t="s">
        <v>1207</v>
      </c>
      <c r="AG279" s="376" t="s">
        <v>1207</v>
      </c>
      <c r="AH279" s="376"/>
      <c r="AI279" s="376"/>
      <c r="AJ279" s="376" t="s">
        <v>1207</v>
      </c>
      <c r="AK279" s="405" t="s">
        <v>287</v>
      </c>
      <c r="AL279" s="405" t="s">
        <v>287</v>
      </c>
      <c r="AM279" s="376" t="s">
        <v>1207</v>
      </c>
      <c r="AN279" s="376"/>
      <c r="AO279" s="376"/>
      <c r="AP279" s="376" t="s">
        <v>1187</v>
      </c>
      <c r="AQ279" s="376" t="s">
        <v>1217</v>
      </c>
      <c r="AR279" s="376"/>
      <c r="AS279" s="376"/>
    </row>
    <row r="280" spans="1:45" ht="27" customHeight="1" x14ac:dyDescent="0.25">
      <c r="A280" s="425">
        <v>271</v>
      </c>
      <c r="B280" s="428"/>
      <c r="C280" s="428"/>
      <c r="D280" s="428" t="s">
        <v>289</v>
      </c>
      <c r="E280" s="428"/>
      <c r="F280" s="428" t="s">
        <v>614</v>
      </c>
      <c r="G280" s="428"/>
      <c r="H280" s="428" t="s">
        <v>2136</v>
      </c>
      <c r="I280" s="443">
        <v>0</v>
      </c>
      <c r="J280" s="428" t="s">
        <v>1187</v>
      </c>
      <c r="K280" s="428">
        <v>4</v>
      </c>
      <c r="L280" s="428">
        <v>1</v>
      </c>
      <c r="M280" s="428" t="s">
        <v>1992</v>
      </c>
      <c r="N280" s="428" t="s">
        <v>1215</v>
      </c>
      <c r="O280" s="428" t="s">
        <v>486</v>
      </c>
      <c r="P280" s="376" t="s">
        <v>289</v>
      </c>
      <c r="Q280" s="376" t="s">
        <v>289</v>
      </c>
      <c r="R280" s="376" t="s">
        <v>289</v>
      </c>
      <c r="S280" s="376" t="s">
        <v>1184</v>
      </c>
      <c r="T280" s="376" t="s">
        <v>1184</v>
      </c>
      <c r="U280" s="376" t="s">
        <v>1184</v>
      </c>
      <c r="V280" s="376" t="s">
        <v>1184</v>
      </c>
      <c r="W280" s="376" t="s">
        <v>1184</v>
      </c>
      <c r="X280" s="376" t="s">
        <v>1184</v>
      </c>
      <c r="Y280" s="376" t="s">
        <v>1185</v>
      </c>
      <c r="Z280" s="376" t="s">
        <v>1185</v>
      </c>
      <c r="AA280" s="376" t="s">
        <v>1207</v>
      </c>
      <c r="AB280" s="376" t="s">
        <v>1207</v>
      </c>
      <c r="AC280" s="376" t="s">
        <v>1207</v>
      </c>
      <c r="AD280" s="376" t="s">
        <v>1185</v>
      </c>
      <c r="AE280" s="376" t="s">
        <v>1207</v>
      </c>
      <c r="AF280" s="376" t="s">
        <v>1207</v>
      </c>
      <c r="AG280" s="376" t="s">
        <v>1207</v>
      </c>
      <c r="AH280" s="376"/>
      <c r="AI280" s="376"/>
      <c r="AJ280" s="376" t="s">
        <v>1207</v>
      </c>
      <c r="AK280" s="405" t="s">
        <v>289</v>
      </c>
      <c r="AL280" s="405" t="s">
        <v>289</v>
      </c>
      <c r="AM280" s="376" t="s">
        <v>1207</v>
      </c>
      <c r="AN280" s="376"/>
      <c r="AO280" s="376"/>
      <c r="AP280" s="376" t="s">
        <v>1187</v>
      </c>
      <c r="AQ280" s="376" t="s">
        <v>1217</v>
      </c>
      <c r="AR280" s="376"/>
      <c r="AS280" s="376"/>
    </row>
    <row r="281" spans="1:45" ht="27" customHeight="1" x14ac:dyDescent="0.25">
      <c r="A281" s="425">
        <v>272</v>
      </c>
      <c r="B281" s="428"/>
      <c r="C281" s="428"/>
      <c r="D281" s="428" t="s">
        <v>2599</v>
      </c>
      <c r="E281" s="428"/>
      <c r="F281" s="428" t="s">
        <v>2595</v>
      </c>
      <c r="G281" s="428"/>
      <c r="H281" s="428" t="s">
        <v>2136</v>
      </c>
      <c r="I281" s="443">
        <v>0</v>
      </c>
      <c r="J281" s="428" t="s">
        <v>1187</v>
      </c>
      <c r="K281" s="428">
        <v>4</v>
      </c>
      <c r="L281" s="428">
        <v>1</v>
      </c>
      <c r="M281" s="428" t="s">
        <v>1992</v>
      </c>
      <c r="N281" s="428" t="s">
        <v>1215</v>
      </c>
      <c r="O281" s="428" t="s">
        <v>460</v>
      </c>
      <c r="P281" s="376" t="s">
        <v>1219</v>
      </c>
      <c r="Q281" s="376" t="s">
        <v>1219</v>
      </c>
      <c r="R281" s="376" t="s">
        <v>1219</v>
      </c>
      <c r="S281" s="376" t="s">
        <v>1185</v>
      </c>
      <c r="T281" s="376" t="s">
        <v>1185</v>
      </c>
      <c r="U281" s="376" t="s">
        <v>1185</v>
      </c>
      <c r="V281" s="376" t="s">
        <v>1185</v>
      </c>
      <c r="W281" s="376" t="s">
        <v>1185</v>
      </c>
      <c r="X281" s="376" t="s">
        <v>1185</v>
      </c>
      <c r="Y281" s="376" t="s">
        <v>1185</v>
      </c>
      <c r="Z281" s="376" t="s">
        <v>1185</v>
      </c>
      <c r="AA281" s="376" t="s">
        <v>1380</v>
      </c>
      <c r="AB281" s="376" t="s">
        <v>1380</v>
      </c>
      <c r="AC281" s="376" t="s">
        <v>1380</v>
      </c>
      <c r="AD281" s="376" t="s">
        <v>1185</v>
      </c>
      <c r="AE281" s="376" t="s">
        <v>1380</v>
      </c>
      <c r="AF281" s="376" t="s">
        <v>1380</v>
      </c>
      <c r="AG281" s="376" t="s">
        <v>1380</v>
      </c>
      <c r="AH281" s="376"/>
      <c r="AI281" s="376"/>
      <c r="AJ281" s="376" t="s">
        <v>1380</v>
      </c>
      <c r="AK281" s="405" t="s">
        <v>1219</v>
      </c>
      <c r="AL281" s="405" t="s">
        <v>1219</v>
      </c>
      <c r="AM281" s="376" t="s">
        <v>1380</v>
      </c>
      <c r="AN281" s="376"/>
      <c r="AO281" s="376"/>
      <c r="AP281" s="376" t="s">
        <v>1187</v>
      </c>
      <c r="AQ281" s="376"/>
      <c r="AR281" s="376"/>
      <c r="AS281" s="376"/>
    </row>
    <row r="282" spans="1:45" ht="27" customHeight="1" x14ac:dyDescent="0.25">
      <c r="A282" s="425">
        <v>273</v>
      </c>
      <c r="B282" s="428"/>
      <c r="C282" s="428"/>
      <c r="D282" s="428" t="s">
        <v>2600</v>
      </c>
      <c r="E282" s="428"/>
      <c r="F282" s="428" t="s">
        <v>2595</v>
      </c>
      <c r="G282" s="428"/>
      <c r="H282" s="428" t="s">
        <v>2136</v>
      </c>
      <c r="I282" s="443">
        <v>0</v>
      </c>
      <c r="J282" s="428" t="s">
        <v>1187</v>
      </c>
      <c r="K282" s="428">
        <v>4</v>
      </c>
      <c r="L282" s="428">
        <v>1</v>
      </c>
      <c r="M282" s="428" t="s">
        <v>1992</v>
      </c>
      <c r="N282" s="428" t="s">
        <v>1215</v>
      </c>
      <c r="O282" s="428" t="s">
        <v>460</v>
      </c>
      <c r="P282" s="376" t="s">
        <v>1218</v>
      </c>
      <c r="Q282" s="376" t="s">
        <v>1218</v>
      </c>
      <c r="R282" s="376" t="s">
        <v>1218</v>
      </c>
      <c r="S282" s="376" t="s">
        <v>1185</v>
      </c>
      <c r="T282" s="376" t="s">
        <v>1185</v>
      </c>
      <c r="U282" s="376" t="s">
        <v>1185</v>
      </c>
      <c r="V282" s="376" t="s">
        <v>1185</v>
      </c>
      <c r="W282" s="376" t="s">
        <v>1185</v>
      </c>
      <c r="X282" s="376" t="s">
        <v>1185</v>
      </c>
      <c r="Y282" s="376" t="s">
        <v>1185</v>
      </c>
      <c r="Z282" s="376" t="s">
        <v>1185</v>
      </c>
      <c r="AA282" s="376" t="s">
        <v>1380</v>
      </c>
      <c r="AB282" s="376" t="s">
        <v>1380</v>
      </c>
      <c r="AC282" s="376" t="s">
        <v>1380</v>
      </c>
      <c r="AD282" s="376" t="s">
        <v>1185</v>
      </c>
      <c r="AE282" s="376" t="s">
        <v>1380</v>
      </c>
      <c r="AF282" s="376" t="s">
        <v>1380</v>
      </c>
      <c r="AG282" s="376" t="s">
        <v>1380</v>
      </c>
      <c r="AH282" s="376"/>
      <c r="AI282" s="376"/>
      <c r="AJ282" s="376" t="s">
        <v>1380</v>
      </c>
      <c r="AK282" s="405" t="s">
        <v>1218</v>
      </c>
      <c r="AL282" s="405" t="s">
        <v>1218</v>
      </c>
      <c r="AM282" s="376" t="s">
        <v>1380</v>
      </c>
      <c r="AN282" s="376"/>
      <c r="AO282" s="376"/>
      <c r="AP282" s="376" t="s">
        <v>1187</v>
      </c>
      <c r="AQ282" s="376"/>
      <c r="AR282" s="376"/>
      <c r="AS282" s="376"/>
    </row>
    <row r="283" spans="1:45" ht="27" customHeight="1" x14ac:dyDescent="0.25">
      <c r="A283" s="425">
        <v>274</v>
      </c>
      <c r="B283" s="428"/>
      <c r="C283" s="428"/>
      <c r="D283" s="428" t="s">
        <v>291</v>
      </c>
      <c r="E283" s="428"/>
      <c r="F283" s="428" t="s">
        <v>614</v>
      </c>
      <c r="G283" s="428"/>
      <c r="H283" s="428" t="s">
        <v>2136</v>
      </c>
      <c r="I283" s="443">
        <v>0</v>
      </c>
      <c r="J283" s="428" t="s">
        <v>1187</v>
      </c>
      <c r="K283" s="428">
        <v>4</v>
      </c>
      <c r="L283" s="428">
        <v>1</v>
      </c>
      <c r="M283" s="428" t="s">
        <v>1992</v>
      </c>
      <c r="N283" s="428" t="s">
        <v>1215</v>
      </c>
      <c r="O283" s="428" t="s">
        <v>487</v>
      </c>
      <c r="P283" s="376" t="s">
        <v>291</v>
      </c>
      <c r="Q283" s="376" t="s">
        <v>291</v>
      </c>
      <c r="R283" s="376" t="s">
        <v>291</v>
      </c>
      <c r="S283" s="376" t="s">
        <v>1184</v>
      </c>
      <c r="T283" s="376" t="s">
        <v>1184</v>
      </c>
      <c r="U283" s="376" t="s">
        <v>1184</v>
      </c>
      <c r="V283" s="376" t="s">
        <v>1184</v>
      </c>
      <c r="W283" s="376" t="s">
        <v>1184</v>
      </c>
      <c r="X283" s="376" t="s">
        <v>1184</v>
      </c>
      <c r="Y283" s="376" t="s">
        <v>1185</v>
      </c>
      <c r="Z283" s="376" t="s">
        <v>1185</v>
      </c>
      <c r="AA283" s="376" t="s">
        <v>1207</v>
      </c>
      <c r="AB283" s="376" t="s">
        <v>1207</v>
      </c>
      <c r="AC283" s="376" t="s">
        <v>1207</v>
      </c>
      <c r="AD283" s="376" t="s">
        <v>1185</v>
      </c>
      <c r="AE283" s="376" t="s">
        <v>1207</v>
      </c>
      <c r="AF283" s="376" t="s">
        <v>1207</v>
      </c>
      <c r="AG283" s="376" t="s">
        <v>1207</v>
      </c>
      <c r="AH283" s="376"/>
      <c r="AI283" s="376"/>
      <c r="AJ283" s="376" t="s">
        <v>1207</v>
      </c>
      <c r="AK283" s="405" t="s">
        <v>291</v>
      </c>
      <c r="AL283" s="405" t="s">
        <v>291</v>
      </c>
      <c r="AM283" s="376" t="s">
        <v>1207</v>
      </c>
      <c r="AN283" s="376"/>
      <c r="AO283" s="376"/>
      <c r="AP283" s="376" t="s">
        <v>1187</v>
      </c>
      <c r="AQ283" s="376" t="s">
        <v>1217</v>
      </c>
      <c r="AR283" s="376"/>
      <c r="AS283" s="376"/>
    </row>
    <row r="284" spans="1:45" ht="27" customHeight="1" x14ac:dyDescent="0.25">
      <c r="A284" s="425">
        <v>275</v>
      </c>
      <c r="B284" s="428"/>
      <c r="C284" s="428"/>
      <c r="D284" s="428" t="s">
        <v>293</v>
      </c>
      <c r="E284" s="428"/>
      <c r="F284" s="428" t="s">
        <v>614</v>
      </c>
      <c r="G284" s="428"/>
      <c r="H284" s="428" t="s">
        <v>2136</v>
      </c>
      <c r="I284" s="443">
        <v>0</v>
      </c>
      <c r="J284" s="428" t="s">
        <v>1187</v>
      </c>
      <c r="K284" s="428">
        <v>4</v>
      </c>
      <c r="L284" s="428">
        <v>1</v>
      </c>
      <c r="M284" s="428" t="s">
        <v>1992</v>
      </c>
      <c r="N284" s="428" t="s">
        <v>1215</v>
      </c>
      <c r="O284" s="428" t="s">
        <v>488</v>
      </c>
      <c r="P284" s="376" t="s">
        <v>293</v>
      </c>
      <c r="Q284" s="376" t="s">
        <v>293</v>
      </c>
      <c r="R284" s="376" t="s">
        <v>293</v>
      </c>
      <c r="S284" s="376" t="s">
        <v>1184</v>
      </c>
      <c r="T284" s="376" t="s">
        <v>1184</v>
      </c>
      <c r="U284" s="376" t="s">
        <v>1184</v>
      </c>
      <c r="V284" s="376" t="s">
        <v>1184</v>
      </c>
      <c r="W284" s="376" t="s">
        <v>1184</v>
      </c>
      <c r="X284" s="376" t="s">
        <v>1184</v>
      </c>
      <c r="Y284" s="376" t="s">
        <v>1185</v>
      </c>
      <c r="Z284" s="376" t="s">
        <v>1185</v>
      </c>
      <c r="AA284" s="376" t="s">
        <v>1207</v>
      </c>
      <c r="AB284" s="376" t="s">
        <v>1207</v>
      </c>
      <c r="AC284" s="376" t="s">
        <v>1207</v>
      </c>
      <c r="AD284" s="376" t="s">
        <v>1185</v>
      </c>
      <c r="AE284" s="376" t="s">
        <v>1207</v>
      </c>
      <c r="AF284" s="376" t="s">
        <v>1207</v>
      </c>
      <c r="AG284" s="376" t="s">
        <v>1207</v>
      </c>
      <c r="AH284" s="376"/>
      <c r="AI284" s="376"/>
      <c r="AJ284" s="376" t="s">
        <v>1207</v>
      </c>
      <c r="AK284" s="405" t="s">
        <v>293</v>
      </c>
      <c r="AL284" s="405" t="s">
        <v>293</v>
      </c>
      <c r="AM284" s="376" t="s">
        <v>1207</v>
      </c>
      <c r="AN284" s="376"/>
      <c r="AO284" s="376"/>
      <c r="AP284" s="376" t="s">
        <v>1187</v>
      </c>
      <c r="AQ284" s="376"/>
      <c r="AR284" s="376"/>
      <c r="AS284" s="376"/>
    </row>
    <row r="285" spans="1:45" ht="27" customHeight="1" x14ac:dyDescent="0.25">
      <c r="A285" s="425">
        <v>276</v>
      </c>
      <c r="B285" s="428"/>
      <c r="C285" s="428"/>
      <c r="D285" s="428" t="s">
        <v>2601</v>
      </c>
      <c r="E285" s="428"/>
      <c r="F285" s="428" t="s">
        <v>2595</v>
      </c>
      <c r="G285" s="428"/>
      <c r="H285" s="428" t="s">
        <v>2136</v>
      </c>
      <c r="I285" s="443">
        <v>0</v>
      </c>
      <c r="J285" s="428" t="s">
        <v>1187</v>
      </c>
      <c r="K285" s="428">
        <v>4</v>
      </c>
      <c r="L285" s="428">
        <v>1</v>
      </c>
      <c r="M285" s="428" t="s">
        <v>1992</v>
      </c>
      <c r="N285" s="428" t="s">
        <v>1215</v>
      </c>
      <c r="O285" s="428" t="s">
        <v>460</v>
      </c>
      <c r="P285" s="376" t="s">
        <v>1216</v>
      </c>
      <c r="Q285" s="376" t="s">
        <v>1216</v>
      </c>
      <c r="R285" s="376" t="s">
        <v>1216</v>
      </c>
      <c r="S285" s="376" t="s">
        <v>1185</v>
      </c>
      <c r="T285" s="376" t="s">
        <v>1185</v>
      </c>
      <c r="U285" s="376" t="s">
        <v>1185</v>
      </c>
      <c r="V285" s="376" t="s">
        <v>1185</v>
      </c>
      <c r="W285" s="376" t="s">
        <v>1185</v>
      </c>
      <c r="X285" s="376" t="s">
        <v>1185</v>
      </c>
      <c r="Y285" s="376" t="s">
        <v>1185</v>
      </c>
      <c r="Z285" s="376" t="s">
        <v>1185</v>
      </c>
      <c r="AA285" s="376" t="s">
        <v>1380</v>
      </c>
      <c r="AB285" s="376" t="s">
        <v>1380</v>
      </c>
      <c r="AC285" s="376" t="s">
        <v>1380</v>
      </c>
      <c r="AD285" s="376" t="s">
        <v>1185</v>
      </c>
      <c r="AE285" s="376" t="s">
        <v>1380</v>
      </c>
      <c r="AF285" s="376" t="s">
        <v>1380</v>
      </c>
      <c r="AG285" s="376" t="s">
        <v>1380</v>
      </c>
      <c r="AH285" s="376"/>
      <c r="AI285" s="376"/>
      <c r="AJ285" s="376" t="s">
        <v>1380</v>
      </c>
      <c r="AK285" s="405" t="s">
        <v>1216</v>
      </c>
      <c r="AL285" s="405" t="s">
        <v>1216</v>
      </c>
      <c r="AM285" s="376" t="s">
        <v>1380</v>
      </c>
      <c r="AN285" s="376"/>
      <c r="AO285" s="376"/>
      <c r="AP285" s="376" t="s">
        <v>1187</v>
      </c>
      <c r="AQ285" s="376"/>
      <c r="AR285" s="376"/>
      <c r="AS285" s="376"/>
    </row>
    <row r="286" spans="1:45" ht="27" customHeight="1" x14ac:dyDescent="0.25">
      <c r="A286" s="425">
        <v>277</v>
      </c>
      <c r="B286" s="428"/>
      <c r="C286" s="428"/>
      <c r="D286" s="428" t="s">
        <v>2602</v>
      </c>
      <c r="E286" s="428"/>
      <c r="F286" s="428" t="s">
        <v>2595</v>
      </c>
      <c r="G286" s="428"/>
      <c r="H286" s="428" t="s">
        <v>2136</v>
      </c>
      <c r="I286" s="443">
        <v>0</v>
      </c>
      <c r="J286" s="428" t="s">
        <v>1187</v>
      </c>
      <c r="K286" s="428">
        <v>4</v>
      </c>
      <c r="L286" s="428">
        <v>1</v>
      </c>
      <c r="M286" s="428" t="s">
        <v>1992</v>
      </c>
      <c r="N286" s="428" t="s">
        <v>1215</v>
      </c>
      <c r="O286" s="428" t="s">
        <v>460</v>
      </c>
      <c r="P286" s="376" t="s">
        <v>1214</v>
      </c>
      <c r="Q286" s="376" t="s">
        <v>1214</v>
      </c>
      <c r="R286" s="376" t="s">
        <v>1214</v>
      </c>
      <c r="S286" s="376" t="s">
        <v>1185</v>
      </c>
      <c r="T286" s="376" t="s">
        <v>1185</v>
      </c>
      <c r="U286" s="376" t="s">
        <v>1185</v>
      </c>
      <c r="V286" s="376" t="s">
        <v>1185</v>
      </c>
      <c r="W286" s="376" t="s">
        <v>1185</v>
      </c>
      <c r="X286" s="376" t="s">
        <v>1185</v>
      </c>
      <c r="Y286" s="376" t="s">
        <v>1185</v>
      </c>
      <c r="Z286" s="376" t="s">
        <v>1185</v>
      </c>
      <c r="AA286" s="376" t="s">
        <v>1380</v>
      </c>
      <c r="AB286" s="376" t="s">
        <v>1380</v>
      </c>
      <c r="AC286" s="376" t="s">
        <v>1380</v>
      </c>
      <c r="AD286" s="376" t="s">
        <v>1185</v>
      </c>
      <c r="AE286" s="376" t="s">
        <v>1380</v>
      </c>
      <c r="AF286" s="376" t="s">
        <v>1380</v>
      </c>
      <c r="AG286" s="376" t="s">
        <v>1380</v>
      </c>
      <c r="AH286" s="376"/>
      <c r="AI286" s="376"/>
      <c r="AJ286" s="376" t="s">
        <v>1380</v>
      </c>
      <c r="AK286" s="405" t="s">
        <v>1214</v>
      </c>
      <c r="AL286" s="405" t="s">
        <v>1214</v>
      </c>
      <c r="AM286" s="376" t="s">
        <v>1380</v>
      </c>
      <c r="AN286" s="376"/>
      <c r="AO286" s="376" t="s">
        <v>1183</v>
      </c>
      <c r="AP286" s="376" t="s">
        <v>1187</v>
      </c>
      <c r="AQ286" s="376" t="s">
        <v>1213</v>
      </c>
      <c r="AR286" s="376"/>
      <c r="AS286" s="376"/>
    </row>
    <row r="287" spans="1:45" ht="27" customHeight="1" x14ac:dyDescent="0.25">
      <c r="A287" s="425">
        <v>278</v>
      </c>
      <c r="B287" s="428"/>
      <c r="C287" s="428"/>
      <c r="D287" s="428" t="s">
        <v>2603</v>
      </c>
      <c r="E287" s="428"/>
      <c r="F287" s="428" t="s">
        <v>2595</v>
      </c>
      <c r="G287" s="428" t="s">
        <v>2089</v>
      </c>
      <c r="H287" s="428" t="s">
        <v>2136</v>
      </c>
      <c r="I287" s="443">
        <v>0</v>
      </c>
      <c r="J287" s="428" t="s">
        <v>1187</v>
      </c>
      <c r="K287" s="428">
        <v>4</v>
      </c>
      <c r="L287" s="428">
        <v>1</v>
      </c>
      <c r="M287" s="428" t="s">
        <v>1993</v>
      </c>
      <c r="N287" s="428" t="s">
        <v>1206</v>
      </c>
      <c r="O287" s="428" t="s">
        <v>460</v>
      </c>
      <c r="P287" s="376" t="s">
        <v>1212</v>
      </c>
      <c r="Q287" s="376" t="s">
        <v>1212</v>
      </c>
      <c r="R287" s="376" t="s">
        <v>1212</v>
      </c>
      <c r="S287" s="376" t="s">
        <v>1185</v>
      </c>
      <c r="T287" s="376" t="s">
        <v>1185</v>
      </c>
      <c r="U287" s="376" t="s">
        <v>1185</v>
      </c>
      <c r="V287" s="376" t="s">
        <v>1185</v>
      </c>
      <c r="W287" s="376" t="s">
        <v>1185</v>
      </c>
      <c r="X287" s="376" t="s">
        <v>1185</v>
      </c>
      <c r="Y287" s="376" t="s">
        <v>1185</v>
      </c>
      <c r="Z287" s="376" t="s">
        <v>1185</v>
      </c>
      <c r="AA287" s="376" t="s">
        <v>1380</v>
      </c>
      <c r="AB287" s="376" t="s">
        <v>1380</v>
      </c>
      <c r="AC287" s="376" t="s">
        <v>1380</v>
      </c>
      <c r="AD287" s="376" t="s">
        <v>1185</v>
      </c>
      <c r="AE287" s="376" t="s">
        <v>1380</v>
      </c>
      <c r="AF287" s="376" t="s">
        <v>1380</v>
      </c>
      <c r="AG287" s="376" t="s">
        <v>1380</v>
      </c>
      <c r="AH287" s="376"/>
      <c r="AI287" s="376"/>
      <c r="AJ287" s="376" t="s">
        <v>1380</v>
      </c>
      <c r="AK287" s="405" t="s">
        <v>1212</v>
      </c>
      <c r="AL287" s="405" t="s">
        <v>1212</v>
      </c>
      <c r="AM287" s="376" t="s">
        <v>1380</v>
      </c>
      <c r="AN287" s="376"/>
      <c r="AO287" s="376" t="s">
        <v>2092</v>
      </c>
      <c r="AP287" s="376" t="s">
        <v>1187</v>
      </c>
      <c r="AQ287" s="376"/>
      <c r="AR287" s="376"/>
      <c r="AS287" s="376"/>
    </row>
    <row r="288" spans="1:45" ht="27" customHeight="1" x14ac:dyDescent="0.25">
      <c r="A288" s="425">
        <v>279</v>
      </c>
      <c r="B288" s="428"/>
      <c r="C288" s="428"/>
      <c r="D288" s="428" t="s">
        <v>2604</v>
      </c>
      <c r="E288" s="428"/>
      <c r="F288" s="428" t="s">
        <v>2595</v>
      </c>
      <c r="G288" s="428" t="s">
        <v>2089</v>
      </c>
      <c r="H288" s="428" t="s">
        <v>2136</v>
      </c>
      <c r="I288" s="443">
        <v>0</v>
      </c>
      <c r="J288" s="428" t="s">
        <v>1187</v>
      </c>
      <c r="K288" s="428">
        <v>4</v>
      </c>
      <c r="L288" s="428">
        <v>1</v>
      </c>
      <c r="M288" s="428" t="s">
        <v>1993</v>
      </c>
      <c r="N288" s="428" t="s">
        <v>1206</v>
      </c>
      <c r="O288" s="428" t="s">
        <v>460</v>
      </c>
      <c r="P288" s="376" t="s">
        <v>1211</v>
      </c>
      <c r="Q288" s="376" t="s">
        <v>1211</v>
      </c>
      <c r="R288" s="376" t="s">
        <v>1211</v>
      </c>
      <c r="S288" s="376" t="s">
        <v>1185</v>
      </c>
      <c r="T288" s="376" t="s">
        <v>1185</v>
      </c>
      <c r="U288" s="376" t="s">
        <v>1185</v>
      </c>
      <c r="V288" s="376" t="s">
        <v>1185</v>
      </c>
      <c r="W288" s="376" t="s">
        <v>1185</v>
      </c>
      <c r="X288" s="376" t="s">
        <v>1185</v>
      </c>
      <c r="Y288" s="376" t="s">
        <v>1185</v>
      </c>
      <c r="Z288" s="376" t="s">
        <v>1185</v>
      </c>
      <c r="AA288" s="376" t="s">
        <v>1380</v>
      </c>
      <c r="AB288" s="376" t="s">
        <v>1380</v>
      </c>
      <c r="AC288" s="376" t="s">
        <v>1380</v>
      </c>
      <c r="AD288" s="376" t="s">
        <v>1185</v>
      </c>
      <c r="AE288" s="376" t="s">
        <v>1380</v>
      </c>
      <c r="AF288" s="376" t="s">
        <v>1380</v>
      </c>
      <c r="AG288" s="376" t="s">
        <v>1380</v>
      </c>
      <c r="AH288" s="376"/>
      <c r="AI288" s="376"/>
      <c r="AJ288" s="376" t="s">
        <v>1380</v>
      </c>
      <c r="AK288" s="405" t="s">
        <v>1211</v>
      </c>
      <c r="AL288" s="405" t="s">
        <v>1211</v>
      </c>
      <c r="AM288" s="376" t="s">
        <v>1380</v>
      </c>
      <c r="AN288" s="376"/>
      <c r="AO288" s="376" t="s">
        <v>2093</v>
      </c>
      <c r="AP288" s="376" t="s">
        <v>1187</v>
      </c>
      <c r="AQ288" s="376"/>
      <c r="AR288" s="376"/>
      <c r="AS288" s="376"/>
    </row>
    <row r="289" spans="1:45" ht="27" customHeight="1" x14ac:dyDescent="0.25">
      <c r="A289" s="425">
        <v>280</v>
      </c>
      <c r="B289" s="428"/>
      <c r="C289" s="428"/>
      <c r="D289" s="428" t="s">
        <v>2605</v>
      </c>
      <c r="E289" s="428"/>
      <c r="F289" s="428" t="s">
        <v>2595</v>
      </c>
      <c r="G289" s="428" t="s">
        <v>2089</v>
      </c>
      <c r="H289" s="428" t="s">
        <v>2136</v>
      </c>
      <c r="I289" s="443">
        <v>0</v>
      </c>
      <c r="J289" s="428" t="s">
        <v>1187</v>
      </c>
      <c r="K289" s="428">
        <v>4</v>
      </c>
      <c r="L289" s="428">
        <v>1</v>
      </c>
      <c r="M289" s="428" t="s">
        <v>1993</v>
      </c>
      <c r="N289" s="428" t="s">
        <v>1206</v>
      </c>
      <c r="O289" s="428" t="s">
        <v>460</v>
      </c>
      <c r="P289" s="376" t="s">
        <v>1210</v>
      </c>
      <c r="Q289" s="376" t="s">
        <v>1210</v>
      </c>
      <c r="R289" s="376" t="s">
        <v>1210</v>
      </c>
      <c r="S289" s="376" t="s">
        <v>1185</v>
      </c>
      <c r="T289" s="376" t="s">
        <v>1185</v>
      </c>
      <c r="U289" s="376" t="s">
        <v>1185</v>
      </c>
      <c r="V289" s="376" t="s">
        <v>1185</v>
      </c>
      <c r="W289" s="376" t="s">
        <v>1185</v>
      </c>
      <c r="X289" s="376" t="s">
        <v>1185</v>
      </c>
      <c r="Y289" s="376" t="s">
        <v>1185</v>
      </c>
      <c r="Z289" s="376" t="s">
        <v>1185</v>
      </c>
      <c r="AA289" s="376" t="s">
        <v>1380</v>
      </c>
      <c r="AB289" s="376" t="s">
        <v>1380</v>
      </c>
      <c r="AC289" s="376" t="s">
        <v>1380</v>
      </c>
      <c r="AD289" s="376" t="s">
        <v>1185</v>
      </c>
      <c r="AE289" s="376" t="s">
        <v>1380</v>
      </c>
      <c r="AF289" s="376" t="s">
        <v>1380</v>
      </c>
      <c r="AG289" s="376" t="s">
        <v>1380</v>
      </c>
      <c r="AH289" s="376"/>
      <c r="AI289" s="376"/>
      <c r="AJ289" s="376" t="s">
        <v>1380</v>
      </c>
      <c r="AK289" s="405" t="s">
        <v>1210</v>
      </c>
      <c r="AL289" s="405" t="s">
        <v>1210</v>
      </c>
      <c r="AM289" s="376" t="s">
        <v>1380</v>
      </c>
      <c r="AN289" s="376"/>
      <c r="AO289" s="376" t="s">
        <v>2094</v>
      </c>
      <c r="AP289" s="376" t="s">
        <v>1187</v>
      </c>
      <c r="AQ289" s="376"/>
      <c r="AR289" s="376"/>
      <c r="AS289" s="376"/>
    </row>
    <row r="290" spans="1:45" ht="27" customHeight="1" x14ac:dyDescent="0.25">
      <c r="A290" s="425">
        <v>281</v>
      </c>
      <c r="B290" s="428"/>
      <c r="C290" s="428"/>
      <c r="D290" s="428" t="s">
        <v>2063</v>
      </c>
      <c r="E290" s="428" t="s">
        <v>128</v>
      </c>
      <c r="F290" s="428" t="s">
        <v>614</v>
      </c>
      <c r="G290" s="428" t="s">
        <v>2087</v>
      </c>
      <c r="H290" s="428" t="s">
        <v>2136</v>
      </c>
      <c r="I290" s="443" t="s">
        <v>1872</v>
      </c>
      <c r="J290" s="428" t="s">
        <v>1187</v>
      </c>
      <c r="K290" s="428">
        <v>4</v>
      </c>
      <c r="L290" s="428">
        <v>1</v>
      </c>
      <c r="M290" s="428" t="s">
        <v>1993</v>
      </c>
      <c r="N290" s="428" t="s">
        <v>1206</v>
      </c>
      <c r="O290" s="428" t="s">
        <v>2075</v>
      </c>
      <c r="P290" s="376" t="s">
        <v>1254</v>
      </c>
      <c r="Q290" s="376" t="s">
        <v>1254</v>
      </c>
      <c r="R290" s="376" t="s">
        <v>1254</v>
      </c>
      <c r="S290" s="376" t="s">
        <v>1254</v>
      </c>
      <c r="T290" s="376" t="s">
        <v>1254</v>
      </c>
      <c r="U290" s="376" t="s">
        <v>1254</v>
      </c>
      <c r="V290" s="376" t="s">
        <v>1254</v>
      </c>
      <c r="W290" s="376" t="s">
        <v>1254</v>
      </c>
      <c r="X290" s="376" t="s">
        <v>1254</v>
      </c>
      <c r="Y290" s="376" t="s">
        <v>1254</v>
      </c>
      <c r="Z290" s="376" t="s">
        <v>1254</v>
      </c>
      <c r="AA290" s="376" t="s">
        <v>1207</v>
      </c>
      <c r="AB290" s="376" t="s">
        <v>1207</v>
      </c>
      <c r="AC290" s="376" t="s">
        <v>1207</v>
      </c>
      <c r="AD290" s="410" t="s">
        <v>1185</v>
      </c>
      <c r="AE290" s="376" t="s">
        <v>1207</v>
      </c>
      <c r="AF290" s="376" t="s">
        <v>1207</v>
      </c>
      <c r="AG290" s="376" t="s">
        <v>1207</v>
      </c>
      <c r="AH290" s="376"/>
      <c r="AI290" s="376"/>
      <c r="AJ290" s="376" t="s">
        <v>1207</v>
      </c>
      <c r="AK290" s="405" t="s">
        <v>1254</v>
      </c>
      <c r="AL290" s="405" t="s">
        <v>1254</v>
      </c>
      <c r="AM290" s="376" t="s">
        <v>1207</v>
      </c>
      <c r="AN290" s="376"/>
      <c r="AO290" s="376" t="s">
        <v>2092</v>
      </c>
      <c r="AP290" s="376" t="s">
        <v>1187</v>
      </c>
      <c r="AQ290" s="376"/>
      <c r="AR290" s="376"/>
      <c r="AS290" s="376"/>
    </row>
    <row r="291" spans="1:45" ht="27" customHeight="1" x14ac:dyDescent="0.25">
      <c r="A291" s="425">
        <v>282</v>
      </c>
      <c r="B291" s="428"/>
      <c r="C291" s="428"/>
      <c r="D291" s="428" t="s">
        <v>2064</v>
      </c>
      <c r="E291" s="428" t="s">
        <v>128</v>
      </c>
      <c r="F291" s="428" t="s">
        <v>614</v>
      </c>
      <c r="G291" s="428" t="s">
        <v>2087</v>
      </c>
      <c r="H291" s="428" t="s">
        <v>2136</v>
      </c>
      <c r="I291" s="443" t="s">
        <v>1872</v>
      </c>
      <c r="J291" s="428" t="s">
        <v>1187</v>
      </c>
      <c r="K291" s="428">
        <v>4</v>
      </c>
      <c r="L291" s="428">
        <v>1</v>
      </c>
      <c r="M291" s="428" t="s">
        <v>1993</v>
      </c>
      <c r="N291" s="428" t="s">
        <v>1206</v>
      </c>
      <c r="O291" s="428" t="s">
        <v>2076</v>
      </c>
      <c r="P291" s="376" t="s">
        <v>1254</v>
      </c>
      <c r="Q291" s="376" t="s">
        <v>1254</v>
      </c>
      <c r="R291" s="376" t="s">
        <v>1254</v>
      </c>
      <c r="S291" s="376" t="s">
        <v>1254</v>
      </c>
      <c r="T291" s="376" t="s">
        <v>1254</v>
      </c>
      <c r="U291" s="376" t="s">
        <v>1254</v>
      </c>
      <c r="V291" s="376" t="s">
        <v>1254</v>
      </c>
      <c r="W291" s="376" t="s">
        <v>1254</v>
      </c>
      <c r="X291" s="376" t="s">
        <v>1254</v>
      </c>
      <c r="Y291" s="376" t="s">
        <v>1254</v>
      </c>
      <c r="Z291" s="376" t="s">
        <v>1254</v>
      </c>
      <c r="AA291" s="376" t="s">
        <v>1207</v>
      </c>
      <c r="AB291" s="376" t="s">
        <v>1207</v>
      </c>
      <c r="AC291" s="376" t="s">
        <v>1207</v>
      </c>
      <c r="AD291" s="410" t="s">
        <v>1185</v>
      </c>
      <c r="AE291" s="376" t="s">
        <v>1207</v>
      </c>
      <c r="AF291" s="376" t="s">
        <v>1207</v>
      </c>
      <c r="AG291" s="376" t="s">
        <v>1207</v>
      </c>
      <c r="AH291" s="376"/>
      <c r="AI291" s="376"/>
      <c r="AJ291" s="376" t="s">
        <v>1207</v>
      </c>
      <c r="AK291" s="405" t="s">
        <v>1254</v>
      </c>
      <c r="AL291" s="405" t="s">
        <v>1254</v>
      </c>
      <c r="AM291" s="376" t="s">
        <v>1207</v>
      </c>
      <c r="AN291" s="376"/>
      <c r="AO291" s="376" t="s">
        <v>2093</v>
      </c>
      <c r="AP291" s="376" t="s">
        <v>1187</v>
      </c>
      <c r="AQ291" s="376"/>
      <c r="AR291" s="376"/>
      <c r="AS291" s="376"/>
    </row>
    <row r="292" spans="1:45" ht="27" customHeight="1" x14ac:dyDescent="0.25">
      <c r="A292" s="425">
        <v>283</v>
      </c>
      <c r="B292" s="428"/>
      <c r="C292" s="428"/>
      <c r="D292" s="428" t="s">
        <v>2065</v>
      </c>
      <c r="E292" s="428" t="s">
        <v>128</v>
      </c>
      <c r="F292" s="428" t="s">
        <v>614</v>
      </c>
      <c r="G292" s="428" t="s">
        <v>2087</v>
      </c>
      <c r="H292" s="428" t="s">
        <v>2136</v>
      </c>
      <c r="I292" s="443" t="s">
        <v>1872</v>
      </c>
      <c r="J292" s="428" t="s">
        <v>1187</v>
      </c>
      <c r="K292" s="428">
        <v>4</v>
      </c>
      <c r="L292" s="428">
        <v>1</v>
      </c>
      <c r="M292" s="428" t="s">
        <v>1993</v>
      </c>
      <c r="N292" s="428" t="s">
        <v>1206</v>
      </c>
      <c r="O292" s="428" t="s">
        <v>2077</v>
      </c>
      <c r="P292" s="376" t="s">
        <v>1254</v>
      </c>
      <c r="Q292" s="376" t="s">
        <v>1254</v>
      </c>
      <c r="R292" s="376" t="s">
        <v>1254</v>
      </c>
      <c r="S292" s="376" t="s">
        <v>1254</v>
      </c>
      <c r="T292" s="376" t="s">
        <v>1254</v>
      </c>
      <c r="U292" s="376" t="s">
        <v>1254</v>
      </c>
      <c r="V292" s="376" t="s">
        <v>1254</v>
      </c>
      <c r="W292" s="376" t="s">
        <v>1254</v>
      </c>
      <c r="X292" s="376" t="s">
        <v>1254</v>
      </c>
      <c r="Y292" s="376" t="s">
        <v>1254</v>
      </c>
      <c r="Z292" s="376" t="s">
        <v>1254</v>
      </c>
      <c r="AA292" s="376" t="s">
        <v>1207</v>
      </c>
      <c r="AB292" s="376" t="s">
        <v>1207</v>
      </c>
      <c r="AC292" s="376" t="s">
        <v>1207</v>
      </c>
      <c r="AD292" s="410" t="s">
        <v>1185</v>
      </c>
      <c r="AE292" s="376" t="s">
        <v>1207</v>
      </c>
      <c r="AF292" s="376" t="s">
        <v>1207</v>
      </c>
      <c r="AG292" s="376" t="s">
        <v>1207</v>
      </c>
      <c r="AH292" s="376"/>
      <c r="AI292" s="376"/>
      <c r="AJ292" s="376" t="s">
        <v>1207</v>
      </c>
      <c r="AK292" s="405" t="s">
        <v>1254</v>
      </c>
      <c r="AL292" s="405" t="s">
        <v>1254</v>
      </c>
      <c r="AM292" s="376" t="s">
        <v>1207</v>
      </c>
      <c r="AN292" s="376"/>
      <c r="AO292" s="376" t="s">
        <v>2094</v>
      </c>
      <c r="AP292" s="376" t="s">
        <v>1187</v>
      </c>
      <c r="AQ292" s="376"/>
      <c r="AR292" s="376"/>
      <c r="AS292" s="376"/>
    </row>
    <row r="293" spans="1:45" ht="27" customHeight="1" x14ac:dyDescent="0.25">
      <c r="A293" s="425">
        <v>284</v>
      </c>
      <c r="B293" s="428"/>
      <c r="C293" s="428"/>
      <c r="D293" s="428" t="s">
        <v>2606</v>
      </c>
      <c r="E293" s="428"/>
      <c r="F293" s="428" t="s">
        <v>2595</v>
      </c>
      <c r="G293" s="428"/>
      <c r="H293" s="428" t="s">
        <v>2136</v>
      </c>
      <c r="I293" s="443">
        <v>0</v>
      </c>
      <c r="J293" s="428" t="s">
        <v>1187</v>
      </c>
      <c r="K293" s="428">
        <v>4</v>
      </c>
      <c r="L293" s="428">
        <v>1</v>
      </c>
      <c r="M293" s="428" t="s">
        <v>1993</v>
      </c>
      <c r="N293" s="428" t="s">
        <v>1206</v>
      </c>
      <c r="O293" s="428" t="s">
        <v>460</v>
      </c>
      <c r="P293" s="376" t="s">
        <v>1209</v>
      </c>
      <c r="Q293" s="376" t="s">
        <v>1209</v>
      </c>
      <c r="R293" s="376" t="s">
        <v>1209</v>
      </c>
      <c r="S293" s="376" t="s">
        <v>1185</v>
      </c>
      <c r="T293" s="376" t="s">
        <v>1185</v>
      </c>
      <c r="U293" s="376" t="s">
        <v>1185</v>
      </c>
      <c r="V293" s="376" t="s">
        <v>1185</v>
      </c>
      <c r="W293" s="376" t="s">
        <v>1185</v>
      </c>
      <c r="X293" s="376" t="s">
        <v>1185</v>
      </c>
      <c r="Y293" s="376" t="s">
        <v>1185</v>
      </c>
      <c r="Z293" s="376" t="s">
        <v>1185</v>
      </c>
      <c r="AA293" s="376" t="s">
        <v>1380</v>
      </c>
      <c r="AB293" s="376" t="s">
        <v>1380</v>
      </c>
      <c r="AC293" s="376" t="s">
        <v>1380</v>
      </c>
      <c r="AD293" s="376" t="s">
        <v>1185</v>
      </c>
      <c r="AE293" s="376" t="s">
        <v>1380</v>
      </c>
      <c r="AF293" s="376" t="s">
        <v>1380</v>
      </c>
      <c r="AG293" s="376" t="s">
        <v>1380</v>
      </c>
      <c r="AH293" s="376"/>
      <c r="AI293" s="376"/>
      <c r="AJ293" s="376" t="s">
        <v>1380</v>
      </c>
      <c r="AK293" s="405" t="s">
        <v>1209</v>
      </c>
      <c r="AL293" s="405" t="s">
        <v>1209</v>
      </c>
      <c r="AM293" s="376" t="s">
        <v>1380</v>
      </c>
      <c r="AN293" s="376"/>
      <c r="AO293" s="376"/>
      <c r="AP293" s="376" t="s">
        <v>1187</v>
      </c>
      <c r="AQ293" s="376"/>
      <c r="AR293" s="376"/>
      <c r="AS293" s="376"/>
    </row>
    <row r="294" spans="1:45" ht="27" customHeight="1" x14ac:dyDescent="0.25">
      <c r="A294" s="425">
        <v>285</v>
      </c>
      <c r="B294" s="428"/>
      <c r="C294" s="428"/>
      <c r="D294" s="428" t="s">
        <v>2607</v>
      </c>
      <c r="E294" s="428"/>
      <c r="F294" s="428" t="s">
        <v>2595</v>
      </c>
      <c r="G294" s="428"/>
      <c r="H294" s="428" t="s">
        <v>2136</v>
      </c>
      <c r="I294" s="443">
        <v>0</v>
      </c>
      <c r="J294" s="428" t="s">
        <v>1187</v>
      </c>
      <c r="K294" s="428">
        <v>4</v>
      </c>
      <c r="L294" s="428">
        <v>1</v>
      </c>
      <c r="M294" s="428" t="s">
        <v>1993</v>
      </c>
      <c r="N294" s="428" t="s">
        <v>1206</v>
      </c>
      <c r="O294" s="428" t="s">
        <v>460</v>
      </c>
      <c r="P294" s="376" t="s">
        <v>1208</v>
      </c>
      <c r="Q294" s="376" t="s">
        <v>1208</v>
      </c>
      <c r="R294" s="376" t="s">
        <v>1208</v>
      </c>
      <c r="S294" s="376" t="s">
        <v>1185</v>
      </c>
      <c r="T294" s="376" t="s">
        <v>1185</v>
      </c>
      <c r="U294" s="376" t="s">
        <v>1185</v>
      </c>
      <c r="V294" s="376" t="s">
        <v>1185</v>
      </c>
      <c r="W294" s="376" t="s">
        <v>1185</v>
      </c>
      <c r="X294" s="376" t="s">
        <v>1185</v>
      </c>
      <c r="Y294" s="376" t="s">
        <v>1185</v>
      </c>
      <c r="Z294" s="376" t="s">
        <v>1185</v>
      </c>
      <c r="AA294" s="376" t="s">
        <v>1380</v>
      </c>
      <c r="AB294" s="376" t="s">
        <v>1380</v>
      </c>
      <c r="AC294" s="376" t="s">
        <v>1380</v>
      </c>
      <c r="AD294" s="376" t="s">
        <v>1185</v>
      </c>
      <c r="AE294" s="376" t="s">
        <v>1380</v>
      </c>
      <c r="AF294" s="376" t="s">
        <v>1380</v>
      </c>
      <c r="AG294" s="376" t="s">
        <v>1380</v>
      </c>
      <c r="AH294" s="376"/>
      <c r="AI294" s="376"/>
      <c r="AJ294" s="376" t="s">
        <v>1380</v>
      </c>
      <c r="AK294" s="405" t="s">
        <v>1208</v>
      </c>
      <c r="AL294" s="405" t="s">
        <v>1208</v>
      </c>
      <c r="AM294" s="376" t="s">
        <v>1380</v>
      </c>
      <c r="AN294" s="376"/>
      <c r="AO294" s="376"/>
      <c r="AP294" s="376" t="s">
        <v>1187</v>
      </c>
      <c r="AQ294" s="376"/>
      <c r="AR294" s="376"/>
      <c r="AS294" s="376"/>
    </row>
    <row r="295" spans="1:45" ht="27" customHeight="1" x14ac:dyDescent="0.25">
      <c r="A295" s="425">
        <v>286</v>
      </c>
      <c r="B295" s="428"/>
      <c r="C295" s="428"/>
      <c r="D295" s="428" t="s">
        <v>295</v>
      </c>
      <c r="E295" s="428"/>
      <c r="F295" s="428" t="s">
        <v>614</v>
      </c>
      <c r="G295" s="428"/>
      <c r="H295" s="428" t="s">
        <v>2136</v>
      </c>
      <c r="I295" s="443">
        <v>0</v>
      </c>
      <c r="J295" s="428" t="s">
        <v>1187</v>
      </c>
      <c r="K295" s="428">
        <v>4</v>
      </c>
      <c r="L295" s="428">
        <v>1</v>
      </c>
      <c r="M295" s="428" t="s">
        <v>1993</v>
      </c>
      <c r="N295" s="428" t="s">
        <v>1206</v>
      </c>
      <c r="O295" s="428" t="s">
        <v>489</v>
      </c>
      <c r="P295" s="376" t="s">
        <v>295</v>
      </c>
      <c r="Q295" s="376" t="s">
        <v>295</v>
      </c>
      <c r="R295" s="376" t="s">
        <v>295</v>
      </c>
      <c r="S295" s="376" t="s">
        <v>1184</v>
      </c>
      <c r="T295" s="376" t="s">
        <v>1184</v>
      </c>
      <c r="U295" s="376" t="s">
        <v>1184</v>
      </c>
      <c r="V295" s="376" t="s">
        <v>1184</v>
      </c>
      <c r="W295" s="376" t="s">
        <v>1184</v>
      </c>
      <c r="X295" s="376" t="s">
        <v>1184</v>
      </c>
      <c r="Y295" s="376" t="s">
        <v>1185</v>
      </c>
      <c r="Z295" s="376" t="s">
        <v>1185</v>
      </c>
      <c r="AA295" s="376" t="s">
        <v>1207</v>
      </c>
      <c r="AB295" s="376" t="s">
        <v>1207</v>
      </c>
      <c r="AC295" s="376" t="s">
        <v>1207</v>
      </c>
      <c r="AD295" s="376" t="s">
        <v>1185</v>
      </c>
      <c r="AE295" s="376" t="s">
        <v>1207</v>
      </c>
      <c r="AF295" s="376" t="s">
        <v>1207</v>
      </c>
      <c r="AG295" s="376" t="s">
        <v>1207</v>
      </c>
      <c r="AH295" s="376"/>
      <c r="AI295" s="376"/>
      <c r="AJ295" s="376" t="s">
        <v>1207</v>
      </c>
      <c r="AK295" s="405" t="s">
        <v>295</v>
      </c>
      <c r="AL295" s="405" t="s">
        <v>295</v>
      </c>
      <c r="AM295" s="376" t="s">
        <v>1207</v>
      </c>
      <c r="AN295" s="376"/>
      <c r="AO295" s="376"/>
      <c r="AP295" s="376" t="s">
        <v>1187</v>
      </c>
      <c r="AQ295" s="376"/>
      <c r="AR295" s="376"/>
      <c r="AS295" s="376"/>
    </row>
    <row r="296" spans="1:45" ht="27" customHeight="1" x14ac:dyDescent="0.25">
      <c r="A296" s="425">
        <v>287</v>
      </c>
      <c r="B296" s="428"/>
      <c r="C296" s="428"/>
      <c r="D296" s="428" t="s">
        <v>297</v>
      </c>
      <c r="E296" s="428"/>
      <c r="F296" s="428" t="s">
        <v>2113</v>
      </c>
      <c r="G296" s="428" t="s">
        <v>1751</v>
      </c>
      <c r="H296" s="428" t="s">
        <v>2136</v>
      </c>
      <c r="I296" s="443">
        <v>0</v>
      </c>
      <c r="J296" s="428" t="s">
        <v>1187</v>
      </c>
      <c r="K296" s="428">
        <v>4</v>
      </c>
      <c r="L296" s="428">
        <v>1</v>
      </c>
      <c r="M296" s="428" t="s">
        <v>1993</v>
      </c>
      <c r="N296" s="428" t="s">
        <v>1206</v>
      </c>
      <c r="O296" s="428" t="s">
        <v>490</v>
      </c>
      <c r="P296" s="376" t="s">
        <v>297</v>
      </c>
      <c r="Q296" s="376" t="s">
        <v>297</v>
      </c>
      <c r="R296" s="376" t="s">
        <v>297</v>
      </c>
      <c r="S296" s="376" t="s">
        <v>1207</v>
      </c>
      <c r="T296" s="376" t="s">
        <v>1184</v>
      </c>
      <c r="U296" s="376" t="s">
        <v>1184</v>
      </c>
      <c r="V296" s="376" t="s">
        <v>1184</v>
      </c>
      <c r="W296" s="376" t="s">
        <v>1184</v>
      </c>
      <c r="X296" s="376" t="s">
        <v>1185</v>
      </c>
      <c r="Y296" s="376" t="s">
        <v>1185</v>
      </c>
      <c r="Z296" s="376" t="s">
        <v>1185</v>
      </c>
      <c r="AA296" s="376" t="s">
        <v>1380</v>
      </c>
      <c r="AB296" s="376" t="s">
        <v>1380</v>
      </c>
      <c r="AC296" s="376" t="s">
        <v>1380</v>
      </c>
      <c r="AD296" s="376" t="s">
        <v>1185</v>
      </c>
      <c r="AE296" s="376" t="s">
        <v>1380</v>
      </c>
      <c r="AF296" s="376" t="s">
        <v>1380</v>
      </c>
      <c r="AG296" s="376" t="s">
        <v>1380</v>
      </c>
      <c r="AH296" s="376"/>
      <c r="AI296" s="376"/>
      <c r="AJ296" s="376" t="s">
        <v>1380</v>
      </c>
      <c r="AK296" s="405" t="s">
        <v>297</v>
      </c>
      <c r="AL296" s="405" t="s">
        <v>297</v>
      </c>
      <c r="AM296" s="376" t="s">
        <v>1380</v>
      </c>
      <c r="AN296" s="376"/>
      <c r="AO296" s="376"/>
      <c r="AP296" s="376" t="s">
        <v>1187</v>
      </c>
      <c r="AQ296" s="376"/>
      <c r="AR296" s="376"/>
      <c r="AS296" s="376"/>
    </row>
    <row r="297" spans="1:45" ht="27" customHeight="1" x14ac:dyDescent="0.25">
      <c r="A297" s="425">
        <v>288</v>
      </c>
      <c r="B297" s="428"/>
      <c r="C297" s="428"/>
      <c r="D297" s="428" t="s">
        <v>299</v>
      </c>
      <c r="E297" s="428"/>
      <c r="F297" s="428" t="s">
        <v>629</v>
      </c>
      <c r="G297" s="428" t="s">
        <v>2765</v>
      </c>
      <c r="H297" s="428" t="s">
        <v>2136</v>
      </c>
      <c r="I297" s="443">
        <v>0</v>
      </c>
      <c r="J297" s="428" t="s">
        <v>1187</v>
      </c>
      <c r="K297" s="428">
        <v>4</v>
      </c>
      <c r="L297" s="428">
        <v>1</v>
      </c>
      <c r="M297" s="428" t="s">
        <v>1993</v>
      </c>
      <c r="N297" s="428" t="s">
        <v>1206</v>
      </c>
      <c r="O297" s="428" t="s">
        <v>491</v>
      </c>
      <c r="P297" s="376" t="s">
        <v>299</v>
      </c>
      <c r="Q297" s="376" t="s">
        <v>299</v>
      </c>
      <c r="R297" s="376" t="s">
        <v>299</v>
      </c>
      <c r="S297" s="376" t="s">
        <v>1185</v>
      </c>
      <c r="T297" s="376" t="s">
        <v>1185</v>
      </c>
      <c r="U297" s="376" t="s">
        <v>1185</v>
      </c>
      <c r="V297" s="376" t="s">
        <v>1185</v>
      </c>
      <c r="W297" s="376" t="s">
        <v>1185</v>
      </c>
      <c r="X297" s="376" t="s">
        <v>1185</v>
      </c>
      <c r="Y297" s="376" t="s">
        <v>1185</v>
      </c>
      <c r="Z297" s="376" t="s">
        <v>1185</v>
      </c>
      <c r="AA297" s="376" t="s">
        <v>1380</v>
      </c>
      <c r="AB297" s="376" t="s">
        <v>1380</v>
      </c>
      <c r="AC297" s="376" t="s">
        <v>1380</v>
      </c>
      <c r="AD297" s="376" t="s">
        <v>1185</v>
      </c>
      <c r="AE297" s="376" t="s">
        <v>1380</v>
      </c>
      <c r="AF297" s="376" t="s">
        <v>1380</v>
      </c>
      <c r="AG297" s="376" t="s">
        <v>1254</v>
      </c>
      <c r="AH297" s="376" t="s">
        <v>1254</v>
      </c>
      <c r="AI297" s="376" t="s">
        <v>1254</v>
      </c>
      <c r="AJ297" s="376" t="s">
        <v>1254</v>
      </c>
      <c r="AK297" s="405" t="s">
        <v>299</v>
      </c>
      <c r="AL297" s="405" t="s">
        <v>299</v>
      </c>
      <c r="AM297" s="376" t="s">
        <v>1380</v>
      </c>
      <c r="AN297" s="376"/>
      <c r="AO297" s="376"/>
      <c r="AP297" s="376" t="s">
        <v>1187</v>
      </c>
      <c r="AQ297" s="376"/>
      <c r="AR297" s="376"/>
      <c r="AS297" s="376"/>
    </row>
    <row r="298" spans="1:45" ht="27" customHeight="1" x14ac:dyDescent="0.25">
      <c r="A298" s="425">
        <v>289</v>
      </c>
      <c r="B298" s="428" t="s">
        <v>1726</v>
      </c>
      <c r="C298" s="428" t="s">
        <v>46</v>
      </c>
      <c r="D298" s="428" t="s">
        <v>301</v>
      </c>
      <c r="E298" s="428"/>
      <c r="F298" s="428" t="s">
        <v>631</v>
      </c>
      <c r="G298" s="428"/>
      <c r="H298" s="428" t="s">
        <v>2136</v>
      </c>
      <c r="I298" s="443">
        <v>0</v>
      </c>
      <c r="J298" s="428" t="s">
        <v>1187</v>
      </c>
      <c r="K298" s="428">
        <v>4</v>
      </c>
      <c r="L298" s="428">
        <v>1</v>
      </c>
      <c r="M298" s="428" t="s">
        <v>1994</v>
      </c>
      <c r="N298" s="428" t="s">
        <v>1203</v>
      </c>
      <c r="O298" s="428" t="s">
        <v>492</v>
      </c>
      <c r="P298" s="376" t="s">
        <v>301</v>
      </c>
      <c r="Q298" s="376" t="s">
        <v>301</v>
      </c>
      <c r="R298" s="376" t="s">
        <v>301</v>
      </c>
      <c r="S298" s="376" t="s">
        <v>1184</v>
      </c>
      <c r="T298" s="376" t="s">
        <v>1185</v>
      </c>
      <c r="U298" s="376" t="s">
        <v>1185</v>
      </c>
      <c r="V298" s="376" t="s">
        <v>1185</v>
      </c>
      <c r="W298" s="376" t="s">
        <v>1185</v>
      </c>
      <c r="X298" s="376" t="s">
        <v>1184</v>
      </c>
      <c r="Y298" s="376" t="s">
        <v>1185</v>
      </c>
      <c r="Z298" s="376" t="s">
        <v>1185</v>
      </c>
      <c r="AA298" s="376" t="s">
        <v>1207</v>
      </c>
      <c r="AB298" s="376" t="s">
        <v>1380</v>
      </c>
      <c r="AC298" s="376" t="s">
        <v>1207</v>
      </c>
      <c r="AD298" s="376" t="s">
        <v>1185</v>
      </c>
      <c r="AE298" s="376" t="s">
        <v>1207</v>
      </c>
      <c r="AF298" s="376" t="s">
        <v>1380</v>
      </c>
      <c r="AG298" s="376" t="s">
        <v>1207</v>
      </c>
      <c r="AH298" s="376" t="s">
        <v>1207</v>
      </c>
      <c r="AI298" s="376" t="s">
        <v>1207</v>
      </c>
      <c r="AJ298" s="376" t="s">
        <v>1207</v>
      </c>
      <c r="AK298" s="405" t="s">
        <v>301</v>
      </c>
      <c r="AL298" s="405" t="s">
        <v>301</v>
      </c>
      <c r="AM298" s="376" t="s">
        <v>1207</v>
      </c>
      <c r="AN298" s="376"/>
      <c r="AO298" s="376" t="s">
        <v>1521</v>
      </c>
      <c r="AP298" s="376" t="s">
        <v>1187</v>
      </c>
      <c r="AQ298" s="376"/>
      <c r="AR298" s="376"/>
      <c r="AS298" s="376"/>
    </row>
    <row r="299" spans="1:45" ht="27" customHeight="1" x14ac:dyDescent="0.25">
      <c r="A299" s="425">
        <v>290</v>
      </c>
      <c r="B299" s="428"/>
      <c r="C299" s="428"/>
      <c r="D299" s="428" t="s">
        <v>303</v>
      </c>
      <c r="E299" s="428"/>
      <c r="F299" s="428" t="s">
        <v>631</v>
      </c>
      <c r="G299" s="428"/>
      <c r="H299" s="428" t="s">
        <v>2136</v>
      </c>
      <c r="I299" s="443">
        <v>0</v>
      </c>
      <c r="J299" s="428" t="s">
        <v>1187</v>
      </c>
      <c r="K299" s="428">
        <v>4</v>
      </c>
      <c r="L299" s="428">
        <v>1</v>
      </c>
      <c r="M299" s="428" t="s">
        <v>1994</v>
      </c>
      <c r="N299" s="428" t="s">
        <v>1203</v>
      </c>
      <c r="O299" s="428" t="s">
        <v>493</v>
      </c>
      <c r="P299" s="376" t="s">
        <v>303</v>
      </c>
      <c r="Q299" s="376" t="s">
        <v>303</v>
      </c>
      <c r="R299" s="376" t="s">
        <v>303</v>
      </c>
      <c r="S299" s="376" t="s">
        <v>1184</v>
      </c>
      <c r="T299" s="376" t="s">
        <v>1185</v>
      </c>
      <c r="U299" s="376" t="s">
        <v>1185</v>
      </c>
      <c r="V299" s="376" t="s">
        <v>1185</v>
      </c>
      <c r="W299" s="376" t="s">
        <v>1185</v>
      </c>
      <c r="X299" s="376" t="s">
        <v>1184</v>
      </c>
      <c r="Y299" s="376" t="s">
        <v>1185</v>
      </c>
      <c r="Z299" s="376" t="s">
        <v>1185</v>
      </c>
      <c r="AA299" s="376" t="s">
        <v>1207</v>
      </c>
      <c r="AB299" s="376" t="s">
        <v>1380</v>
      </c>
      <c r="AC299" s="376" t="s">
        <v>1207</v>
      </c>
      <c r="AD299" s="376" t="s">
        <v>1185</v>
      </c>
      <c r="AE299" s="376" t="s">
        <v>1207</v>
      </c>
      <c r="AF299" s="376" t="s">
        <v>1380</v>
      </c>
      <c r="AG299" s="376" t="s">
        <v>1207</v>
      </c>
      <c r="AH299" s="376" t="s">
        <v>1207</v>
      </c>
      <c r="AI299" s="376" t="s">
        <v>1207</v>
      </c>
      <c r="AJ299" s="376" t="s">
        <v>1207</v>
      </c>
      <c r="AK299" s="405" t="s">
        <v>303</v>
      </c>
      <c r="AL299" s="405" t="s">
        <v>303</v>
      </c>
      <c r="AM299" s="376" t="s">
        <v>1207</v>
      </c>
      <c r="AN299" s="376"/>
      <c r="AO299" s="376"/>
      <c r="AP299" s="376" t="s">
        <v>1187</v>
      </c>
      <c r="AQ299" s="376"/>
      <c r="AR299" s="376"/>
      <c r="AS299" s="376"/>
    </row>
    <row r="300" spans="1:45" ht="27" customHeight="1" x14ac:dyDescent="0.25">
      <c r="A300" s="425">
        <v>291</v>
      </c>
      <c r="B300" s="428"/>
      <c r="C300" s="428"/>
      <c r="D300" s="428" t="s">
        <v>305</v>
      </c>
      <c r="E300" s="428"/>
      <c r="F300" s="428" t="s">
        <v>631</v>
      </c>
      <c r="G300" s="428"/>
      <c r="H300" s="428" t="s">
        <v>2136</v>
      </c>
      <c r="I300" s="443">
        <v>0</v>
      </c>
      <c r="J300" s="428" t="s">
        <v>1187</v>
      </c>
      <c r="K300" s="428">
        <v>4</v>
      </c>
      <c r="L300" s="428">
        <v>1</v>
      </c>
      <c r="M300" s="428" t="s">
        <v>1994</v>
      </c>
      <c r="N300" s="428" t="s">
        <v>1203</v>
      </c>
      <c r="O300" s="428" t="s">
        <v>494</v>
      </c>
      <c r="P300" s="376" t="s">
        <v>305</v>
      </c>
      <c r="Q300" s="376" t="s">
        <v>305</v>
      </c>
      <c r="R300" s="376" t="s">
        <v>305</v>
      </c>
      <c r="S300" s="376" t="s">
        <v>1184</v>
      </c>
      <c r="T300" s="376" t="s">
        <v>1185</v>
      </c>
      <c r="U300" s="376" t="s">
        <v>1185</v>
      </c>
      <c r="V300" s="376" t="s">
        <v>1185</v>
      </c>
      <c r="W300" s="376" t="s">
        <v>1185</v>
      </c>
      <c r="X300" s="376" t="s">
        <v>1184</v>
      </c>
      <c r="Y300" s="376" t="s">
        <v>1185</v>
      </c>
      <c r="Z300" s="376" t="s">
        <v>1185</v>
      </c>
      <c r="AA300" s="376" t="s">
        <v>1207</v>
      </c>
      <c r="AB300" s="376" t="s">
        <v>1380</v>
      </c>
      <c r="AC300" s="376" t="s">
        <v>1207</v>
      </c>
      <c r="AD300" s="376" t="s">
        <v>1185</v>
      </c>
      <c r="AE300" s="376" t="s">
        <v>1207</v>
      </c>
      <c r="AF300" s="376" t="s">
        <v>1380</v>
      </c>
      <c r="AG300" s="376" t="s">
        <v>1207</v>
      </c>
      <c r="AH300" s="376" t="s">
        <v>1207</v>
      </c>
      <c r="AI300" s="376" t="s">
        <v>1207</v>
      </c>
      <c r="AJ300" s="376" t="s">
        <v>1207</v>
      </c>
      <c r="AK300" s="405" t="s">
        <v>305</v>
      </c>
      <c r="AL300" s="405" t="s">
        <v>305</v>
      </c>
      <c r="AM300" s="376" t="s">
        <v>1207</v>
      </c>
      <c r="AN300" s="376"/>
      <c r="AO300" s="376"/>
      <c r="AP300" s="376" t="s">
        <v>1187</v>
      </c>
      <c r="AQ300" s="376"/>
      <c r="AR300" s="376"/>
      <c r="AS300" s="376"/>
    </row>
    <row r="301" spans="1:45" ht="27" customHeight="1" x14ac:dyDescent="0.25">
      <c r="A301" s="425">
        <v>292</v>
      </c>
      <c r="B301" s="428"/>
      <c r="C301" s="428"/>
      <c r="D301" s="428" t="s">
        <v>307</v>
      </c>
      <c r="E301" s="428"/>
      <c r="F301" s="428" t="s">
        <v>631</v>
      </c>
      <c r="G301" s="428"/>
      <c r="H301" s="428" t="s">
        <v>2136</v>
      </c>
      <c r="I301" s="443">
        <v>0</v>
      </c>
      <c r="J301" s="428" t="s">
        <v>1187</v>
      </c>
      <c r="K301" s="428">
        <v>4</v>
      </c>
      <c r="L301" s="428">
        <v>1</v>
      </c>
      <c r="M301" s="428" t="s">
        <v>1994</v>
      </c>
      <c r="N301" s="428" t="s">
        <v>1203</v>
      </c>
      <c r="O301" s="428" t="s">
        <v>495</v>
      </c>
      <c r="P301" s="376" t="s">
        <v>307</v>
      </c>
      <c r="Q301" s="376" t="s">
        <v>307</v>
      </c>
      <c r="R301" s="376" t="s">
        <v>307</v>
      </c>
      <c r="S301" s="376" t="s">
        <v>1184</v>
      </c>
      <c r="T301" s="376" t="s">
        <v>1185</v>
      </c>
      <c r="U301" s="376" t="s">
        <v>1185</v>
      </c>
      <c r="V301" s="376" t="s">
        <v>1185</v>
      </c>
      <c r="W301" s="376" t="s">
        <v>1185</v>
      </c>
      <c r="X301" s="376" t="s">
        <v>1184</v>
      </c>
      <c r="Y301" s="376" t="s">
        <v>1185</v>
      </c>
      <c r="Z301" s="376" t="s">
        <v>1185</v>
      </c>
      <c r="AA301" s="376" t="s">
        <v>1207</v>
      </c>
      <c r="AB301" s="376" t="s">
        <v>1380</v>
      </c>
      <c r="AC301" s="376" t="s">
        <v>1207</v>
      </c>
      <c r="AD301" s="376" t="s">
        <v>1185</v>
      </c>
      <c r="AE301" s="376" t="s">
        <v>1207</v>
      </c>
      <c r="AF301" s="376" t="s">
        <v>1380</v>
      </c>
      <c r="AG301" s="376" t="s">
        <v>1207</v>
      </c>
      <c r="AH301" s="376" t="s">
        <v>1207</v>
      </c>
      <c r="AI301" s="376" t="s">
        <v>1207</v>
      </c>
      <c r="AJ301" s="376" t="s">
        <v>1207</v>
      </c>
      <c r="AK301" s="405" t="s">
        <v>307</v>
      </c>
      <c r="AL301" s="405" t="s">
        <v>307</v>
      </c>
      <c r="AM301" s="376" t="s">
        <v>1207</v>
      </c>
      <c r="AN301" s="376"/>
      <c r="AO301" s="376"/>
      <c r="AP301" s="376" t="s">
        <v>1187</v>
      </c>
      <c r="AQ301" s="376" t="s">
        <v>1205</v>
      </c>
      <c r="AR301" s="376"/>
      <c r="AS301" s="376"/>
    </row>
    <row r="302" spans="1:45" ht="27" customHeight="1" x14ac:dyDescent="0.25">
      <c r="A302" s="425">
        <v>293</v>
      </c>
      <c r="B302" s="428"/>
      <c r="C302" s="428"/>
      <c r="D302" s="428" t="s">
        <v>309</v>
      </c>
      <c r="E302" s="428"/>
      <c r="F302" s="428" t="s">
        <v>1204</v>
      </c>
      <c r="G302" s="428"/>
      <c r="H302" s="428" t="s">
        <v>2136</v>
      </c>
      <c r="I302" s="443">
        <v>0</v>
      </c>
      <c r="J302" s="428" t="s">
        <v>1187</v>
      </c>
      <c r="K302" s="428">
        <v>4</v>
      </c>
      <c r="L302" s="428">
        <v>1</v>
      </c>
      <c r="M302" s="428" t="s">
        <v>1994</v>
      </c>
      <c r="N302" s="428" t="s">
        <v>1203</v>
      </c>
      <c r="O302" s="428" t="s">
        <v>496</v>
      </c>
      <c r="P302" s="376" t="s">
        <v>309</v>
      </c>
      <c r="Q302" s="376" t="s">
        <v>309</v>
      </c>
      <c r="R302" s="376" t="s">
        <v>309</v>
      </c>
      <c r="S302" s="376" t="s">
        <v>1184</v>
      </c>
      <c r="T302" s="376" t="s">
        <v>1185</v>
      </c>
      <c r="U302" s="376" t="s">
        <v>1184</v>
      </c>
      <c r="V302" s="376" t="s">
        <v>1185</v>
      </c>
      <c r="W302" s="376" t="s">
        <v>1184</v>
      </c>
      <c r="X302" s="376" t="s">
        <v>1184</v>
      </c>
      <c r="Y302" s="376" t="s">
        <v>1185</v>
      </c>
      <c r="Z302" s="376" t="s">
        <v>1185</v>
      </c>
      <c r="AA302" s="376" t="s">
        <v>1207</v>
      </c>
      <c r="AB302" s="376" t="s">
        <v>1380</v>
      </c>
      <c r="AC302" s="376" t="s">
        <v>1207</v>
      </c>
      <c r="AD302" s="376" t="s">
        <v>1185</v>
      </c>
      <c r="AE302" s="376" t="s">
        <v>1207</v>
      </c>
      <c r="AF302" s="376" t="s">
        <v>1380</v>
      </c>
      <c r="AG302" s="376" t="s">
        <v>1207</v>
      </c>
      <c r="AH302" s="376" t="s">
        <v>1207</v>
      </c>
      <c r="AI302" s="376" t="s">
        <v>1207</v>
      </c>
      <c r="AJ302" s="376" t="s">
        <v>1207</v>
      </c>
      <c r="AK302" s="405" t="s">
        <v>309</v>
      </c>
      <c r="AL302" s="405" t="s">
        <v>309</v>
      </c>
      <c r="AM302" s="376" t="s">
        <v>1207</v>
      </c>
      <c r="AN302" s="376"/>
      <c r="AO302" s="376"/>
      <c r="AP302" s="376" t="s">
        <v>1187</v>
      </c>
      <c r="AQ302" s="376"/>
      <c r="AR302" s="376"/>
      <c r="AS302" s="376"/>
    </row>
    <row r="303" spans="1:45" ht="27" customHeight="1" x14ac:dyDescent="0.25">
      <c r="A303" s="425">
        <v>294</v>
      </c>
      <c r="B303" s="428"/>
      <c r="C303" s="428"/>
      <c r="D303" s="428" t="s">
        <v>311</v>
      </c>
      <c r="E303" s="428"/>
      <c r="F303" s="428" t="s">
        <v>631</v>
      </c>
      <c r="G303" s="428"/>
      <c r="H303" s="428" t="s">
        <v>2136</v>
      </c>
      <c r="I303" s="443">
        <v>0</v>
      </c>
      <c r="J303" s="428" t="s">
        <v>1187</v>
      </c>
      <c r="K303" s="428">
        <v>4</v>
      </c>
      <c r="L303" s="428">
        <v>1</v>
      </c>
      <c r="M303" s="428" t="s">
        <v>1994</v>
      </c>
      <c r="N303" s="428" t="s">
        <v>1203</v>
      </c>
      <c r="O303" s="428" t="s">
        <v>497</v>
      </c>
      <c r="P303" s="376" t="s">
        <v>311</v>
      </c>
      <c r="Q303" s="376" t="s">
        <v>311</v>
      </c>
      <c r="R303" s="376" t="s">
        <v>311</v>
      </c>
      <c r="S303" s="376" t="s">
        <v>1184</v>
      </c>
      <c r="T303" s="376" t="s">
        <v>1185</v>
      </c>
      <c r="U303" s="376" t="s">
        <v>1185</v>
      </c>
      <c r="V303" s="376" t="s">
        <v>1185</v>
      </c>
      <c r="W303" s="376" t="s">
        <v>1185</v>
      </c>
      <c r="X303" s="376" t="s">
        <v>1184</v>
      </c>
      <c r="Y303" s="376" t="s">
        <v>1185</v>
      </c>
      <c r="Z303" s="376" t="s">
        <v>1185</v>
      </c>
      <c r="AA303" s="376" t="s">
        <v>1207</v>
      </c>
      <c r="AB303" s="376" t="s">
        <v>1380</v>
      </c>
      <c r="AC303" s="376" t="s">
        <v>1207</v>
      </c>
      <c r="AD303" s="376" t="s">
        <v>1185</v>
      </c>
      <c r="AE303" s="376" t="s">
        <v>1207</v>
      </c>
      <c r="AF303" s="376" t="s">
        <v>1380</v>
      </c>
      <c r="AG303" s="376" t="s">
        <v>1207</v>
      </c>
      <c r="AH303" s="376" t="s">
        <v>1207</v>
      </c>
      <c r="AI303" s="376" t="s">
        <v>1207</v>
      </c>
      <c r="AJ303" s="376" t="s">
        <v>1207</v>
      </c>
      <c r="AK303" s="405" t="s">
        <v>311</v>
      </c>
      <c r="AL303" s="405" t="s">
        <v>311</v>
      </c>
      <c r="AM303" s="376" t="s">
        <v>1207</v>
      </c>
      <c r="AN303" s="376"/>
      <c r="AO303" s="376"/>
      <c r="AP303" s="376" t="s">
        <v>1187</v>
      </c>
      <c r="AQ303" s="376"/>
      <c r="AR303" s="376"/>
      <c r="AS303" s="376"/>
    </row>
    <row r="304" spans="1:45" ht="27" customHeight="1" x14ac:dyDescent="0.25">
      <c r="A304" s="425">
        <v>295</v>
      </c>
      <c r="B304" s="428"/>
      <c r="C304" s="428"/>
      <c r="D304" s="428" t="s">
        <v>313</v>
      </c>
      <c r="E304" s="428"/>
      <c r="F304" s="428" t="s">
        <v>631</v>
      </c>
      <c r="G304" s="428" t="s">
        <v>2765</v>
      </c>
      <c r="H304" s="428" t="s">
        <v>2136</v>
      </c>
      <c r="I304" s="443">
        <v>0</v>
      </c>
      <c r="J304" s="428" t="s">
        <v>1187</v>
      </c>
      <c r="K304" s="428">
        <v>4</v>
      </c>
      <c r="L304" s="428">
        <v>1</v>
      </c>
      <c r="M304" s="428" t="s">
        <v>1994</v>
      </c>
      <c r="N304" s="428" t="s">
        <v>1203</v>
      </c>
      <c r="O304" s="428" t="s">
        <v>498</v>
      </c>
      <c r="P304" s="376" t="s">
        <v>313</v>
      </c>
      <c r="Q304" s="376" t="s">
        <v>313</v>
      </c>
      <c r="R304" s="376" t="s">
        <v>313</v>
      </c>
      <c r="S304" s="376" t="s">
        <v>1184</v>
      </c>
      <c r="T304" s="376" t="s">
        <v>1185</v>
      </c>
      <c r="U304" s="376" t="s">
        <v>1185</v>
      </c>
      <c r="V304" s="376" t="s">
        <v>1185</v>
      </c>
      <c r="W304" s="376" t="s">
        <v>1185</v>
      </c>
      <c r="X304" s="376" t="s">
        <v>1184</v>
      </c>
      <c r="Y304" s="376" t="s">
        <v>1185</v>
      </c>
      <c r="Z304" s="376" t="s">
        <v>1185</v>
      </c>
      <c r="AA304" s="376" t="s">
        <v>1207</v>
      </c>
      <c r="AB304" s="376" t="s">
        <v>1380</v>
      </c>
      <c r="AC304" s="376" t="s">
        <v>1207</v>
      </c>
      <c r="AD304" s="376" t="s">
        <v>1185</v>
      </c>
      <c r="AE304" s="376" t="s">
        <v>1207</v>
      </c>
      <c r="AF304" s="376" t="s">
        <v>1380</v>
      </c>
      <c r="AG304" s="376" t="s">
        <v>1254</v>
      </c>
      <c r="AH304" s="376" t="s">
        <v>1254</v>
      </c>
      <c r="AI304" s="376" t="s">
        <v>1254</v>
      </c>
      <c r="AJ304" s="376" t="s">
        <v>1254</v>
      </c>
      <c r="AK304" s="405" t="s">
        <v>313</v>
      </c>
      <c r="AL304" s="405" t="s">
        <v>313</v>
      </c>
      <c r="AM304" s="376" t="s">
        <v>1207</v>
      </c>
      <c r="AN304" s="376"/>
      <c r="AO304" s="376"/>
      <c r="AP304" s="376" t="s">
        <v>1187</v>
      </c>
      <c r="AQ304" s="376"/>
      <c r="AR304" s="376"/>
      <c r="AS304" s="376"/>
    </row>
    <row r="305" spans="1:45" ht="27" customHeight="1" x14ac:dyDescent="0.25">
      <c r="A305" s="425">
        <v>296</v>
      </c>
      <c r="B305" s="428"/>
      <c r="C305" s="428"/>
      <c r="D305" s="428" t="s">
        <v>315</v>
      </c>
      <c r="E305" s="428"/>
      <c r="F305" s="428" t="s">
        <v>631</v>
      </c>
      <c r="G305" s="428"/>
      <c r="H305" s="428" t="s">
        <v>2136</v>
      </c>
      <c r="I305" s="443">
        <v>0</v>
      </c>
      <c r="J305" s="428" t="s">
        <v>1187</v>
      </c>
      <c r="K305" s="428">
        <v>4</v>
      </c>
      <c r="L305" s="428">
        <v>1</v>
      </c>
      <c r="M305" s="428" t="s">
        <v>1994</v>
      </c>
      <c r="N305" s="428" t="s">
        <v>1203</v>
      </c>
      <c r="O305" s="428" t="s">
        <v>499</v>
      </c>
      <c r="P305" s="376" t="s">
        <v>315</v>
      </c>
      <c r="Q305" s="376" t="s">
        <v>315</v>
      </c>
      <c r="R305" s="376" t="s">
        <v>315</v>
      </c>
      <c r="S305" s="376" t="s">
        <v>1184</v>
      </c>
      <c r="T305" s="376" t="s">
        <v>1185</v>
      </c>
      <c r="U305" s="376" t="s">
        <v>1185</v>
      </c>
      <c r="V305" s="376" t="s">
        <v>1185</v>
      </c>
      <c r="W305" s="376" t="s">
        <v>1185</v>
      </c>
      <c r="X305" s="376" t="s">
        <v>1184</v>
      </c>
      <c r="Y305" s="376" t="s">
        <v>1185</v>
      </c>
      <c r="Z305" s="376" t="s">
        <v>1185</v>
      </c>
      <c r="AA305" s="376" t="s">
        <v>1207</v>
      </c>
      <c r="AB305" s="376" t="s">
        <v>1380</v>
      </c>
      <c r="AC305" s="376" t="s">
        <v>1207</v>
      </c>
      <c r="AD305" s="376" t="s">
        <v>1185</v>
      </c>
      <c r="AE305" s="376" t="s">
        <v>1207</v>
      </c>
      <c r="AF305" s="376" t="s">
        <v>1380</v>
      </c>
      <c r="AG305" s="376" t="s">
        <v>1207</v>
      </c>
      <c r="AH305" s="376" t="s">
        <v>1207</v>
      </c>
      <c r="AI305" s="376" t="s">
        <v>1207</v>
      </c>
      <c r="AJ305" s="376" t="s">
        <v>1207</v>
      </c>
      <c r="AK305" s="405" t="s">
        <v>315</v>
      </c>
      <c r="AL305" s="405" t="s">
        <v>315</v>
      </c>
      <c r="AM305" s="376" t="s">
        <v>1207</v>
      </c>
      <c r="AN305" s="376"/>
      <c r="AO305" s="376"/>
      <c r="AP305" s="376" t="s">
        <v>1187</v>
      </c>
      <c r="AQ305" s="376"/>
      <c r="AR305" s="376"/>
      <c r="AS305" s="376"/>
    </row>
    <row r="306" spans="1:45" ht="27" customHeight="1" x14ac:dyDescent="0.25">
      <c r="A306" s="425">
        <v>297</v>
      </c>
      <c r="B306" s="428"/>
      <c r="C306" s="428"/>
      <c r="D306" s="428" t="s">
        <v>317</v>
      </c>
      <c r="E306" s="428"/>
      <c r="F306" s="428" t="s">
        <v>631</v>
      </c>
      <c r="G306" s="428" t="s">
        <v>2765</v>
      </c>
      <c r="H306" s="428" t="s">
        <v>2136</v>
      </c>
      <c r="I306" s="443">
        <v>0</v>
      </c>
      <c r="J306" s="428" t="s">
        <v>1187</v>
      </c>
      <c r="K306" s="428">
        <v>4</v>
      </c>
      <c r="L306" s="428">
        <v>1</v>
      </c>
      <c r="M306" s="428" t="s">
        <v>1995</v>
      </c>
      <c r="N306" s="428" t="s">
        <v>1197</v>
      </c>
      <c r="O306" s="428" t="s">
        <v>500</v>
      </c>
      <c r="P306" s="376" t="s">
        <v>317</v>
      </c>
      <c r="Q306" s="376" t="s">
        <v>317</v>
      </c>
      <c r="R306" s="376" t="s">
        <v>317</v>
      </c>
      <c r="S306" s="376" t="s">
        <v>1184</v>
      </c>
      <c r="T306" s="376" t="s">
        <v>1185</v>
      </c>
      <c r="U306" s="376" t="s">
        <v>1185</v>
      </c>
      <c r="V306" s="376" t="s">
        <v>1185</v>
      </c>
      <c r="W306" s="376" t="s">
        <v>1185</v>
      </c>
      <c r="X306" s="376" t="s">
        <v>1184</v>
      </c>
      <c r="Y306" s="376" t="s">
        <v>1185</v>
      </c>
      <c r="Z306" s="376" t="s">
        <v>1185</v>
      </c>
      <c r="AA306" s="376" t="s">
        <v>1207</v>
      </c>
      <c r="AB306" s="376" t="s">
        <v>1380</v>
      </c>
      <c r="AC306" s="376" t="s">
        <v>1207</v>
      </c>
      <c r="AD306" s="376" t="s">
        <v>1185</v>
      </c>
      <c r="AE306" s="376" t="s">
        <v>1207</v>
      </c>
      <c r="AF306" s="376" t="s">
        <v>1380</v>
      </c>
      <c r="AG306" s="376" t="s">
        <v>1254</v>
      </c>
      <c r="AH306" s="376" t="s">
        <v>1254</v>
      </c>
      <c r="AI306" s="376" t="s">
        <v>1254</v>
      </c>
      <c r="AJ306" s="376" t="s">
        <v>1254</v>
      </c>
      <c r="AK306" s="405" t="s">
        <v>317</v>
      </c>
      <c r="AL306" s="405" t="s">
        <v>317</v>
      </c>
      <c r="AM306" s="376" t="s">
        <v>1207</v>
      </c>
      <c r="AN306" s="376"/>
      <c r="AO306" s="376"/>
      <c r="AP306" s="376" t="s">
        <v>1187</v>
      </c>
      <c r="AQ306" s="376"/>
      <c r="AR306" s="376"/>
      <c r="AS306" s="376"/>
    </row>
    <row r="307" spans="1:45" ht="27" customHeight="1" x14ac:dyDescent="0.25">
      <c r="A307" s="425">
        <v>298</v>
      </c>
      <c r="B307" s="428"/>
      <c r="C307" s="428"/>
      <c r="D307" s="428" t="s">
        <v>319</v>
      </c>
      <c r="E307" s="428"/>
      <c r="F307" s="428" t="s">
        <v>631</v>
      </c>
      <c r="G307" s="428"/>
      <c r="H307" s="428" t="s">
        <v>2136</v>
      </c>
      <c r="I307" s="443">
        <v>0</v>
      </c>
      <c r="J307" s="428" t="s">
        <v>1187</v>
      </c>
      <c r="K307" s="428">
        <v>4</v>
      </c>
      <c r="L307" s="428">
        <v>1</v>
      </c>
      <c r="M307" s="428" t="s">
        <v>1995</v>
      </c>
      <c r="N307" s="428" t="s">
        <v>1197</v>
      </c>
      <c r="O307" s="428" t="s">
        <v>501</v>
      </c>
      <c r="P307" s="376" t="s">
        <v>319</v>
      </c>
      <c r="Q307" s="376" t="s">
        <v>319</v>
      </c>
      <c r="R307" s="376" t="s">
        <v>319</v>
      </c>
      <c r="S307" s="376" t="s">
        <v>1184</v>
      </c>
      <c r="T307" s="376" t="s">
        <v>1185</v>
      </c>
      <c r="U307" s="376" t="s">
        <v>1185</v>
      </c>
      <c r="V307" s="376" t="s">
        <v>1185</v>
      </c>
      <c r="W307" s="376" t="s">
        <v>1185</v>
      </c>
      <c r="X307" s="376" t="s">
        <v>1184</v>
      </c>
      <c r="Y307" s="376" t="s">
        <v>1185</v>
      </c>
      <c r="Z307" s="376" t="s">
        <v>1185</v>
      </c>
      <c r="AA307" s="376" t="s">
        <v>1207</v>
      </c>
      <c r="AB307" s="376" t="s">
        <v>1380</v>
      </c>
      <c r="AC307" s="376" t="s">
        <v>1207</v>
      </c>
      <c r="AD307" s="376" t="s">
        <v>1185</v>
      </c>
      <c r="AE307" s="376" t="s">
        <v>1207</v>
      </c>
      <c r="AF307" s="376" t="s">
        <v>1380</v>
      </c>
      <c r="AG307" s="376" t="s">
        <v>1207</v>
      </c>
      <c r="AH307" s="376" t="s">
        <v>1207</v>
      </c>
      <c r="AI307" s="376" t="s">
        <v>1207</v>
      </c>
      <c r="AJ307" s="376" t="s">
        <v>1207</v>
      </c>
      <c r="AK307" s="405" t="s">
        <v>319</v>
      </c>
      <c r="AL307" s="405" t="s">
        <v>319</v>
      </c>
      <c r="AM307" s="376" t="s">
        <v>1207</v>
      </c>
      <c r="AN307" s="376"/>
      <c r="AO307" s="376"/>
      <c r="AP307" s="376" t="s">
        <v>1187</v>
      </c>
      <c r="AQ307" s="376"/>
      <c r="AR307" s="376"/>
      <c r="AS307" s="376"/>
    </row>
    <row r="308" spans="1:45" ht="27" customHeight="1" x14ac:dyDescent="0.25">
      <c r="A308" s="425">
        <v>299</v>
      </c>
      <c r="B308" s="428"/>
      <c r="C308" s="428"/>
      <c r="D308" s="428" t="s">
        <v>2608</v>
      </c>
      <c r="E308" s="428"/>
      <c r="F308" s="428" t="s">
        <v>2595</v>
      </c>
      <c r="G308" s="428"/>
      <c r="H308" s="428" t="s">
        <v>2136</v>
      </c>
      <c r="I308" s="443">
        <v>0</v>
      </c>
      <c r="J308" s="428" t="s">
        <v>1187</v>
      </c>
      <c r="K308" s="428">
        <v>4</v>
      </c>
      <c r="L308" s="428">
        <v>1</v>
      </c>
      <c r="M308" s="428" t="s">
        <v>1995</v>
      </c>
      <c r="N308" s="428" t="s">
        <v>1197</v>
      </c>
      <c r="O308" s="428" t="s">
        <v>460</v>
      </c>
      <c r="P308" s="376" t="s">
        <v>1202</v>
      </c>
      <c r="Q308" s="376" t="s">
        <v>1202</v>
      </c>
      <c r="R308" s="376" t="s">
        <v>1202</v>
      </c>
      <c r="S308" s="376" t="s">
        <v>1185</v>
      </c>
      <c r="T308" s="376" t="s">
        <v>1185</v>
      </c>
      <c r="U308" s="376" t="s">
        <v>1185</v>
      </c>
      <c r="V308" s="376" t="s">
        <v>1185</v>
      </c>
      <c r="W308" s="376" t="s">
        <v>1185</v>
      </c>
      <c r="X308" s="376" t="s">
        <v>1185</v>
      </c>
      <c r="Y308" s="376" t="s">
        <v>1185</v>
      </c>
      <c r="Z308" s="376" t="s">
        <v>1185</v>
      </c>
      <c r="AA308" s="376" t="s">
        <v>1380</v>
      </c>
      <c r="AB308" s="376" t="s">
        <v>1380</v>
      </c>
      <c r="AC308" s="376" t="s">
        <v>1380</v>
      </c>
      <c r="AD308" s="376" t="s">
        <v>1185</v>
      </c>
      <c r="AE308" s="376" t="s">
        <v>1380</v>
      </c>
      <c r="AF308" s="376" t="s">
        <v>1380</v>
      </c>
      <c r="AG308" s="376" t="s">
        <v>1380</v>
      </c>
      <c r="AH308" s="376"/>
      <c r="AI308" s="376"/>
      <c r="AJ308" s="376" t="s">
        <v>1380</v>
      </c>
      <c r="AK308" s="405" t="s">
        <v>1202</v>
      </c>
      <c r="AL308" s="405" t="s">
        <v>1202</v>
      </c>
      <c r="AM308" s="376" t="s">
        <v>1380</v>
      </c>
      <c r="AN308" s="376"/>
      <c r="AO308" s="376"/>
      <c r="AP308" s="376" t="s">
        <v>1187</v>
      </c>
      <c r="AQ308" s="376"/>
      <c r="AR308" s="376"/>
      <c r="AS308" s="376"/>
    </row>
    <row r="309" spans="1:45" ht="27" customHeight="1" x14ac:dyDescent="0.25">
      <c r="A309" s="425">
        <v>300</v>
      </c>
      <c r="B309" s="428"/>
      <c r="C309" s="428"/>
      <c r="D309" s="428" t="s">
        <v>2609</v>
      </c>
      <c r="E309" s="428"/>
      <c r="F309" s="428" t="s">
        <v>2595</v>
      </c>
      <c r="G309" s="428"/>
      <c r="H309" s="428" t="s">
        <v>2136</v>
      </c>
      <c r="I309" s="443">
        <v>0</v>
      </c>
      <c r="J309" s="428" t="s">
        <v>1187</v>
      </c>
      <c r="K309" s="428">
        <v>4</v>
      </c>
      <c r="L309" s="428">
        <v>1</v>
      </c>
      <c r="M309" s="428" t="s">
        <v>1995</v>
      </c>
      <c r="N309" s="428" t="s">
        <v>1197</v>
      </c>
      <c r="O309" s="428" t="s">
        <v>460</v>
      </c>
      <c r="P309" s="376" t="s">
        <v>1201</v>
      </c>
      <c r="Q309" s="376" t="s">
        <v>1201</v>
      </c>
      <c r="R309" s="376" t="s">
        <v>1201</v>
      </c>
      <c r="S309" s="376" t="s">
        <v>1185</v>
      </c>
      <c r="T309" s="376" t="s">
        <v>1185</v>
      </c>
      <c r="U309" s="376" t="s">
        <v>1185</v>
      </c>
      <c r="V309" s="376" t="s">
        <v>1185</v>
      </c>
      <c r="W309" s="376" t="s">
        <v>1185</v>
      </c>
      <c r="X309" s="376" t="s">
        <v>1185</v>
      </c>
      <c r="Y309" s="376" t="s">
        <v>1185</v>
      </c>
      <c r="Z309" s="376" t="s">
        <v>1185</v>
      </c>
      <c r="AA309" s="376" t="s">
        <v>1380</v>
      </c>
      <c r="AB309" s="376" t="s">
        <v>1380</v>
      </c>
      <c r="AC309" s="376" t="s">
        <v>1380</v>
      </c>
      <c r="AD309" s="376" t="s">
        <v>1185</v>
      </c>
      <c r="AE309" s="376" t="s">
        <v>1380</v>
      </c>
      <c r="AF309" s="376" t="s">
        <v>1380</v>
      </c>
      <c r="AG309" s="376" t="s">
        <v>1380</v>
      </c>
      <c r="AH309" s="376"/>
      <c r="AI309" s="376"/>
      <c r="AJ309" s="376" t="s">
        <v>1380</v>
      </c>
      <c r="AK309" s="405" t="s">
        <v>1201</v>
      </c>
      <c r="AL309" s="405" t="s">
        <v>1201</v>
      </c>
      <c r="AM309" s="376" t="s">
        <v>1380</v>
      </c>
      <c r="AN309" s="376"/>
      <c r="AO309" s="376"/>
      <c r="AP309" s="376" t="s">
        <v>1187</v>
      </c>
      <c r="AQ309" s="376"/>
      <c r="AR309" s="376"/>
      <c r="AS309" s="376"/>
    </row>
    <row r="310" spans="1:45" ht="27" customHeight="1" x14ac:dyDescent="0.25">
      <c r="A310" s="425">
        <v>301</v>
      </c>
      <c r="B310" s="428"/>
      <c r="C310" s="428"/>
      <c r="D310" s="428" t="s">
        <v>2610</v>
      </c>
      <c r="E310" s="428"/>
      <c r="F310" s="428" t="s">
        <v>2595</v>
      </c>
      <c r="G310" s="428"/>
      <c r="H310" s="428" t="s">
        <v>2136</v>
      </c>
      <c r="I310" s="443">
        <v>0</v>
      </c>
      <c r="J310" s="428" t="s">
        <v>1187</v>
      </c>
      <c r="K310" s="428">
        <v>4</v>
      </c>
      <c r="L310" s="428">
        <v>1</v>
      </c>
      <c r="M310" s="428" t="s">
        <v>1995</v>
      </c>
      <c r="N310" s="428" t="s">
        <v>1197</v>
      </c>
      <c r="O310" s="428" t="s">
        <v>460</v>
      </c>
      <c r="P310" s="376" t="s">
        <v>1200</v>
      </c>
      <c r="Q310" s="376" t="s">
        <v>1200</v>
      </c>
      <c r="R310" s="376" t="s">
        <v>1200</v>
      </c>
      <c r="S310" s="376" t="s">
        <v>1185</v>
      </c>
      <c r="T310" s="376" t="s">
        <v>1185</v>
      </c>
      <c r="U310" s="376" t="s">
        <v>1185</v>
      </c>
      <c r="V310" s="376" t="s">
        <v>1185</v>
      </c>
      <c r="W310" s="376" t="s">
        <v>1185</v>
      </c>
      <c r="X310" s="376" t="s">
        <v>1185</v>
      </c>
      <c r="Y310" s="376" t="s">
        <v>1185</v>
      </c>
      <c r="Z310" s="376" t="s">
        <v>1185</v>
      </c>
      <c r="AA310" s="376" t="s">
        <v>1380</v>
      </c>
      <c r="AB310" s="376" t="s">
        <v>1380</v>
      </c>
      <c r="AC310" s="376" t="s">
        <v>1380</v>
      </c>
      <c r="AD310" s="376" t="s">
        <v>1185</v>
      </c>
      <c r="AE310" s="376" t="s">
        <v>1380</v>
      </c>
      <c r="AF310" s="376" t="s">
        <v>1380</v>
      </c>
      <c r="AG310" s="376" t="s">
        <v>1380</v>
      </c>
      <c r="AH310" s="376"/>
      <c r="AI310" s="376"/>
      <c r="AJ310" s="376" t="s">
        <v>1380</v>
      </c>
      <c r="AK310" s="405" t="s">
        <v>1200</v>
      </c>
      <c r="AL310" s="405" t="s">
        <v>1200</v>
      </c>
      <c r="AM310" s="376" t="s">
        <v>1380</v>
      </c>
      <c r="AN310" s="376"/>
      <c r="AO310" s="376"/>
      <c r="AP310" s="376" t="s">
        <v>1187</v>
      </c>
      <c r="AQ310" s="376"/>
      <c r="AR310" s="376"/>
      <c r="AS310" s="376"/>
    </row>
    <row r="311" spans="1:45" ht="27" customHeight="1" x14ac:dyDescent="0.25">
      <c r="A311" s="425">
        <v>302</v>
      </c>
      <c r="B311" s="428"/>
      <c r="C311" s="428"/>
      <c r="D311" s="428" t="s">
        <v>2611</v>
      </c>
      <c r="E311" s="428"/>
      <c r="F311" s="428" t="s">
        <v>2595</v>
      </c>
      <c r="G311" s="428"/>
      <c r="H311" s="428" t="s">
        <v>2136</v>
      </c>
      <c r="I311" s="443">
        <v>0</v>
      </c>
      <c r="J311" s="428" t="s">
        <v>1187</v>
      </c>
      <c r="K311" s="428">
        <v>4</v>
      </c>
      <c r="L311" s="428">
        <v>1</v>
      </c>
      <c r="M311" s="428" t="s">
        <v>1995</v>
      </c>
      <c r="N311" s="428" t="s">
        <v>1197</v>
      </c>
      <c r="O311" s="428" t="s">
        <v>460</v>
      </c>
      <c r="P311" s="376" t="s">
        <v>1199</v>
      </c>
      <c r="Q311" s="376" t="s">
        <v>1199</v>
      </c>
      <c r="R311" s="376" t="s">
        <v>1199</v>
      </c>
      <c r="S311" s="376" t="s">
        <v>1185</v>
      </c>
      <c r="T311" s="376" t="s">
        <v>1185</v>
      </c>
      <c r="U311" s="376" t="s">
        <v>1185</v>
      </c>
      <c r="V311" s="376" t="s">
        <v>1185</v>
      </c>
      <c r="W311" s="376" t="s">
        <v>1185</v>
      </c>
      <c r="X311" s="376" t="s">
        <v>1185</v>
      </c>
      <c r="Y311" s="376" t="s">
        <v>1185</v>
      </c>
      <c r="Z311" s="376" t="s">
        <v>1185</v>
      </c>
      <c r="AA311" s="376" t="s">
        <v>1380</v>
      </c>
      <c r="AB311" s="376" t="s">
        <v>1380</v>
      </c>
      <c r="AC311" s="376" t="s">
        <v>1380</v>
      </c>
      <c r="AD311" s="376" t="s">
        <v>1185</v>
      </c>
      <c r="AE311" s="376" t="s">
        <v>1380</v>
      </c>
      <c r="AF311" s="376" t="s">
        <v>1380</v>
      </c>
      <c r="AG311" s="376" t="s">
        <v>1380</v>
      </c>
      <c r="AH311" s="376"/>
      <c r="AI311" s="376"/>
      <c r="AJ311" s="376" t="s">
        <v>1380</v>
      </c>
      <c r="AK311" s="405" t="s">
        <v>1199</v>
      </c>
      <c r="AL311" s="405" t="s">
        <v>1199</v>
      </c>
      <c r="AM311" s="376" t="s">
        <v>1380</v>
      </c>
      <c r="AN311" s="376"/>
      <c r="AO311" s="376"/>
      <c r="AP311" s="376" t="s">
        <v>1187</v>
      </c>
      <c r="AQ311" s="376"/>
      <c r="AR311" s="376"/>
      <c r="AS311" s="376"/>
    </row>
    <row r="312" spans="1:45" ht="27" customHeight="1" x14ac:dyDescent="0.25">
      <c r="A312" s="425">
        <v>303</v>
      </c>
      <c r="B312" s="428"/>
      <c r="C312" s="428"/>
      <c r="D312" s="428" t="s">
        <v>2612</v>
      </c>
      <c r="E312" s="428"/>
      <c r="F312" s="428" t="s">
        <v>2595</v>
      </c>
      <c r="G312" s="428"/>
      <c r="H312" s="428" t="s">
        <v>2136</v>
      </c>
      <c r="I312" s="443">
        <v>0</v>
      </c>
      <c r="J312" s="428" t="s">
        <v>1187</v>
      </c>
      <c r="K312" s="428">
        <v>4</v>
      </c>
      <c r="L312" s="428">
        <v>1</v>
      </c>
      <c r="M312" s="428" t="s">
        <v>1995</v>
      </c>
      <c r="N312" s="428" t="s">
        <v>1197</v>
      </c>
      <c r="O312" s="428" t="s">
        <v>460</v>
      </c>
      <c r="P312" s="376" t="s">
        <v>1198</v>
      </c>
      <c r="Q312" s="376" t="s">
        <v>1198</v>
      </c>
      <c r="R312" s="376" t="s">
        <v>1198</v>
      </c>
      <c r="S312" s="376" t="s">
        <v>1185</v>
      </c>
      <c r="T312" s="376" t="s">
        <v>1185</v>
      </c>
      <c r="U312" s="376" t="s">
        <v>1185</v>
      </c>
      <c r="V312" s="376" t="s">
        <v>1185</v>
      </c>
      <c r="W312" s="376" t="s">
        <v>1185</v>
      </c>
      <c r="X312" s="376" t="s">
        <v>1185</v>
      </c>
      <c r="Y312" s="376" t="s">
        <v>1185</v>
      </c>
      <c r="Z312" s="376" t="s">
        <v>1185</v>
      </c>
      <c r="AA312" s="376" t="s">
        <v>1380</v>
      </c>
      <c r="AB312" s="376" t="s">
        <v>1380</v>
      </c>
      <c r="AC312" s="376" t="s">
        <v>1380</v>
      </c>
      <c r="AD312" s="376" t="s">
        <v>1185</v>
      </c>
      <c r="AE312" s="376" t="s">
        <v>1380</v>
      </c>
      <c r="AF312" s="376" t="s">
        <v>1380</v>
      </c>
      <c r="AG312" s="376" t="s">
        <v>1380</v>
      </c>
      <c r="AH312" s="376"/>
      <c r="AI312" s="376"/>
      <c r="AJ312" s="376" t="s">
        <v>1380</v>
      </c>
      <c r="AK312" s="405" t="s">
        <v>1198</v>
      </c>
      <c r="AL312" s="405" t="s">
        <v>1198</v>
      </c>
      <c r="AM312" s="376" t="s">
        <v>1380</v>
      </c>
      <c r="AN312" s="376"/>
      <c r="AO312" s="376"/>
      <c r="AP312" s="376" t="s">
        <v>1187</v>
      </c>
      <c r="AQ312" s="376"/>
      <c r="AR312" s="376"/>
      <c r="AS312" s="376"/>
    </row>
    <row r="313" spans="1:45" ht="27" customHeight="1" x14ac:dyDescent="0.25">
      <c r="A313" s="425">
        <v>304</v>
      </c>
      <c r="B313" s="428"/>
      <c r="C313" s="428"/>
      <c r="D313" s="428" t="s">
        <v>2613</v>
      </c>
      <c r="E313" s="428"/>
      <c r="F313" s="428" t="s">
        <v>2595</v>
      </c>
      <c r="G313" s="428"/>
      <c r="H313" s="428" t="s">
        <v>2136</v>
      </c>
      <c r="I313" s="443">
        <v>0</v>
      </c>
      <c r="J313" s="428" t="s">
        <v>1187</v>
      </c>
      <c r="K313" s="428">
        <v>4</v>
      </c>
      <c r="L313" s="428">
        <v>1</v>
      </c>
      <c r="M313" s="428" t="s">
        <v>1995</v>
      </c>
      <c r="N313" s="428" t="s">
        <v>1197</v>
      </c>
      <c r="O313" s="428" t="s">
        <v>460</v>
      </c>
      <c r="P313" s="376" t="s">
        <v>1196</v>
      </c>
      <c r="Q313" s="376" t="s">
        <v>1196</v>
      </c>
      <c r="R313" s="376" t="s">
        <v>1196</v>
      </c>
      <c r="S313" s="376" t="s">
        <v>1185</v>
      </c>
      <c r="T313" s="376" t="s">
        <v>1185</v>
      </c>
      <c r="U313" s="376" t="s">
        <v>1185</v>
      </c>
      <c r="V313" s="376" t="s">
        <v>1185</v>
      </c>
      <c r="W313" s="376" t="s">
        <v>1185</v>
      </c>
      <c r="X313" s="376" t="s">
        <v>1185</v>
      </c>
      <c r="Y313" s="376" t="s">
        <v>1185</v>
      </c>
      <c r="Z313" s="376" t="s">
        <v>1185</v>
      </c>
      <c r="AA313" s="376" t="s">
        <v>1380</v>
      </c>
      <c r="AB313" s="376" t="s">
        <v>1380</v>
      </c>
      <c r="AC313" s="376" t="s">
        <v>1380</v>
      </c>
      <c r="AD313" s="376" t="s">
        <v>1185</v>
      </c>
      <c r="AE313" s="376" t="s">
        <v>1380</v>
      </c>
      <c r="AF313" s="376" t="s">
        <v>1380</v>
      </c>
      <c r="AG313" s="376" t="s">
        <v>1380</v>
      </c>
      <c r="AH313" s="376"/>
      <c r="AI313" s="376"/>
      <c r="AJ313" s="376" t="s">
        <v>1380</v>
      </c>
      <c r="AK313" s="405" t="s">
        <v>1196</v>
      </c>
      <c r="AL313" s="405" t="s">
        <v>1196</v>
      </c>
      <c r="AM313" s="376" t="s">
        <v>1380</v>
      </c>
      <c r="AN313" s="376"/>
      <c r="AO313" s="376"/>
      <c r="AP313" s="376" t="s">
        <v>1187</v>
      </c>
      <c r="AQ313" s="376"/>
      <c r="AR313" s="376"/>
      <c r="AS313" s="376"/>
    </row>
    <row r="314" spans="1:45" ht="27" customHeight="1" x14ac:dyDescent="0.25">
      <c r="A314" s="425">
        <v>305</v>
      </c>
      <c r="B314" s="428"/>
      <c r="C314" s="428"/>
      <c r="D314" s="428" t="s">
        <v>327</v>
      </c>
      <c r="E314" s="428"/>
      <c r="F314" s="428" t="s">
        <v>631</v>
      </c>
      <c r="G314" s="428"/>
      <c r="H314" s="428" t="s">
        <v>2136</v>
      </c>
      <c r="I314" s="443">
        <v>0</v>
      </c>
      <c r="J314" s="428" t="s">
        <v>1187</v>
      </c>
      <c r="K314" s="428">
        <v>4</v>
      </c>
      <c r="L314" s="428">
        <v>1</v>
      </c>
      <c r="M314" s="428" t="s">
        <v>1996</v>
      </c>
      <c r="N314" s="428" t="s">
        <v>1190</v>
      </c>
      <c r="O314" s="428" t="s">
        <v>502</v>
      </c>
      <c r="P314" s="376" t="s">
        <v>327</v>
      </c>
      <c r="Q314" s="376" t="s">
        <v>327</v>
      </c>
      <c r="R314" s="376" t="s">
        <v>327</v>
      </c>
      <c r="S314" s="376" t="s">
        <v>1184</v>
      </c>
      <c r="T314" s="376" t="s">
        <v>1184</v>
      </c>
      <c r="U314" s="376" t="s">
        <v>1184</v>
      </c>
      <c r="V314" s="376" t="s">
        <v>1184</v>
      </c>
      <c r="W314" s="376" t="s">
        <v>1184</v>
      </c>
      <c r="X314" s="376" t="s">
        <v>1184</v>
      </c>
      <c r="Y314" s="376" t="s">
        <v>1185</v>
      </c>
      <c r="Z314" s="376" t="s">
        <v>1185</v>
      </c>
      <c r="AA314" s="376" t="s">
        <v>1207</v>
      </c>
      <c r="AB314" s="376" t="s">
        <v>1380</v>
      </c>
      <c r="AC314" s="376" t="s">
        <v>1207</v>
      </c>
      <c r="AD314" s="376" t="s">
        <v>1185</v>
      </c>
      <c r="AE314" s="376" t="s">
        <v>1207</v>
      </c>
      <c r="AF314" s="376" t="s">
        <v>1380</v>
      </c>
      <c r="AG314" s="376" t="s">
        <v>1207</v>
      </c>
      <c r="AH314" s="376" t="s">
        <v>1207</v>
      </c>
      <c r="AI314" s="376" t="s">
        <v>1207</v>
      </c>
      <c r="AJ314" s="376" t="s">
        <v>1207</v>
      </c>
      <c r="AK314" s="405" t="s">
        <v>327</v>
      </c>
      <c r="AL314" s="405" t="s">
        <v>327</v>
      </c>
      <c r="AM314" s="376" t="s">
        <v>1207</v>
      </c>
      <c r="AN314" s="376"/>
      <c r="AO314" s="376"/>
      <c r="AP314" s="376" t="s">
        <v>1187</v>
      </c>
      <c r="AQ314" s="376" t="s">
        <v>1189</v>
      </c>
      <c r="AR314" s="376"/>
      <c r="AS314" s="376"/>
    </row>
    <row r="315" spans="1:45" ht="27" customHeight="1" x14ac:dyDescent="0.25">
      <c r="A315" s="425">
        <v>306</v>
      </c>
      <c r="B315" s="428"/>
      <c r="C315" s="428"/>
      <c r="D315" s="428" t="s">
        <v>2614</v>
      </c>
      <c r="E315" s="428"/>
      <c r="F315" s="428" t="s">
        <v>2595</v>
      </c>
      <c r="G315" s="428"/>
      <c r="H315" s="428" t="s">
        <v>2136</v>
      </c>
      <c r="I315" s="443">
        <v>0</v>
      </c>
      <c r="J315" s="428" t="s">
        <v>1187</v>
      </c>
      <c r="K315" s="428">
        <v>4</v>
      </c>
      <c r="L315" s="428">
        <v>1</v>
      </c>
      <c r="M315" s="428" t="s">
        <v>1996</v>
      </c>
      <c r="N315" s="428" t="s">
        <v>1190</v>
      </c>
      <c r="O315" s="428" t="s">
        <v>460</v>
      </c>
      <c r="P315" s="376" t="s">
        <v>1195</v>
      </c>
      <c r="Q315" s="376" t="s">
        <v>1195</v>
      </c>
      <c r="R315" s="376" t="s">
        <v>1195</v>
      </c>
      <c r="S315" s="376" t="s">
        <v>1185</v>
      </c>
      <c r="T315" s="376" t="s">
        <v>1185</v>
      </c>
      <c r="U315" s="376" t="s">
        <v>1185</v>
      </c>
      <c r="V315" s="376" t="s">
        <v>1185</v>
      </c>
      <c r="W315" s="376" t="s">
        <v>1185</v>
      </c>
      <c r="X315" s="376" t="s">
        <v>1185</v>
      </c>
      <c r="Y315" s="376" t="s">
        <v>1185</v>
      </c>
      <c r="Z315" s="376" t="s">
        <v>1185</v>
      </c>
      <c r="AA315" s="376" t="s">
        <v>1380</v>
      </c>
      <c r="AB315" s="376" t="s">
        <v>1380</v>
      </c>
      <c r="AC315" s="376" t="s">
        <v>1380</v>
      </c>
      <c r="AD315" s="376" t="s">
        <v>1185</v>
      </c>
      <c r="AE315" s="376" t="s">
        <v>1380</v>
      </c>
      <c r="AF315" s="376" t="s">
        <v>1380</v>
      </c>
      <c r="AG315" s="376" t="s">
        <v>1380</v>
      </c>
      <c r="AH315" s="376"/>
      <c r="AI315" s="376"/>
      <c r="AJ315" s="376" t="s">
        <v>1380</v>
      </c>
      <c r="AK315" s="405" t="s">
        <v>1195</v>
      </c>
      <c r="AL315" s="405" t="s">
        <v>1195</v>
      </c>
      <c r="AM315" s="376" t="s">
        <v>1380</v>
      </c>
      <c r="AN315" s="376"/>
      <c r="AO315" s="376"/>
      <c r="AP315" s="376" t="s">
        <v>1187</v>
      </c>
      <c r="AQ315" s="376"/>
      <c r="AR315" s="376"/>
      <c r="AS315" s="376"/>
    </row>
    <row r="316" spans="1:45" ht="27" customHeight="1" x14ac:dyDescent="0.25">
      <c r="A316" s="425">
        <v>307</v>
      </c>
      <c r="B316" s="428"/>
      <c r="C316" s="428"/>
      <c r="D316" s="428" t="s">
        <v>2615</v>
      </c>
      <c r="E316" s="428"/>
      <c r="F316" s="428" t="s">
        <v>2595</v>
      </c>
      <c r="G316" s="428"/>
      <c r="H316" s="428" t="s">
        <v>2136</v>
      </c>
      <c r="I316" s="443">
        <v>0</v>
      </c>
      <c r="J316" s="428" t="s">
        <v>1187</v>
      </c>
      <c r="K316" s="428">
        <v>4</v>
      </c>
      <c r="L316" s="428">
        <v>1</v>
      </c>
      <c r="M316" s="428" t="s">
        <v>1996</v>
      </c>
      <c r="N316" s="428" t="s">
        <v>1190</v>
      </c>
      <c r="O316" s="428" t="s">
        <v>460</v>
      </c>
      <c r="P316" s="376" t="s">
        <v>1194</v>
      </c>
      <c r="Q316" s="376" t="s">
        <v>1194</v>
      </c>
      <c r="R316" s="376" t="s">
        <v>1194</v>
      </c>
      <c r="S316" s="376" t="s">
        <v>1185</v>
      </c>
      <c r="T316" s="376" t="s">
        <v>1185</v>
      </c>
      <c r="U316" s="376" t="s">
        <v>1185</v>
      </c>
      <c r="V316" s="376" t="s">
        <v>1185</v>
      </c>
      <c r="W316" s="376" t="s">
        <v>1185</v>
      </c>
      <c r="X316" s="376" t="s">
        <v>1185</v>
      </c>
      <c r="Y316" s="376" t="s">
        <v>1185</v>
      </c>
      <c r="Z316" s="376" t="s">
        <v>1185</v>
      </c>
      <c r="AA316" s="376" t="s">
        <v>1380</v>
      </c>
      <c r="AB316" s="376" t="s">
        <v>1380</v>
      </c>
      <c r="AC316" s="376" t="s">
        <v>1380</v>
      </c>
      <c r="AD316" s="376" t="s">
        <v>1185</v>
      </c>
      <c r="AE316" s="376" t="s">
        <v>1380</v>
      </c>
      <c r="AF316" s="376" t="s">
        <v>1380</v>
      </c>
      <c r="AG316" s="376" t="s">
        <v>1380</v>
      </c>
      <c r="AH316" s="376"/>
      <c r="AI316" s="376"/>
      <c r="AJ316" s="376" t="s">
        <v>1380</v>
      </c>
      <c r="AK316" s="405" t="s">
        <v>1194</v>
      </c>
      <c r="AL316" s="405" t="s">
        <v>1194</v>
      </c>
      <c r="AM316" s="376" t="s">
        <v>1380</v>
      </c>
      <c r="AN316" s="376"/>
      <c r="AO316" s="376"/>
      <c r="AP316" s="376" t="s">
        <v>1187</v>
      </c>
      <c r="AQ316" s="376"/>
      <c r="AR316" s="376"/>
      <c r="AS316" s="376"/>
    </row>
    <row r="317" spans="1:45" ht="27" customHeight="1" x14ac:dyDescent="0.25">
      <c r="A317" s="425">
        <v>308</v>
      </c>
      <c r="B317" s="428"/>
      <c r="C317" s="428"/>
      <c r="D317" s="428" t="s">
        <v>331</v>
      </c>
      <c r="E317" s="428"/>
      <c r="F317" s="428" t="s">
        <v>631</v>
      </c>
      <c r="G317" s="428"/>
      <c r="H317" s="428" t="s">
        <v>2136</v>
      </c>
      <c r="I317" s="443">
        <v>0</v>
      </c>
      <c r="J317" s="428" t="s">
        <v>1187</v>
      </c>
      <c r="K317" s="428">
        <v>4</v>
      </c>
      <c r="L317" s="428">
        <v>1</v>
      </c>
      <c r="M317" s="428" t="s">
        <v>1996</v>
      </c>
      <c r="N317" s="428" t="s">
        <v>1190</v>
      </c>
      <c r="O317" s="428" t="s">
        <v>503</v>
      </c>
      <c r="P317" s="376" t="s">
        <v>331</v>
      </c>
      <c r="Q317" s="376" t="s">
        <v>331</v>
      </c>
      <c r="R317" s="376" t="s">
        <v>331</v>
      </c>
      <c r="S317" s="376" t="s">
        <v>1184</v>
      </c>
      <c r="T317" s="376" t="s">
        <v>1184</v>
      </c>
      <c r="U317" s="376" t="s">
        <v>1184</v>
      </c>
      <c r="V317" s="376" t="s">
        <v>1184</v>
      </c>
      <c r="W317" s="376" t="s">
        <v>1184</v>
      </c>
      <c r="X317" s="376" t="s">
        <v>1184</v>
      </c>
      <c r="Y317" s="376" t="s">
        <v>1185</v>
      </c>
      <c r="Z317" s="376" t="s">
        <v>1185</v>
      </c>
      <c r="AA317" s="376" t="s">
        <v>1207</v>
      </c>
      <c r="AB317" s="376" t="s">
        <v>1380</v>
      </c>
      <c r="AC317" s="376" t="s">
        <v>1207</v>
      </c>
      <c r="AD317" s="376" t="s">
        <v>1185</v>
      </c>
      <c r="AE317" s="376" t="s">
        <v>1207</v>
      </c>
      <c r="AF317" s="376" t="s">
        <v>1380</v>
      </c>
      <c r="AG317" s="376" t="s">
        <v>1207</v>
      </c>
      <c r="AH317" s="376" t="s">
        <v>1207</v>
      </c>
      <c r="AI317" s="376" t="s">
        <v>1207</v>
      </c>
      <c r="AJ317" s="376" t="s">
        <v>1207</v>
      </c>
      <c r="AK317" s="405" t="s">
        <v>331</v>
      </c>
      <c r="AL317" s="405" t="s">
        <v>331</v>
      </c>
      <c r="AM317" s="376" t="s">
        <v>1207</v>
      </c>
      <c r="AN317" s="376"/>
      <c r="AO317" s="376"/>
      <c r="AP317" s="376" t="s">
        <v>1187</v>
      </c>
      <c r="AQ317" s="376" t="s">
        <v>1189</v>
      </c>
      <c r="AR317" s="376"/>
      <c r="AS317" s="376"/>
    </row>
    <row r="318" spans="1:45" ht="27" customHeight="1" x14ac:dyDescent="0.25">
      <c r="A318" s="425">
        <v>309</v>
      </c>
      <c r="B318" s="428"/>
      <c r="C318" s="428"/>
      <c r="D318" s="428" t="s">
        <v>2616</v>
      </c>
      <c r="E318" s="428"/>
      <c r="F318" s="428" t="s">
        <v>2595</v>
      </c>
      <c r="G318" s="428"/>
      <c r="H318" s="428" t="s">
        <v>2136</v>
      </c>
      <c r="I318" s="443">
        <v>0</v>
      </c>
      <c r="J318" s="428" t="s">
        <v>1187</v>
      </c>
      <c r="K318" s="428">
        <v>4</v>
      </c>
      <c r="L318" s="428">
        <v>1</v>
      </c>
      <c r="M318" s="428" t="s">
        <v>1996</v>
      </c>
      <c r="N318" s="428" t="s">
        <v>1190</v>
      </c>
      <c r="O318" s="428" t="s">
        <v>460</v>
      </c>
      <c r="P318" s="376" t="s">
        <v>1193</v>
      </c>
      <c r="Q318" s="376" t="s">
        <v>1193</v>
      </c>
      <c r="R318" s="376" t="s">
        <v>1193</v>
      </c>
      <c r="S318" s="376" t="s">
        <v>1185</v>
      </c>
      <c r="T318" s="376" t="s">
        <v>1185</v>
      </c>
      <c r="U318" s="376" t="s">
        <v>1185</v>
      </c>
      <c r="V318" s="376" t="s">
        <v>1185</v>
      </c>
      <c r="W318" s="376" t="s">
        <v>1185</v>
      </c>
      <c r="X318" s="376" t="s">
        <v>1185</v>
      </c>
      <c r="Y318" s="376" t="s">
        <v>1185</v>
      </c>
      <c r="Z318" s="376" t="s">
        <v>1185</v>
      </c>
      <c r="AA318" s="376" t="s">
        <v>1380</v>
      </c>
      <c r="AB318" s="376" t="s">
        <v>1380</v>
      </c>
      <c r="AC318" s="376" t="s">
        <v>1380</v>
      </c>
      <c r="AD318" s="376" t="s">
        <v>1185</v>
      </c>
      <c r="AE318" s="376" t="s">
        <v>1380</v>
      </c>
      <c r="AF318" s="376" t="s">
        <v>1380</v>
      </c>
      <c r="AG318" s="376" t="s">
        <v>1380</v>
      </c>
      <c r="AH318" s="376"/>
      <c r="AI318" s="376"/>
      <c r="AJ318" s="376" t="s">
        <v>1380</v>
      </c>
      <c r="AK318" s="405" t="s">
        <v>1193</v>
      </c>
      <c r="AL318" s="405" t="s">
        <v>1193</v>
      </c>
      <c r="AM318" s="376" t="s">
        <v>1380</v>
      </c>
      <c r="AN318" s="376"/>
      <c r="AO318" s="376"/>
      <c r="AP318" s="376" t="s">
        <v>1187</v>
      </c>
      <c r="AQ318" s="376"/>
      <c r="AR318" s="376"/>
      <c r="AS318" s="376"/>
    </row>
    <row r="319" spans="1:45" ht="27" customHeight="1" x14ac:dyDescent="0.25">
      <c r="A319" s="425">
        <v>310</v>
      </c>
      <c r="B319" s="428"/>
      <c r="C319" s="428"/>
      <c r="D319" s="428" t="s">
        <v>2617</v>
      </c>
      <c r="E319" s="428"/>
      <c r="F319" s="428" t="s">
        <v>2595</v>
      </c>
      <c r="G319" s="428"/>
      <c r="H319" s="428" t="s">
        <v>2136</v>
      </c>
      <c r="I319" s="443">
        <v>0</v>
      </c>
      <c r="J319" s="428" t="s">
        <v>1187</v>
      </c>
      <c r="K319" s="428">
        <v>4</v>
      </c>
      <c r="L319" s="428">
        <v>1</v>
      </c>
      <c r="M319" s="428" t="s">
        <v>1996</v>
      </c>
      <c r="N319" s="428" t="s">
        <v>1190</v>
      </c>
      <c r="O319" s="428" t="s">
        <v>460</v>
      </c>
      <c r="P319" s="376" t="s">
        <v>1192</v>
      </c>
      <c r="Q319" s="376" t="s">
        <v>1192</v>
      </c>
      <c r="R319" s="376" t="s">
        <v>1192</v>
      </c>
      <c r="S319" s="376" t="s">
        <v>1185</v>
      </c>
      <c r="T319" s="376" t="s">
        <v>1185</v>
      </c>
      <c r="U319" s="376" t="s">
        <v>1185</v>
      </c>
      <c r="V319" s="376" t="s">
        <v>1185</v>
      </c>
      <c r="W319" s="376" t="s">
        <v>1185</v>
      </c>
      <c r="X319" s="376" t="s">
        <v>1185</v>
      </c>
      <c r="Y319" s="376" t="s">
        <v>1185</v>
      </c>
      <c r="Z319" s="376" t="s">
        <v>1185</v>
      </c>
      <c r="AA319" s="376" t="s">
        <v>1380</v>
      </c>
      <c r="AB319" s="376" t="s">
        <v>1380</v>
      </c>
      <c r="AC319" s="376" t="s">
        <v>1380</v>
      </c>
      <c r="AD319" s="376" t="s">
        <v>1185</v>
      </c>
      <c r="AE319" s="376" t="s">
        <v>1380</v>
      </c>
      <c r="AF319" s="376" t="s">
        <v>1380</v>
      </c>
      <c r="AG319" s="376" t="s">
        <v>1380</v>
      </c>
      <c r="AH319" s="376"/>
      <c r="AI319" s="376"/>
      <c r="AJ319" s="376" t="s">
        <v>1380</v>
      </c>
      <c r="AK319" s="405" t="s">
        <v>1192</v>
      </c>
      <c r="AL319" s="405" t="s">
        <v>1192</v>
      </c>
      <c r="AM319" s="376" t="s">
        <v>1380</v>
      </c>
      <c r="AN319" s="376"/>
      <c r="AO319" s="376"/>
      <c r="AP319" s="376" t="s">
        <v>1187</v>
      </c>
      <c r="AQ319" s="376"/>
      <c r="AR319" s="376"/>
      <c r="AS319" s="376"/>
    </row>
    <row r="320" spans="1:45" ht="27" customHeight="1" x14ac:dyDescent="0.25">
      <c r="A320" s="425">
        <v>311</v>
      </c>
      <c r="B320" s="428"/>
      <c r="C320" s="428"/>
      <c r="D320" s="428" t="s">
        <v>2618</v>
      </c>
      <c r="E320" s="428"/>
      <c r="F320" s="428" t="s">
        <v>2595</v>
      </c>
      <c r="G320" s="428"/>
      <c r="H320" s="428" t="s">
        <v>2136</v>
      </c>
      <c r="I320" s="443">
        <v>0</v>
      </c>
      <c r="J320" s="428" t="s">
        <v>1187</v>
      </c>
      <c r="K320" s="428">
        <v>4</v>
      </c>
      <c r="L320" s="428">
        <v>1</v>
      </c>
      <c r="M320" s="428" t="s">
        <v>1996</v>
      </c>
      <c r="N320" s="428" t="s">
        <v>1190</v>
      </c>
      <c r="O320" s="428" t="s">
        <v>460</v>
      </c>
      <c r="P320" s="376" t="s">
        <v>1191</v>
      </c>
      <c r="Q320" s="376" t="s">
        <v>1191</v>
      </c>
      <c r="R320" s="376" t="s">
        <v>1191</v>
      </c>
      <c r="S320" s="376" t="s">
        <v>1185</v>
      </c>
      <c r="T320" s="376" t="s">
        <v>1185</v>
      </c>
      <c r="U320" s="376" t="s">
        <v>1185</v>
      </c>
      <c r="V320" s="376" t="s">
        <v>1185</v>
      </c>
      <c r="W320" s="376" t="s">
        <v>1185</v>
      </c>
      <c r="X320" s="376" t="s">
        <v>1185</v>
      </c>
      <c r="Y320" s="376" t="s">
        <v>1185</v>
      </c>
      <c r="Z320" s="376" t="s">
        <v>1185</v>
      </c>
      <c r="AA320" s="376" t="s">
        <v>1380</v>
      </c>
      <c r="AB320" s="376" t="s">
        <v>1380</v>
      </c>
      <c r="AC320" s="376" t="s">
        <v>1380</v>
      </c>
      <c r="AD320" s="376" t="s">
        <v>1185</v>
      </c>
      <c r="AE320" s="376" t="s">
        <v>1380</v>
      </c>
      <c r="AF320" s="376" t="s">
        <v>1380</v>
      </c>
      <c r="AG320" s="376" t="s">
        <v>1380</v>
      </c>
      <c r="AH320" s="376"/>
      <c r="AI320" s="376"/>
      <c r="AJ320" s="376" t="s">
        <v>1380</v>
      </c>
      <c r="AK320" s="405" t="s">
        <v>1191</v>
      </c>
      <c r="AL320" s="405" t="s">
        <v>1191</v>
      </c>
      <c r="AM320" s="376" t="s">
        <v>1380</v>
      </c>
      <c r="AN320" s="376"/>
      <c r="AO320" s="376"/>
      <c r="AP320" s="376" t="s">
        <v>1187</v>
      </c>
      <c r="AQ320" s="376"/>
      <c r="AR320" s="376"/>
      <c r="AS320" s="376"/>
    </row>
    <row r="321" spans="1:45" ht="27" customHeight="1" x14ac:dyDescent="0.25">
      <c r="A321" s="425">
        <v>312</v>
      </c>
      <c r="B321" s="428"/>
      <c r="C321" s="428"/>
      <c r="D321" s="428" t="s">
        <v>1153</v>
      </c>
      <c r="E321" s="428"/>
      <c r="F321" s="428" t="s">
        <v>1558</v>
      </c>
      <c r="G321" s="428"/>
      <c r="H321" s="428" t="s">
        <v>2136</v>
      </c>
      <c r="I321" s="443">
        <v>0</v>
      </c>
      <c r="J321" s="428" t="s">
        <v>1187</v>
      </c>
      <c r="K321" s="428">
        <v>4</v>
      </c>
      <c r="L321" s="428">
        <v>1</v>
      </c>
      <c r="M321" s="428" t="s">
        <v>1996</v>
      </c>
      <c r="N321" s="428" t="s">
        <v>1190</v>
      </c>
      <c r="O321" s="428" t="s">
        <v>1155</v>
      </c>
      <c r="P321" s="376" t="s">
        <v>1184</v>
      </c>
      <c r="Q321" s="376" t="s">
        <v>1185</v>
      </c>
      <c r="R321" s="376" t="s">
        <v>1185</v>
      </c>
      <c r="S321" s="376" t="s">
        <v>1185</v>
      </c>
      <c r="T321" s="376" t="s">
        <v>1185</v>
      </c>
      <c r="U321" s="376" t="s">
        <v>1185</v>
      </c>
      <c r="V321" s="376" t="s">
        <v>1185</v>
      </c>
      <c r="W321" s="376" t="s">
        <v>1184</v>
      </c>
      <c r="X321" s="376" t="s">
        <v>1185</v>
      </c>
      <c r="Y321" s="376" t="s">
        <v>1185</v>
      </c>
      <c r="Z321" s="376" t="s">
        <v>1185</v>
      </c>
      <c r="AA321" s="376" t="s">
        <v>1380</v>
      </c>
      <c r="AB321" s="376" t="s">
        <v>1380</v>
      </c>
      <c r="AC321" s="376" t="s">
        <v>1380</v>
      </c>
      <c r="AD321" s="376" t="s">
        <v>1185</v>
      </c>
      <c r="AE321" s="376" t="s">
        <v>1380</v>
      </c>
      <c r="AF321" s="376" t="s">
        <v>1380</v>
      </c>
      <c r="AG321" s="376" t="s">
        <v>1380</v>
      </c>
      <c r="AH321" s="376"/>
      <c r="AI321" s="376"/>
      <c r="AJ321" s="376" t="s">
        <v>1380</v>
      </c>
      <c r="AK321" s="405" t="s">
        <v>1185</v>
      </c>
      <c r="AL321" s="405" t="s">
        <v>1185</v>
      </c>
      <c r="AM321" s="376" t="s">
        <v>1380</v>
      </c>
      <c r="AN321" s="376"/>
      <c r="AO321" s="376"/>
      <c r="AP321" s="376" t="s">
        <v>1187</v>
      </c>
      <c r="AQ321" s="376" t="s">
        <v>1189</v>
      </c>
      <c r="AR321" s="376"/>
      <c r="AS321" s="376"/>
    </row>
    <row r="322" spans="1:45" ht="27" customHeight="1" x14ac:dyDescent="0.25">
      <c r="A322" s="425">
        <v>313</v>
      </c>
      <c r="B322" s="428"/>
      <c r="C322" s="428"/>
      <c r="D322" s="428" t="s">
        <v>337</v>
      </c>
      <c r="E322" s="428"/>
      <c r="F322" s="428" t="s">
        <v>615</v>
      </c>
      <c r="G322" s="428"/>
      <c r="H322" s="428" t="s">
        <v>2136</v>
      </c>
      <c r="I322" s="443">
        <v>0</v>
      </c>
      <c r="J322" s="428" t="s">
        <v>1187</v>
      </c>
      <c r="K322" s="428">
        <v>4</v>
      </c>
      <c r="L322" s="428">
        <v>1</v>
      </c>
      <c r="M322" s="428" t="s">
        <v>1997</v>
      </c>
      <c r="N322" s="428" t="s">
        <v>1186</v>
      </c>
      <c r="O322" s="428" t="s">
        <v>504</v>
      </c>
      <c r="P322" s="376" t="s">
        <v>337</v>
      </c>
      <c r="Q322" s="376" t="s">
        <v>337</v>
      </c>
      <c r="R322" s="376" t="s">
        <v>337</v>
      </c>
      <c r="S322" s="376" t="s">
        <v>1184</v>
      </c>
      <c r="T322" s="376" t="s">
        <v>1184</v>
      </c>
      <c r="U322" s="376" t="s">
        <v>1184</v>
      </c>
      <c r="V322" s="376" t="s">
        <v>1184</v>
      </c>
      <c r="W322" s="376" t="s">
        <v>1184</v>
      </c>
      <c r="X322" s="376" t="s">
        <v>1184</v>
      </c>
      <c r="Y322" s="376" t="s">
        <v>1185</v>
      </c>
      <c r="Z322" s="376" t="s">
        <v>1185</v>
      </c>
      <c r="AA322" s="376" t="s">
        <v>1207</v>
      </c>
      <c r="AB322" s="376" t="s">
        <v>1207</v>
      </c>
      <c r="AC322" s="376" t="s">
        <v>1207</v>
      </c>
      <c r="AD322" s="376" t="s">
        <v>1185</v>
      </c>
      <c r="AE322" s="376" t="s">
        <v>1207</v>
      </c>
      <c r="AF322" s="376" t="s">
        <v>1207</v>
      </c>
      <c r="AG322" s="376" t="s">
        <v>1207</v>
      </c>
      <c r="AH322" s="376"/>
      <c r="AI322" s="376"/>
      <c r="AJ322" s="376" t="s">
        <v>1207</v>
      </c>
      <c r="AK322" s="405" t="s">
        <v>337</v>
      </c>
      <c r="AL322" s="405" t="s">
        <v>337</v>
      </c>
      <c r="AM322" s="376" t="s">
        <v>1207</v>
      </c>
      <c r="AN322" s="376"/>
      <c r="AO322" s="376" t="s">
        <v>1183</v>
      </c>
      <c r="AP322" s="376" t="s">
        <v>1187</v>
      </c>
      <c r="AQ322" s="376" t="s">
        <v>1188</v>
      </c>
      <c r="AR322" s="376"/>
      <c r="AS322" s="376"/>
    </row>
    <row r="323" spans="1:45" ht="27" customHeight="1" x14ac:dyDescent="0.25">
      <c r="A323" s="425">
        <v>314</v>
      </c>
      <c r="B323" s="428"/>
      <c r="C323" s="428"/>
      <c r="D323" s="428" t="s">
        <v>339</v>
      </c>
      <c r="E323" s="428"/>
      <c r="F323" s="428" t="s">
        <v>615</v>
      </c>
      <c r="G323" s="428"/>
      <c r="H323" s="428" t="s">
        <v>2136</v>
      </c>
      <c r="I323" s="443">
        <v>0</v>
      </c>
      <c r="J323" s="428" t="s">
        <v>1187</v>
      </c>
      <c r="K323" s="428">
        <v>4</v>
      </c>
      <c r="L323" s="428">
        <v>1</v>
      </c>
      <c r="M323" s="428" t="s">
        <v>1997</v>
      </c>
      <c r="N323" s="428" t="s">
        <v>1186</v>
      </c>
      <c r="O323" s="428" t="s">
        <v>505</v>
      </c>
      <c r="P323" s="376" t="s">
        <v>339</v>
      </c>
      <c r="Q323" s="376" t="s">
        <v>339</v>
      </c>
      <c r="R323" s="376" t="s">
        <v>339</v>
      </c>
      <c r="S323" s="376" t="s">
        <v>1184</v>
      </c>
      <c r="T323" s="376" t="s">
        <v>1184</v>
      </c>
      <c r="U323" s="376" t="s">
        <v>1184</v>
      </c>
      <c r="V323" s="376" t="s">
        <v>1184</v>
      </c>
      <c r="W323" s="376" t="s">
        <v>1184</v>
      </c>
      <c r="X323" s="376" t="s">
        <v>1184</v>
      </c>
      <c r="Y323" s="376" t="s">
        <v>1185</v>
      </c>
      <c r="Z323" s="376" t="s">
        <v>1185</v>
      </c>
      <c r="AA323" s="376" t="s">
        <v>1207</v>
      </c>
      <c r="AB323" s="376" t="s">
        <v>1207</v>
      </c>
      <c r="AC323" s="376" t="s">
        <v>1207</v>
      </c>
      <c r="AD323" s="376" t="s">
        <v>1185</v>
      </c>
      <c r="AE323" s="376" t="s">
        <v>1207</v>
      </c>
      <c r="AF323" s="376" t="s">
        <v>1207</v>
      </c>
      <c r="AG323" s="376" t="s">
        <v>1207</v>
      </c>
      <c r="AH323" s="376"/>
      <c r="AI323" s="376"/>
      <c r="AJ323" s="376" t="s">
        <v>1207</v>
      </c>
      <c r="AK323" s="405" t="s">
        <v>339</v>
      </c>
      <c r="AL323" s="405" t="s">
        <v>339</v>
      </c>
      <c r="AM323" s="376" t="s">
        <v>1207</v>
      </c>
      <c r="AN323" s="376"/>
      <c r="AO323" s="376" t="s">
        <v>1183</v>
      </c>
      <c r="AP323" s="376" t="s">
        <v>1187</v>
      </c>
      <c r="AQ323" s="376" t="s">
        <v>1188</v>
      </c>
      <c r="AR323" s="376"/>
      <c r="AS323" s="376"/>
    </row>
    <row r="324" spans="1:45" ht="27" customHeight="1" x14ac:dyDescent="0.25">
      <c r="A324" s="425">
        <v>315</v>
      </c>
      <c r="B324" s="428"/>
      <c r="C324" s="428"/>
      <c r="D324" s="428" t="s">
        <v>341</v>
      </c>
      <c r="E324" s="428"/>
      <c r="F324" s="428" t="s">
        <v>615</v>
      </c>
      <c r="G324" s="428"/>
      <c r="H324" s="428" t="s">
        <v>2136</v>
      </c>
      <c r="I324" s="443">
        <v>0</v>
      </c>
      <c r="J324" s="428" t="s">
        <v>1187</v>
      </c>
      <c r="K324" s="428">
        <v>4</v>
      </c>
      <c r="L324" s="428">
        <v>1</v>
      </c>
      <c r="M324" s="428" t="s">
        <v>1997</v>
      </c>
      <c r="N324" s="428" t="s">
        <v>1186</v>
      </c>
      <c r="O324" s="428" t="s">
        <v>506</v>
      </c>
      <c r="P324" s="376" t="s">
        <v>341</v>
      </c>
      <c r="Q324" s="376" t="s">
        <v>341</v>
      </c>
      <c r="R324" s="376" t="s">
        <v>341</v>
      </c>
      <c r="S324" s="376" t="s">
        <v>1184</v>
      </c>
      <c r="T324" s="376" t="s">
        <v>1184</v>
      </c>
      <c r="U324" s="376" t="s">
        <v>1184</v>
      </c>
      <c r="V324" s="376" t="s">
        <v>1184</v>
      </c>
      <c r="W324" s="376" t="s">
        <v>1184</v>
      </c>
      <c r="X324" s="376" t="s">
        <v>1184</v>
      </c>
      <c r="Y324" s="376" t="s">
        <v>1185</v>
      </c>
      <c r="Z324" s="376" t="s">
        <v>1185</v>
      </c>
      <c r="AA324" s="376" t="s">
        <v>1207</v>
      </c>
      <c r="AB324" s="376" t="s">
        <v>1207</v>
      </c>
      <c r="AC324" s="376" t="s">
        <v>1207</v>
      </c>
      <c r="AD324" s="376" t="s">
        <v>1185</v>
      </c>
      <c r="AE324" s="376" t="s">
        <v>1207</v>
      </c>
      <c r="AF324" s="376" t="s">
        <v>1207</v>
      </c>
      <c r="AG324" s="376" t="s">
        <v>1207</v>
      </c>
      <c r="AH324" s="376"/>
      <c r="AI324" s="376"/>
      <c r="AJ324" s="376" t="s">
        <v>1207</v>
      </c>
      <c r="AK324" s="405" t="s">
        <v>341</v>
      </c>
      <c r="AL324" s="405" t="s">
        <v>341</v>
      </c>
      <c r="AM324" s="376" t="s">
        <v>1207</v>
      </c>
      <c r="AN324" s="376"/>
      <c r="AO324" s="376" t="s">
        <v>1183</v>
      </c>
      <c r="AP324" s="376" t="s">
        <v>1187</v>
      </c>
      <c r="AQ324" s="376" t="s">
        <v>1188</v>
      </c>
      <c r="AR324" s="376"/>
      <c r="AS324" s="376"/>
    </row>
    <row r="325" spans="1:45" ht="27" customHeight="1" x14ac:dyDescent="0.25">
      <c r="A325" s="425">
        <v>316</v>
      </c>
      <c r="B325" s="428"/>
      <c r="C325" s="428"/>
      <c r="D325" s="428" t="s">
        <v>343</v>
      </c>
      <c r="E325" s="428"/>
      <c r="F325" s="428" t="s">
        <v>615</v>
      </c>
      <c r="G325" s="428"/>
      <c r="H325" s="428" t="s">
        <v>2136</v>
      </c>
      <c r="I325" s="443">
        <v>0</v>
      </c>
      <c r="J325" s="428" t="s">
        <v>1187</v>
      </c>
      <c r="K325" s="428">
        <v>4</v>
      </c>
      <c r="L325" s="428">
        <v>1</v>
      </c>
      <c r="M325" s="428" t="s">
        <v>1997</v>
      </c>
      <c r="N325" s="428" t="s">
        <v>1186</v>
      </c>
      <c r="O325" s="428" t="s">
        <v>507</v>
      </c>
      <c r="P325" s="376" t="s">
        <v>343</v>
      </c>
      <c r="Q325" s="376" t="s">
        <v>343</v>
      </c>
      <c r="R325" s="376" t="s">
        <v>343</v>
      </c>
      <c r="S325" s="376" t="s">
        <v>1184</v>
      </c>
      <c r="T325" s="376" t="s">
        <v>1184</v>
      </c>
      <c r="U325" s="376" t="s">
        <v>1184</v>
      </c>
      <c r="V325" s="376" t="s">
        <v>1184</v>
      </c>
      <c r="W325" s="376" t="s">
        <v>1184</v>
      </c>
      <c r="X325" s="376" t="s">
        <v>1184</v>
      </c>
      <c r="Y325" s="376" t="s">
        <v>1185</v>
      </c>
      <c r="Z325" s="376" t="s">
        <v>1185</v>
      </c>
      <c r="AA325" s="376" t="s">
        <v>1207</v>
      </c>
      <c r="AB325" s="376" t="s">
        <v>1207</v>
      </c>
      <c r="AC325" s="376" t="s">
        <v>1207</v>
      </c>
      <c r="AD325" s="376" t="s">
        <v>1185</v>
      </c>
      <c r="AE325" s="376" t="s">
        <v>1207</v>
      </c>
      <c r="AF325" s="376" t="s">
        <v>1207</v>
      </c>
      <c r="AG325" s="376" t="s">
        <v>1207</v>
      </c>
      <c r="AH325" s="376"/>
      <c r="AI325" s="376"/>
      <c r="AJ325" s="376" t="s">
        <v>1207</v>
      </c>
      <c r="AK325" s="405" t="s">
        <v>343</v>
      </c>
      <c r="AL325" s="405" t="s">
        <v>343</v>
      </c>
      <c r="AM325" s="376" t="s">
        <v>1207</v>
      </c>
      <c r="AN325" s="376"/>
      <c r="AO325" s="376" t="s">
        <v>1183</v>
      </c>
      <c r="AP325" s="376" t="s">
        <v>1187</v>
      </c>
      <c r="AQ325" s="376" t="s">
        <v>1188</v>
      </c>
      <c r="AR325" s="376"/>
      <c r="AS325" s="376"/>
    </row>
    <row r="326" spans="1:45" ht="27" customHeight="1" x14ac:dyDescent="0.25">
      <c r="A326" s="425">
        <v>317</v>
      </c>
      <c r="B326" s="428"/>
      <c r="C326" s="428"/>
      <c r="D326" s="428" t="s">
        <v>345</v>
      </c>
      <c r="E326" s="428"/>
      <c r="F326" s="428" t="s">
        <v>615</v>
      </c>
      <c r="G326" s="428"/>
      <c r="H326" s="428" t="s">
        <v>2136</v>
      </c>
      <c r="I326" s="443">
        <v>0</v>
      </c>
      <c r="J326" s="428" t="s">
        <v>1187</v>
      </c>
      <c r="K326" s="428">
        <v>4</v>
      </c>
      <c r="L326" s="428">
        <v>1</v>
      </c>
      <c r="M326" s="428" t="s">
        <v>1997</v>
      </c>
      <c r="N326" s="428" t="s">
        <v>1186</v>
      </c>
      <c r="O326" s="428" t="s">
        <v>508</v>
      </c>
      <c r="P326" s="376" t="s">
        <v>345</v>
      </c>
      <c r="Q326" s="376" t="s">
        <v>345</v>
      </c>
      <c r="R326" s="376" t="s">
        <v>345</v>
      </c>
      <c r="S326" s="376" t="s">
        <v>1184</v>
      </c>
      <c r="T326" s="376" t="s">
        <v>1184</v>
      </c>
      <c r="U326" s="376" t="s">
        <v>1184</v>
      </c>
      <c r="V326" s="376" t="s">
        <v>1184</v>
      </c>
      <c r="W326" s="376" t="s">
        <v>1184</v>
      </c>
      <c r="X326" s="376" t="s">
        <v>1184</v>
      </c>
      <c r="Y326" s="376" t="s">
        <v>1185</v>
      </c>
      <c r="Z326" s="376" t="s">
        <v>1185</v>
      </c>
      <c r="AA326" s="376" t="s">
        <v>1207</v>
      </c>
      <c r="AB326" s="376" t="s">
        <v>1207</v>
      </c>
      <c r="AC326" s="376" t="s">
        <v>1207</v>
      </c>
      <c r="AD326" s="376" t="s">
        <v>1185</v>
      </c>
      <c r="AE326" s="376" t="s">
        <v>1207</v>
      </c>
      <c r="AF326" s="376" t="s">
        <v>1207</v>
      </c>
      <c r="AG326" s="376" t="s">
        <v>1207</v>
      </c>
      <c r="AH326" s="376"/>
      <c r="AI326" s="376"/>
      <c r="AJ326" s="376" t="s">
        <v>1207</v>
      </c>
      <c r="AK326" s="405" t="s">
        <v>345</v>
      </c>
      <c r="AL326" s="405" t="s">
        <v>345</v>
      </c>
      <c r="AM326" s="376" t="s">
        <v>1207</v>
      </c>
      <c r="AN326" s="376"/>
      <c r="AO326" s="376" t="s">
        <v>1183</v>
      </c>
      <c r="AP326" s="376" t="s">
        <v>1187</v>
      </c>
      <c r="AQ326" s="376" t="s">
        <v>1188</v>
      </c>
      <c r="AR326" s="376"/>
      <c r="AS326" s="376"/>
    </row>
    <row r="327" spans="1:45" ht="27" customHeight="1" x14ac:dyDescent="0.25">
      <c r="A327" s="425">
        <v>318</v>
      </c>
      <c r="B327" s="428"/>
      <c r="C327" s="428"/>
      <c r="D327" s="428" t="s">
        <v>347</v>
      </c>
      <c r="E327" s="428"/>
      <c r="F327" s="428" t="s">
        <v>615</v>
      </c>
      <c r="G327" s="428"/>
      <c r="H327" s="428" t="s">
        <v>2136</v>
      </c>
      <c r="I327" s="443">
        <v>0</v>
      </c>
      <c r="J327" s="428" t="s">
        <v>1187</v>
      </c>
      <c r="K327" s="428">
        <v>4</v>
      </c>
      <c r="L327" s="428">
        <v>1</v>
      </c>
      <c r="M327" s="428" t="s">
        <v>1997</v>
      </c>
      <c r="N327" s="428" t="s">
        <v>1186</v>
      </c>
      <c r="O327" s="428" t="s">
        <v>509</v>
      </c>
      <c r="P327" s="376" t="s">
        <v>347</v>
      </c>
      <c r="Q327" s="376" t="s">
        <v>347</v>
      </c>
      <c r="R327" s="376" t="s">
        <v>347</v>
      </c>
      <c r="S327" s="376" t="s">
        <v>1184</v>
      </c>
      <c r="T327" s="376" t="s">
        <v>1184</v>
      </c>
      <c r="U327" s="376" t="s">
        <v>1184</v>
      </c>
      <c r="V327" s="376" t="s">
        <v>1184</v>
      </c>
      <c r="W327" s="376" t="s">
        <v>1184</v>
      </c>
      <c r="X327" s="376" t="s">
        <v>1184</v>
      </c>
      <c r="Y327" s="376" t="s">
        <v>1185</v>
      </c>
      <c r="Z327" s="376" t="s">
        <v>1185</v>
      </c>
      <c r="AA327" s="376" t="s">
        <v>1207</v>
      </c>
      <c r="AB327" s="376" t="s">
        <v>1207</v>
      </c>
      <c r="AC327" s="376" t="s">
        <v>1207</v>
      </c>
      <c r="AD327" s="376" t="s">
        <v>1185</v>
      </c>
      <c r="AE327" s="376" t="s">
        <v>1207</v>
      </c>
      <c r="AF327" s="376" t="s">
        <v>1207</v>
      </c>
      <c r="AG327" s="376" t="s">
        <v>1207</v>
      </c>
      <c r="AH327" s="376"/>
      <c r="AI327" s="376"/>
      <c r="AJ327" s="376" t="s">
        <v>1207</v>
      </c>
      <c r="AK327" s="405" t="s">
        <v>347</v>
      </c>
      <c r="AL327" s="405" t="s">
        <v>347</v>
      </c>
      <c r="AM327" s="376" t="s">
        <v>1207</v>
      </c>
      <c r="AN327" s="376"/>
      <c r="AO327" s="376" t="s">
        <v>1183</v>
      </c>
      <c r="AP327" s="376" t="s">
        <v>1187</v>
      </c>
      <c r="AQ327" s="376"/>
      <c r="AR327" s="376"/>
      <c r="AS327" s="376"/>
    </row>
    <row r="328" spans="1:45" ht="27" customHeight="1" x14ac:dyDescent="0.25">
      <c r="A328" s="425">
        <v>319</v>
      </c>
      <c r="B328" s="428"/>
      <c r="C328" s="428"/>
      <c r="D328" s="428" t="s">
        <v>349</v>
      </c>
      <c r="E328" s="428"/>
      <c r="F328" s="428" t="s">
        <v>615</v>
      </c>
      <c r="G328" s="428"/>
      <c r="H328" s="428" t="s">
        <v>2136</v>
      </c>
      <c r="I328" s="443">
        <v>0</v>
      </c>
      <c r="J328" s="428" t="s">
        <v>1187</v>
      </c>
      <c r="K328" s="428">
        <v>4</v>
      </c>
      <c r="L328" s="428">
        <v>1</v>
      </c>
      <c r="M328" s="428" t="s">
        <v>1997</v>
      </c>
      <c r="N328" s="428" t="s">
        <v>1186</v>
      </c>
      <c r="O328" s="428" t="s">
        <v>510</v>
      </c>
      <c r="P328" s="376" t="s">
        <v>349</v>
      </c>
      <c r="Q328" s="376" t="s">
        <v>349</v>
      </c>
      <c r="R328" s="376" t="s">
        <v>349</v>
      </c>
      <c r="S328" s="376" t="s">
        <v>1184</v>
      </c>
      <c r="T328" s="376" t="s">
        <v>1184</v>
      </c>
      <c r="U328" s="376" t="s">
        <v>1184</v>
      </c>
      <c r="V328" s="376" t="s">
        <v>1184</v>
      </c>
      <c r="W328" s="376" t="s">
        <v>1184</v>
      </c>
      <c r="X328" s="376" t="s">
        <v>1184</v>
      </c>
      <c r="Y328" s="376" t="s">
        <v>1185</v>
      </c>
      <c r="Z328" s="376" t="s">
        <v>1185</v>
      </c>
      <c r="AA328" s="376" t="s">
        <v>1207</v>
      </c>
      <c r="AB328" s="376" t="s">
        <v>1207</v>
      </c>
      <c r="AC328" s="376" t="s">
        <v>1207</v>
      </c>
      <c r="AD328" s="376" t="s">
        <v>1185</v>
      </c>
      <c r="AE328" s="376" t="s">
        <v>1207</v>
      </c>
      <c r="AF328" s="376" t="s">
        <v>1207</v>
      </c>
      <c r="AG328" s="376" t="s">
        <v>1207</v>
      </c>
      <c r="AH328" s="376"/>
      <c r="AI328" s="376"/>
      <c r="AJ328" s="376" t="s">
        <v>1207</v>
      </c>
      <c r="AK328" s="405" t="s">
        <v>349</v>
      </c>
      <c r="AL328" s="405" t="s">
        <v>349</v>
      </c>
      <c r="AM328" s="376" t="s">
        <v>1207</v>
      </c>
      <c r="AN328" s="376"/>
      <c r="AO328" s="376" t="s">
        <v>1183</v>
      </c>
      <c r="AP328" s="376"/>
      <c r="AQ328" s="376"/>
      <c r="AR328" s="376"/>
      <c r="AS328" s="376"/>
    </row>
    <row r="329" spans="1:45" ht="27" customHeight="1" x14ac:dyDescent="0.25">
      <c r="A329" s="425">
        <v>320</v>
      </c>
      <c r="B329" s="428"/>
      <c r="C329" s="428"/>
      <c r="D329" s="428" t="s">
        <v>351</v>
      </c>
      <c r="E329" s="428"/>
      <c r="F329" s="428" t="s">
        <v>615</v>
      </c>
      <c r="G329" s="428"/>
      <c r="H329" s="428" t="s">
        <v>2136</v>
      </c>
      <c r="I329" s="443">
        <v>0</v>
      </c>
      <c r="J329" s="428" t="s">
        <v>1187</v>
      </c>
      <c r="K329" s="428">
        <v>4</v>
      </c>
      <c r="L329" s="428">
        <v>1</v>
      </c>
      <c r="M329" s="428" t="s">
        <v>1997</v>
      </c>
      <c r="N329" s="428" t="s">
        <v>1186</v>
      </c>
      <c r="O329" s="428" t="s">
        <v>511</v>
      </c>
      <c r="P329" s="376" t="s">
        <v>351</v>
      </c>
      <c r="Q329" s="376" t="s">
        <v>351</v>
      </c>
      <c r="R329" s="376" t="s">
        <v>351</v>
      </c>
      <c r="S329" s="376" t="s">
        <v>1184</v>
      </c>
      <c r="T329" s="376" t="s">
        <v>1184</v>
      </c>
      <c r="U329" s="376" t="s">
        <v>1184</v>
      </c>
      <c r="V329" s="376" t="s">
        <v>1184</v>
      </c>
      <c r="W329" s="376" t="s">
        <v>1184</v>
      </c>
      <c r="X329" s="376" t="s">
        <v>1184</v>
      </c>
      <c r="Y329" s="376" t="s">
        <v>1185</v>
      </c>
      <c r="Z329" s="376" t="s">
        <v>1185</v>
      </c>
      <c r="AA329" s="376" t="s">
        <v>1207</v>
      </c>
      <c r="AB329" s="376" t="s">
        <v>1207</v>
      </c>
      <c r="AC329" s="376" t="s">
        <v>1207</v>
      </c>
      <c r="AD329" s="376" t="s">
        <v>1185</v>
      </c>
      <c r="AE329" s="376" t="s">
        <v>1207</v>
      </c>
      <c r="AF329" s="376" t="s">
        <v>1207</v>
      </c>
      <c r="AG329" s="376" t="s">
        <v>1207</v>
      </c>
      <c r="AH329" s="376"/>
      <c r="AI329" s="376"/>
      <c r="AJ329" s="376" t="s">
        <v>1207</v>
      </c>
      <c r="AK329" s="405" t="s">
        <v>351</v>
      </c>
      <c r="AL329" s="405" t="s">
        <v>351</v>
      </c>
      <c r="AM329" s="376" t="s">
        <v>1207</v>
      </c>
      <c r="AN329" s="376"/>
      <c r="AO329" s="376" t="s">
        <v>1183</v>
      </c>
      <c r="AP329" s="376"/>
      <c r="AQ329" s="376"/>
      <c r="AR329" s="376"/>
      <c r="AS329" s="376"/>
    </row>
    <row r="330" spans="1:45" ht="27" customHeight="1" thickBot="1" x14ac:dyDescent="0.3">
      <c r="A330" s="425">
        <v>321</v>
      </c>
      <c r="B330" s="462" t="s">
        <v>1725</v>
      </c>
      <c r="C330" s="463" t="s">
        <v>1646</v>
      </c>
      <c r="D330" s="454" t="s">
        <v>1646</v>
      </c>
      <c r="E330" s="454"/>
      <c r="F330" s="454" t="s">
        <v>1647</v>
      </c>
      <c r="G330" s="454"/>
      <c r="H330" s="454" t="s">
        <v>1648</v>
      </c>
      <c r="I330" s="455">
        <v>0</v>
      </c>
      <c r="J330" s="454" t="s">
        <v>1187</v>
      </c>
      <c r="K330" s="454">
        <v>4</v>
      </c>
      <c r="L330" s="454">
        <v>1</v>
      </c>
      <c r="M330" s="454" t="s">
        <v>1962</v>
      </c>
      <c r="N330" s="454" t="s">
        <v>1649</v>
      </c>
      <c r="O330" s="465"/>
      <c r="P330" s="392"/>
      <c r="Q330" s="392"/>
      <c r="R330" s="393"/>
      <c r="S330" s="393"/>
      <c r="T330" s="394" t="s">
        <v>1184</v>
      </c>
      <c r="U330" s="394" t="s">
        <v>1185</v>
      </c>
      <c r="V330" s="393"/>
      <c r="W330" s="395"/>
      <c r="X330" s="393"/>
      <c r="Y330" s="389" t="s">
        <v>1380</v>
      </c>
      <c r="Z330" s="389">
        <v>192</v>
      </c>
      <c r="AA330" s="389" t="s">
        <v>1185</v>
      </c>
      <c r="AB330" s="389" t="s">
        <v>1185</v>
      </c>
      <c r="AC330" s="389" t="s">
        <v>1185</v>
      </c>
      <c r="AD330" s="389">
        <v>192</v>
      </c>
      <c r="AE330" s="389" t="s">
        <v>1185</v>
      </c>
      <c r="AF330" s="389" t="s">
        <v>1185</v>
      </c>
      <c r="AG330" s="389" t="s">
        <v>1185</v>
      </c>
      <c r="AH330" s="422"/>
      <c r="AI330" s="422"/>
      <c r="AJ330" s="389" t="s">
        <v>1185</v>
      </c>
      <c r="AK330" s="392"/>
      <c r="AL330" s="519"/>
      <c r="AM330" s="389" t="s">
        <v>1185</v>
      </c>
      <c r="AN330" s="422"/>
    </row>
    <row r="332" spans="1:45" ht="27" customHeight="1" x14ac:dyDescent="0.25">
      <c r="E332" s="384" t="s">
        <v>2022</v>
      </c>
      <c r="F332" s="384" t="s">
        <v>1861</v>
      </c>
      <c r="G332" s="384" t="str">
        <f>_xlfn.CONCAT(I65,I64,I63,I59,I58,I57,I56,I50,I49,I48,I47,I46,I45,I44,I43,I40,I38,I37,I35,I34,I33,I32,I31,I30,I29,I28)</f>
        <v>00000000000000110!OCS_FOUNDRY_PUF_ENABLE &amp; !OCS_IID_PUF_ENABLE00010000000011</v>
      </c>
      <c r="H332" s="384" t="s">
        <v>1868</v>
      </c>
      <c r="I332" s="456" t="s">
        <v>2619</v>
      </c>
    </row>
    <row r="333" spans="1:45" ht="27" customHeight="1" x14ac:dyDescent="0.25">
      <c r="F333" s="384" t="s">
        <v>1863</v>
      </c>
      <c r="G333" s="384" t="str">
        <f>_xlfn.CONCAT(I91,I90,I89,I88,I87,I86,I85,I84,I83,I82,I81,I80,I79,I77,I76,I75,I74,I73,I72,I68,I67,I66)</f>
        <v>11111111001000010000111010000001</v>
      </c>
      <c r="H333" s="457" t="s">
        <v>1870</v>
      </c>
      <c r="I333" s="456" t="s">
        <v>2010</v>
      </c>
    </row>
    <row r="334" spans="1:45" ht="27" customHeight="1" x14ac:dyDescent="0.25">
      <c r="F334" s="384" t="s">
        <v>1866</v>
      </c>
      <c r="G334" s="384" t="str">
        <f>_xlfn.CONCAT(I101,I100,I99,I98,I97,I96,I95,I94,I93,I92)</f>
        <v>00000000000000000(1 &lt;&lt; cse_sram_num_banks) - 1</v>
      </c>
      <c r="I334" s="456" t="s">
        <v>2620</v>
      </c>
    </row>
    <row r="335" spans="1:45" ht="27" customHeight="1" x14ac:dyDescent="0.25">
      <c r="F335" s="384" t="s">
        <v>1867</v>
      </c>
      <c r="G335" s="384" t="str">
        <f>_xlfn.CONCAT(I124,I123,I122,I121,I120,I118,I117,I116,I115,I114,I113,I112,I111,I110,I109,I108,I107,I106,I105,I104,I103,I102)</f>
        <v>00000010TRNG_SEI_EN11000100000000OCS_SELF_TEST_EN_PARAM00new_Elasti00001</v>
      </c>
      <c r="H335" s="384" t="s">
        <v>1876</v>
      </c>
      <c r="I335" s="456" t="s">
        <v>2621</v>
      </c>
    </row>
    <row r="336" spans="1:45" ht="27" customHeight="1" x14ac:dyDescent="0.25">
      <c r="F336" s="384" t="s">
        <v>1998</v>
      </c>
      <c r="G336" s="384" t="str">
        <f>_xlfn.CONCAT(I128,I127,I126,I125)</f>
        <v>00000000000000000000000000000000</v>
      </c>
      <c r="H336" s="384" t="s">
        <v>1878</v>
      </c>
      <c r="I336" s="456" t="s">
        <v>1878</v>
      </c>
    </row>
    <row r="337" spans="4:23" ht="27" customHeight="1" x14ac:dyDescent="0.25">
      <c r="F337" s="384" t="s">
        <v>1999</v>
      </c>
      <c r="G337" s="384" t="s">
        <v>2000</v>
      </c>
      <c r="I337" s="456" t="s">
        <v>2000</v>
      </c>
    </row>
    <row r="338" spans="4:23" ht="27" customHeight="1" x14ac:dyDescent="0.25">
      <c r="F338" s="384" t="s">
        <v>1749</v>
      </c>
      <c r="I338" s="456"/>
      <c r="W338" s="348"/>
    </row>
    <row r="339" spans="4:23" ht="27" customHeight="1" x14ac:dyDescent="0.25">
      <c r="F339" s="384" t="s">
        <v>2001</v>
      </c>
      <c r="G339" s="384" t="str">
        <f>_xlfn.CONCAT(I191,I190,I189,I188,I187,I186,I185,I184,I183,I182,I181,I180,I179,I178,I177,I176,I175,I174,I173,I172,I171,I170,I169,I168,I167,I166,I165,I164,I163,I162,I161)</f>
        <v>01011010101010!OCS_SELF_TEST_EN_PARAMOCS_SELF_TEST_EN_PARAM101000000101010</v>
      </c>
      <c r="I339" s="456" t="s">
        <v>1878</v>
      </c>
      <c r="W339" s="348"/>
    </row>
    <row r="340" spans="4:23" ht="27" customHeight="1" x14ac:dyDescent="0.25">
      <c r="F340" s="384" t="s">
        <v>2002</v>
      </c>
      <c r="G340" s="384" t="str">
        <f>_xlfn.CONCAT(I211,I210,I209,I208,I207,I206,I203,I202,I201,I200,I199,I198,I197,I196,I195,I194,I193,I192)</f>
        <v>0000000011111111011010!(!OCS_FOUNDRY_PUF_ENABLE &amp; !OCS_IID_PUF_ENABLE)!OCS_FOUNDRY_PUF_ENABLE &amp; !OCS_IID_PUF_ENABLE00000010</v>
      </c>
      <c r="I340" s="456" t="s">
        <v>1878</v>
      </c>
      <c r="W340" s="348"/>
    </row>
    <row r="343" spans="4:23" ht="27" customHeight="1" x14ac:dyDescent="0.25">
      <c r="D343" s="466"/>
    </row>
    <row r="344" spans="4:23" ht="27" customHeight="1" x14ac:dyDescent="0.25">
      <c r="D344" s="466"/>
    </row>
    <row r="345" spans="4:23" ht="27" customHeight="1" x14ac:dyDescent="0.25">
      <c r="D345" s="467"/>
    </row>
    <row r="346" spans="4:23" ht="27" customHeight="1" x14ac:dyDescent="0.25">
      <c r="D346" s="467"/>
    </row>
    <row r="347" spans="4:23" ht="27" customHeight="1" x14ac:dyDescent="0.25">
      <c r="D347" s="467"/>
    </row>
    <row r="348" spans="4:23" ht="27" customHeight="1" x14ac:dyDescent="0.25">
      <c r="D348" s="467"/>
    </row>
  </sheetData>
  <phoneticPr fontId="18" type="noConversion"/>
  <conditionalFormatting sqref="L4 L43:L68 L149 L261:L1048576 L230:L250 L37:L38 L152 D345:D348 L14:L17 L21:L24 L28:L35 L141:L146 L157:L203 L72:L77 L252:L257 L79:L132 L6:L10 L40 L206:L226">
    <cfRule type="cellIs" dxfId="3173" priority="3872" operator="equal">
      <formula>1</formula>
    </cfRule>
  </conditionalFormatting>
  <conditionalFormatting sqref="P149:AB149 P220:Z221 P236:Z236 P253:Z253 Z258:Z259 P267:AC289 AA266:AC266 AA290:AC292 AO1:DK2 AO261:DK1048576 P222:AC226 P235:AC235 P250:V250 AG75:AJ77 P41:Y41 AO252:DK259 P252:AC252 P237:Q237 S237:AA237 X250:AC250 P238:AC247 P261:AC265 P1:AC2 AA147:AC151 Z227:AC234 P254:AC257 AC237 AA260:AC260 AC258:AC259 AB41:AC41 P42:AC77 AG41:AG42 AG79:AJ107 AG110:AJ201 P79:AC146 P152:AC203 P6:AC16 P17:AD17 AD20 P248:AA249 AN79:DK203 AN75:DK77 AO40:DK74 AN206:AN219 P206:AC219 AG206:AJ219 AO206:DK250 P18:AC40 P4:AC4 AO4:DK38 P293:AC1048576">
    <cfRule type="expression" dxfId="3172" priority="3866">
      <formula>AND(P1=0, P1&lt;&gt;"")</formula>
    </cfRule>
    <cfRule type="expression" dxfId="3171" priority="3867">
      <formula>AND(P1&gt;0, P1&lt;10000000000)</formula>
    </cfRule>
    <cfRule type="cellIs" dxfId="3170" priority="3868" operator="equal">
      <formula>"yes"</formula>
    </cfRule>
    <cfRule type="cellIs" dxfId="3169" priority="3869" operator="equal">
      <formula>"no"</formula>
    </cfRule>
    <cfRule type="cellIs" dxfId="3168" priority="3871" operator="equal">
      <formula>"remove"</formula>
    </cfRule>
  </conditionalFormatting>
  <conditionalFormatting sqref="N7:N10 N43:N68 N37:N38 N14:N17 N21:N24 N28:N35 N157 N141:N148 N150:N153 N167:N203 N160:N162 N72:N77 N231:N250 N79:N132 N40 N206:N229 N252:N1048576">
    <cfRule type="expression" dxfId="3167" priority="3629">
      <formula>COUNTIF($N$7:$N7,$N7)&gt;1</formula>
    </cfRule>
  </conditionalFormatting>
  <conditionalFormatting sqref="M7:M10 M43:M68 M37:M38 M14:M17 M21:M24 M28:M35 M150:M154 M141:M148 M167:M203 M160:M162 M157:M158 M72:M77 M231:M250 M79:M132 M40 M206:M229 M253:M1048576">
    <cfRule type="expression" dxfId="3166" priority="3628">
      <formula>COUNTIF($M$7:$M7,$M7)&gt;1</formula>
    </cfRule>
  </conditionalFormatting>
  <conditionalFormatting sqref="A144 D144:E145 H150:O150 H151:M151 A148:C150 A145:C146 A152:A156 A151:F151 A158:A203 AA266:AC266 AA290:AC292 Z258:Z259 A230:F233 K234:O234 A36:C36 B153:C156 E153:F156 M153:M154 A11:C13 A20:E20 A18:C19 E18:E19 A27:E27 A25:C26 E25:E26 A133:B140 B163:C166 L163:L166 M158 B212:C213 E212:F213 AG7:AJ38 AG260:AJ296 AG222:AJ235 AG308:AJ313 AG43:AJ77 I41:Y41 S237:AA237 X250:AC250 N252:AC252 A76:A78 A37:F38 A7:F10 AA150:AC151 I29:AC35 AA260:AC260 P36:AC36 P153:AC156 A261:F443 P335:AC338 D146:F150 B152:F152 Z227:AC234 P11:AC13 A21:F24 A28:F35 P25:AC27 A141:F143 B167:F203 B157:F162 O158:AC159 B214:F229 P212:AC213 A252:F259 AC237 AC258:AC259 AB41:AC41 I42:AC46 AG41:AI42 AG79:AJ107 AG110:AJ201 P133:AC140 P163:AC166 A14:F17 P18:AC20 AD20 A235:F250 AN252:DH443 AN79:DH203 AN7:DH38 AG254:AJ257 A79:F132 H248:AA249 H17:AD17 H14:AC16 H79:AC132 H254:AC257 H214:AC219 H160:AC162 H167:AC203 H28:AC28 H21:AC24 H222:AC226 H157:AC157 H152:AC152 H141:AC149 H339:AC443 H261:AC265 H238:AC247 H7:AC10 H47:AC77 H237:Q237 H252:L252 H267:AC289 H212:N213 H158:L159 H250:V250 H335:N338 H153:K156 H227:O233 H258:O259 H290:O292 H266:O266 H253:Z253 H236:Z236 H220:Z221 H235:AC235 AN40:DH77 A40:F77 AG40:AJ40 H206:AC211 AN206:DH250 AG206:AJ219 B206:F211 A206:A229 I37:AC40 H293:AC334 AG315:AJ316 AG318:AJ443">
    <cfRule type="expression" dxfId="3165" priority="3883">
      <formula>$J7="SoftStrap"</formula>
    </cfRule>
    <cfRule type="expression" dxfId="3164" priority="4168">
      <formula>$J7="GP2_CATEGORY"</formula>
    </cfRule>
    <cfRule type="expression" dxfId="3163" priority="4169">
      <formula>$J7="GP3_CATEGORY"</formula>
    </cfRule>
    <cfRule type="expression" dxfId="3162" priority="4170">
      <formula>$J7="GP3_IFP_CATEGORY"</formula>
    </cfRule>
    <cfRule type="expression" dxfId="3161" priority="4171">
      <formula>$J7="GP1_CATEGORY"</formula>
    </cfRule>
    <cfRule type="expression" dxfId="3160" priority="4172">
      <formula>$J7="GP1_IFP_CATEGORY"</formula>
    </cfRule>
  </conditionalFormatting>
  <conditionalFormatting sqref="L147 L150">
    <cfRule type="cellIs" dxfId="3159" priority="3604" operator="equal">
      <formula>1</formula>
    </cfRule>
  </conditionalFormatting>
  <conditionalFormatting sqref="K147 K150">
    <cfRule type="colorScale" priority="3605">
      <colorScale>
        <cfvo type="min"/>
        <cfvo type="percentile" val="50"/>
        <cfvo type="max"/>
        <color rgb="FFF8696B"/>
        <color rgb="FFFFEB84"/>
        <color rgb="FF63BE7B"/>
      </colorScale>
    </cfRule>
  </conditionalFormatting>
  <conditionalFormatting sqref="P147:Y147">
    <cfRule type="expression" dxfId="3158" priority="3599">
      <formula>AND(P147=0, P147&lt;&gt;"")</formula>
    </cfRule>
    <cfRule type="expression" dxfId="3157" priority="3600">
      <formula>AND(P147&gt;0, P147&lt;10000000000)</formula>
    </cfRule>
    <cfRule type="cellIs" dxfId="3156" priority="3601" operator="equal">
      <formula>"yes"</formula>
    </cfRule>
    <cfRule type="cellIs" dxfId="3155" priority="3602" operator="equal">
      <formula>"no"</formula>
    </cfRule>
    <cfRule type="cellIs" dxfId="3154" priority="3603" operator="equal">
      <formula>"remove"</formula>
    </cfRule>
  </conditionalFormatting>
  <conditionalFormatting sqref="A147">
    <cfRule type="expression" dxfId="3153" priority="3613">
      <formula>$J147="SoftStrap"</formula>
    </cfRule>
    <cfRule type="expression" dxfId="3152" priority="3614">
      <formula>$J147="GP2_CATEGORY"</formula>
    </cfRule>
    <cfRule type="expression" dxfId="3151" priority="3615">
      <formula>$J147="GP3_CATEGORY"</formula>
    </cfRule>
    <cfRule type="expression" dxfId="3150" priority="3616">
      <formula>$J147="GP3_IFP_CATEGORY"</formula>
    </cfRule>
    <cfRule type="expression" dxfId="3149" priority="3617">
      <formula>$J147="GP1_CATEGORY"</formula>
    </cfRule>
    <cfRule type="expression" dxfId="3148" priority="3618">
      <formula>$J147="GP1_IFP_CATEGORY"</formula>
    </cfRule>
  </conditionalFormatting>
  <conditionalFormatting sqref="L148:L149">
    <cfRule type="cellIs" dxfId="3147" priority="3581" operator="equal">
      <formula>1</formula>
    </cfRule>
  </conditionalFormatting>
  <conditionalFormatting sqref="K148">
    <cfRule type="colorScale" priority="3582">
      <colorScale>
        <cfvo type="min"/>
        <cfvo type="percentile" val="50"/>
        <cfvo type="max"/>
        <color rgb="FFF8696B"/>
        <color rgb="FFFFEB84"/>
        <color rgb="FF63BE7B"/>
      </colorScale>
    </cfRule>
  </conditionalFormatting>
  <conditionalFormatting sqref="P148:Y149">
    <cfRule type="expression" dxfId="3146" priority="3576">
      <formula>AND(P148=0, P148&lt;&gt;"")</formula>
    </cfRule>
    <cfRule type="expression" dxfId="3145" priority="3577">
      <formula>AND(P148&gt;0, P148&lt;10000000000)</formula>
    </cfRule>
    <cfRule type="cellIs" dxfId="3144" priority="3578" operator="equal">
      <formula>"yes"</formula>
    </cfRule>
    <cfRule type="cellIs" dxfId="3143" priority="3579" operator="equal">
      <formula>"no"</formula>
    </cfRule>
    <cfRule type="cellIs" dxfId="3142" priority="3580" operator="equal">
      <formula>"remove"</formula>
    </cfRule>
  </conditionalFormatting>
  <conditionalFormatting sqref="L151">
    <cfRule type="cellIs" dxfId="3141" priority="3558" operator="equal">
      <formula>1</formula>
    </cfRule>
  </conditionalFormatting>
  <conditionalFormatting sqref="K151">
    <cfRule type="colorScale" priority="3559">
      <colorScale>
        <cfvo type="min"/>
        <cfvo type="percentile" val="50"/>
        <cfvo type="max"/>
        <color rgb="FFF8696B"/>
        <color rgb="FFFFEB84"/>
        <color rgb="FF63BE7B"/>
      </colorScale>
    </cfRule>
  </conditionalFormatting>
  <conditionalFormatting sqref="A157">
    <cfRule type="expression" dxfId="3140" priority="3567">
      <formula>$J157="SoftStrap"</formula>
    </cfRule>
    <cfRule type="expression" dxfId="3139" priority="3568">
      <formula>$J157="GP2_CATEGORY"</formula>
    </cfRule>
    <cfRule type="expression" dxfId="3138" priority="3569">
      <formula>$J157="GP3_CATEGORY"</formula>
    </cfRule>
    <cfRule type="expression" dxfId="3137" priority="3570">
      <formula>$J157="GP3_IFP_CATEGORY"</formula>
    </cfRule>
    <cfRule type="expression" dxfId="3136" priority="3571">
      <formula>$J157="GP1_CATEGORY"</formula>
    </cfRule>
    <cfRule type="expression" dxfId="3135" priority="3572">
      <formula>$J157="GP1_IFP_CATEGORY"</formula>
    </cfRule>
  </conditionalFormatting>
  <conditionalFormatting sqref="N151">
    <cfRule type="expression" dxfId="3134" priority="3544">
      <formula>$J151="SoftStrap"</formula>
    </cfRule>
    <cfRule type="expression" dxfId="3133" priority="3545">
      <formula>$J151="GP2_CATEGORY"</formula>
    </cfRule>
    <cfRule type="expression" dxfId="3132" priority="3546">
      <formula>$J151="GP3_CATEGORY"</formula>
    </cfRule>
    <cfRule type="expression" dxfId="3131" priority="3547">
      <formula>$J151="GP3_IFP_CATEGORY"</formula>
    </cfRule>
    <cfRule type="expression" dxfId="3130" priority="3548">
      <formula>$J151="GP1_CATEGORY"</formula>
    </cfRule>
    <cfRule type="expression" dxfId="3129" priority="3549">
      <formula>$J151="GP1_IFP_CATEGORY"</formula>
    </cfRule>
  </conditionalFormatting>
  <conditionalFormatting sqref="O151">
    <cfRule type="expression" dxfId="3128" priority="3537">
      <formula>$J151="SoftStrap"</formula>
    </cfRule>
    <cfRule type="expression" dxfId="3127" priority="3538">
      <formula>$J151="GP2_CATEGORY"</formula>
    </cfRule>
    <cfRule type="expression" dxfId="3126" priority="3539">
      <formula>$J151="GP3_CATEGORY"</formula>
    </cfRule>
    <cfRule type="expression" dxfId="3125" priority="3540">
      <formula>$J151="GP3_IFP_CATEGORY"</formula>
    </cfRule>
    <cfRule type="expression" dxfId="3124" priority="3541">
      <formula>$J151="GP1_CATEGORY"</formula>
    </cfRule>
    <cfRule type="expression" dxfId="3123" priority="3542">
      <formula>$J151="GP1_IFP_CATEGORY"</formula>
    </cfRule>
  </conditionalFormatting>
  <conditionalFormatting sqref="L41:L42">
    <cfRule type="cellIs" dxfId="3122" priority="3522" operator="equal">
      <formula>1</formula>
    </cfRule>
  </conditionalFormatting>
  <conditionalFormatting sqref="K41:K42">
    <cfRule type="colorScale" priority="3523">
      <colorScale>
        <cfvo type="min"/>
        <cfvo type="percentile" val="50"/>
        <cfvo type="max"/>
        <color rgb="FFF8696B"/>
        <color rgb="FFFFEB84"/>
        <color rgb="FF63BE7B"/>
      </colorScale>
    </cfRule>
  </conditionalFormatting>
  <conditionalFormatting sqref="N41:N42">
    <cfRule type="expression" dxfId="3121" priority="3516">
      <formula>COUNTIF($N$7:$N41,$N41)&gt;1</formula>
    </cfRule>
  </conditionalFormatting>
  <conditionalFormatting sqref="M41:M42">
    <cfRule type="expression" dxfId="3120" priority="3515">
      <formula>COUNTIF($M$7:$M41,$M41)&gt;1</formula>
    </cfRule>
  </conditionalFormatting>
  <conditionalFormatting sqref="L69:L71">
    <cfRule type="cellIs" dxfId="3119" priority="3499" operator="equal">
      <formula>1</formula>
    </cfRule>
  </conditionalFormatting>
  <conditionalFormatting sqref="K69:K71">
    <cfRule type="colorScale" priority="3500">
      <colorScale>
        <cfvo type="min"/>
        <cfvo type="percentile" val="50"/>
        <cfvo type="max"/>
        <color rgb="FFF8696B"/>
        <color rgb="FFFFEB84"/>
        <color rgb="FF63BE7B"/>
      </colorScale>
    </cfRule>
  </conditionalFormatting>
  <conditionalFormatting sqref="N69:N71">
    <cfRule type="expression" dxfId="3118" priority="3493">
      <formula>COUNTIF($N$7:$N69,$N69)&gt;1</formula>
    </cfRule>
  </conditionalFormatting>
  <conditionalFormatting sqref="M69:M71">
    <cfRule type="expression" dxfId="3117" priority="3492">
      <formula>COUNTIF($M$7:$M69,$M69)&gt;1</formula>
    </cfRule>
  </conditionalFormatting>
  <conditionalFormatting sqref="Z149">
    <cfRule type="expression" dxfId="3116" priority="3407">
      <formula>AND(Z149=0, Z149&lt;&gt;"")</formula>
    </cfRule>
    <cfRule type="expression" dxfId="3115" priority="3408">
      <formula>AND(Z149&gt;0, Z149&lt;10000000000)</formula>
    </cfRule>
    <cfRule type="cellIs" dxfId="3114" priority="3409" operator="equal">
      <formula>"yes"</formula>
    </cfRule>
    <cfRule type="cellIs" dxfId="3113" priority="3410" operator="equal">
      <formula>"no"</formula>
    </cfRule>
    <cfRule type="cellIs" dxfId="3112" priority="3411" operator="equal">
      <formula>"remove"</formula>
    </cfRule>
  </conditionalFormatting>
  <conditionalFormatting sqref="N149 N230:N231">
    <cfRule type="expression" dxfId="3111" priority="4191">
      <formula>COUNTIF($N$7:$N151,$N149)&gt;1</formula>
    </cfRule>
  </conditionalFormatting>
  <conditionalFormatting sqref="M149 M230:M231">
    <cfRule type="expression" dxfId="3110" priority="4195">
      <formula>COUNTIF($M$7:$M151,$M149)&gt;1</formula>
    </cfRule>
  </conditionalFormatting>
  <conditionalFormatting sqref="C144">
    <cfRule type="expression" dxfId="3109" priority="3379">
      <formula>$J144="SoftStrap"</formula>
    </cfRule>
    <cfRule type="expression" dxfId="3108" priority="3380">
      <formula>$J144="GP2_CATEGORY"</formula>
    </cfRule>
    <cfRule type="expression" dxfId="3107" priority="3381">
      <formula>$J144="GP3_CATEGORY"</formula>
    </cfRule>
    <cfRule type="expression" dxfId="3106" priority="3382">
      <formula>$J144="GP3_IFP_CATEGORY"</formula>
    </cfRule>
    <cfRule type="expression" dxfId="3105" priority="3383">
      <formula>$J144="GP1_CATEGORY"</formula>
    </cfRule>
    <cfRule type="expression" dxfId="3104" priority="3384">
      <formula>$J144="GP1_IFP_CATEGORY"</formula>
    </cfRule>
  </conditionalFormatting>
  <conditionalFormatting sqref="C147">
    <cfRule type="expression" dxfId="3103" priority="3373">
      <formula>$J147="SoftStrap"</formula>
    </cfRule>
    <cfRule type="expression" dxfId="3102" priority="3374">
      <formula>$J147="GP2_CATEGORY"</formula>
    </cfRule>
    <cfRule type="expression" dxfId="3101" priority="3375">
      <formula>$J147="GP3_CATEGORY"</formula>
    </cfRule>
    <cfRule type="expression" dxfId="3100" priority="3376">
      <formula>$J147="GP3_IFP_CATEGORY"</formula>
    </cfRule>
    <cfRule type="expression" dxfId="3099" priority="3377">
      <formula>$J147="GP1_CATEGORY"</formula>
    </cfRule>
    <cfRule type="expression" dxfId="3098" priority="3378">
      <formula>$J147="GP1_IFP_CATEGORY"</formula>
    </cfRule>
  </conditionalFormatting>
  <conditionalFormatting sqref="F145">
    <cfRule type="expression" dxfId="3097" priority="3343">
      <formula>$J145="SoftStrap"</formula>
    </cfRule>
    <cfRule type="expression" dxfId="3096" priority="3344">
      <formula>$J145="GP2_CATEGORY"</formula>
    </cfRule>
    <cfRule type="expression" dxfId="3095" priority="3345">
      <formula>$J145="GP3_CATEGORY"</formula>
    </cfRule>
    <cfRule type="expression" dxfId="3094" priority="3346">
      <formula>$J145="GP3_IFP_CATEGORY"</formula>
    </cfRule>
    <cfRule type="expression" dxfId="3093" priority="3347">
      <formula>$J145="GP1_CATEGORY"</formula>
    </cfRule>
    <cfRule type="expression" dxfId="3092" priority="3348">
      <formula>$J145="GP1_IFP_CATEGORY"</formula>
    </cfRule>
  </conditionalFormatting>
  <conditionalFormatting sqref="F144">
    <cfRule type="expression" dxfId="3091" priority="3337">
      <formula>$J144="SoftStrap"</formula>
    </cfRule>
    <cfRule type="expression" dxfId="3090" priority="3338">
      <formula>$J144="GP2_CATEGORY"</formula>
    </cfRule>
    <cfRule type="expression" dxfId="3089" priority="3339">
      <formula>$J144="GP3_CATEGORY"</formula>
    </cfRule>
    <cfRule type="expression" dxfId="3088" priority="3340">
      <formula>$J144="GP3_IFP_CATEGORY"</formula>
    </cfRule>
    <cfRule type="expression" dxfId="3087" priority="3341">
      <formula>$J144="GP1_CATEGORY"</formula>
    </cfRule>
    <cfRule type="expression" dxfId="3086" priority="3342">
      <formula>$J144="GP1_IFP_CATEGORY"</formula>
    </cfRule>
  </conditionalFormatting>
  <conditionalFormatting sqref="B144">
    <cfRule type="expression" dxfId="3085" priority="3331">
      <formula>$J144="SoftStrap"</formula>
    </cfRule>
    <cfRule type="expression" dxfId="3084" priority="3332">
      <formula>$J144="GP2_CATEGORY"</formula>
    </cfRule>
    <cfRule type="expression" dxfId="3083" priority="3333">
      <formula>$J144="GP3_CATEGORY"</formula>
    </cfRule>
    <cfRule type="expression" dxfId="3082" priority="3334">
      <formula>$J144="GP3_IFP_CATEGORY"</formula>
    </cfRule>
    <cfRule type="expression" dxfId="3081" priority="3335">
      <formula>$J144="GP1_CATEGORY"</formula>
    </cfRule>
    <cfRule type="expression" dxfId="3080" priority="3336">
      <formula>$J144="GP1_IFP_CATEGORY"</formula>
    </cfRule>
  </conditionalFormatting>
  <conditionalFormatting sqref="B147">
    <cfRule type="expression" dxfId="3079" priority="3325">
      <formula>$J147="SoftStrap"</formula>
    </cfRule>
    <cfRule type="expression" dxfId="3078" priority="3326">
      <formula>$J147="GP2_CATEGORY"</formula>
    </cfRule>
    <cfRule type="expression" dxfId="3077" priority="3327">
      <formula>$J147="GP3_CATEGORY"</formula>
    </cfRule>
    <cfRule type="expression" dxfId="3076" priority="3328">
      <formula>$J147="GP3_IFP_CATEGORY"</formula>
    </cfRule>
    <cfRule type="expression" dxfId="3075" priority="3329">
      <formula>$J147="GP1_CATEGORY"</formula>
    </cfRule>
    <cfRule type="expression" dxfId="3074" priority="3330">
      <formula>$J147="GP1_IFP_CATEGORY"</formula>
    </cfRule>
  </conditionalFormatting>
  <conditionalFormatting sqref="H29:H35 H37:H38 H40:H46">
    <cfRule type="expression" dxfId="3073" priority="3319">
      <formula>$J29="GP2_CATEGORY"</formula>
    </cfRule>
    <cfRule type="expression" dxfId="3072" priority="3320">
      <formula>$J29="GP3_CATEGORY"</formula>
    </cfRule>
    <cfRule type="expression" dxfId="3071" priority="3321">
      <formula>$J29="GP3_IFP_CATEGORY"</formula>
    </cfRule>
    <cfRule type="expression" dxfId="3070" priority="3322">
      <formula>$J29="GP1_CATEGORY"</formula>
    </cfRule>
    <cfRule type="expression" dxfId="3069" priority="3323">
      <formula>$J29="GP1_IFP_CATEGORY"</formula>
    </cfRule>
  </conditionalFormatting>
  <conditionalFormatting sqref="H261:H1048576 H230:H250 H14:H17 H21:H24 H28:H35 H141:H162 H167:H203 H37:H38 H252:H257 H79:H132 H6:H10 H4 H40:H77 H206:H226">
    <cfRule type="cellIs" dxfId="3068" priority="3168" operator="equal">
      <formula>"JtagRd, SBRd, R4Err"</formula>
    </cfRule>
    <cfRule type="cellIs" dxfId="3067" priority="3169" operator="equal">
      <formula>"JtagRd, SBRd"</formula>
    </cfRule>
    <cfRule type="cellIs" dxfId="3066" priority="3170" operator="equal">
      <formula>"JtagRd, SBRd, JtagWr, SBWr, R4Err"</formula>
    </cfRule>
    <cfRule type="cellIs" dxfId="3065" priority="3171" operator="equal">
      <formula>"JtagRd, SBRd, R4Err, LockTag"</formula>
    </cfRule>
    <cfRule type="cellIs" dxfId="3064" priority="3307" operator="equal">
      <formula>"JtagRd, SBRd, SEC_CRC-16"</formula>
    </cfRule>
    <cfRule type="cellIs" dxfId="3063" priority="3308" operator="equal">
      <formula>"JtagRd, SBRd, JtagWr, R4Err, CRC-16"</formula>
    </cfRule>
    <cfRule type="cellIs" dxfId="3062" priority="3309" operator="equal">
      <formula>"JtagRd, SBRd, JtagWr, SBWr, R4Err, CRC-16"</formula>
    </cfRule>
    <cfRule type="cellIs" dxfId="3061" priority="3310" operator="equal">
      <formula>"JtagRd, SBRd, CRC-16"</formula>
    </cfRule>
  </conditionalFormatting>
  <conditionalFormatting sqref="H261:H1048576 H7:H10 H230:H250 H14:H17 H21:H24 H28:H35 H141:H162 H167:H203 H37:H38 H252:H257 H79:H132 H40:H77 H206:H226">
    <cfRule type="containsText" dxfId="3060" priority="3172" operator="containsText" text="Zeroizable">
      <formula>NOT(ISERROR(SEARCH("Zeroizable",H7)))</formula>
    </cfRule>
    <cfRule type="containsText" dxfId="3059" priority="3173" operator="containsText" text="BOD">
      <formula>NOT(ISERROR(SEARCH("BOD",H7)))</formula>
    </cfRule>
  </conditionalFormatting>
  <conditionalFormatting sqref="L227:L228">
    <cfRule type="cellIs" dxfId="3058" priority="3107" operator="equal">
      <formula>1</formula>
    </cfRule>
  </conditionalFormatting>
  <conditionalFormatting sqref="K227:K228">
    <cfRule type="colorScale" priority="3114">
      <colorScale>
        <cfvo type="min"/>
        <cfvo type="percentile" val="50"/>
        <cfvo type="max"/>
        <color rgb="FFF8696B"/>
        <color rgb="FFFFEB84"/>
        <color rgb="FF63BE7B"/>
      </colorScale>
    </cfRule>
  </conditionalFormatting>
  <conditionalFormatting sqref="H227:H228">
    <cfRule type="cellIs" dxfId="3057" priority="3089" operator="equal">
      <formula>"JtagRd, SBRd, R4Err"</formula>
    </cfRule>
    <cfRule type="cellIs" dxfId="3056" priority="3090" operator="equal">
      <formula>"JtagRd, SBRd"</formula>
    </cfRule>
    <cfRule type="cellIs" dxfId="3055" priority="3091" operator="equal">
      <formula>"JtagRd, SBRd, JtagWr, SBWr, R4Err"</formula>
    </cfRule>
    <cfRule type="cellIs" dxfId="3054" priority="3092" operator="equal">
      <formula>"JtagRd, SBRd, R4Err, LockTag"</formula>
    </cfRule>
    <cfRule type="cellIs" dxfId="3053" priority="3095" operator="equal">
      <formula>"JtagRd, SBRd, SEC_CRC-16"</formula>
    </cfRule>
    <cfRule type="cellIs" dxfId="3052" priority="3096" operator="equal">
      <formula>"JtagRd, SBRd, JtagWr, R4Err, CRC-16"</formula>
    </cfRule>
    <cfRule type="cellIs" dxfId="3051" priority="3097" operator="equal">
      <formula>"JtagRd, SBRd, JtagWr, SBWr, R4Err, CRC-16"</formula>
    </cfRule>
    <cfRule type="cellIs" dxfId="3050" priority="3098" operator="equal">
      <formula>"JtagRd, SBRd, CRC-16"</formula>
    </cfRule>
  </conditionalFormatting>
  <conditionalFormatting sqref="H227:H228">
    <cfRule type="containsText" dxfId="3049" priority="3093" operator="containsText" text="Zeroizable">
      <formula>NOT(ISERROR(SEARCH("Zeroizable",H227)))</formula>
    </cfRule>
    <cfRule type="containsText" dxfId="3048" priority="3094" operator="containsText" text="BOD">
      <formula>NOT(ISERROR(SEARCH("BOD",H227)))</formula>
    </cfRule>
  </conditionalFormatting>
  <conditionalFormatting sqref="L229:L231">
    <cfRule type="cellIs" dxfId="3047" priority="3081" operator="equal">
      <formula>1</formula>
    </cfRule>
  </conditionalFormatting>
  <conditionalFormatting sqref="H229:H231">
    <cfRule type="cellIs" dxfId="3046" priority="3063" operator="equal">
      <formula>"JtagRd, SBRd, R4Err"</formula>
    </cfRule>
    <cfRule type="cellIs" dxfId="3045" priority="3064" operator="equal">
      <formula>"JtagRd, SBRd"</formula>
    </cfRule>
    <cfRule type="cellIs" dxfId="3044" priority="3065" operator="equal">
      <formula>"JtagRd, SBRd, JtagWr, SBWr, R4Err"</formula>
    </cfRule>
    <cfRule type="cellIs" dxfId="3043" priority="3066" operator="equal">
      <formula>"JtagRd, SBRd, R4Err, LockTag"</formula>
    </cfRule>
    <cfRule type="cellIs" dxfId="3042" priority="3069" operator="equal">
      <formula>"JtagRd, SBRd, SEC_CRC-16"</formula>
    </cfRule>
    <cfRule type="cellIs" dxfId="3041" priority="3070" operator="equal">
      <formula>"JtagRd, SBRd, JtagWr, R4Err, CRC-16"</formula>
    </cfRule>
    <cfRule type="cellIs" dxfId="3040" priority="3071" operator="equal">
      <formula>"JtagRd, SBRd, JtagWr, SBWr, R4Err, CRC-16"</formula>
    </cfRule>
    <cfRule type="cellIs" dxfId="3039" priority="3072" operator="equal">
      <formula>"JtagRd, SBRd, CRC-16"</formula>
    </cfRule>
  </conditionalFormatting>
  <conditionalFormatting sqref="H229:H231">
    <cfRule type="containsText" dxfId="3038" priority="3067" operator="containsText" text="Zeroizable">
      <formula>NOT(ISERROR(SEARCH("Zeroizable",H229)))</formula>
    </cfRule>
    <cfRule type="containsText" dxfId="3037" priority="3068" operator="containsText" text="BOD">
      <formula>NOT(ISERROR(SEARCH("BOD",H229)))</formula>
    </cfRule>
  </conditionalFormatting>
  <conditionalFormatting sqref="L258:L259">
    <cfRule type="cellIs" dxfId="3036" priority="3018" operator="equal">
      <formula>1</formula>
    </cfRule>
  </conditionalFormatting>
  <conditionalFormatting sqref="K258:K259">
    <cfRule type="colorScale" priority="3025">
      <colorScale>
        <cfvo type="min"/>
        <cfvo type="percentile" val="50"/>
        <cfvo type="max"/>
        <color rgb="FFF8696B"/>
        <color rgb="FFFFEB84"/>
        <color rgb="FF63BE7B"/>
      </colorScale>
    </cfRule>
  </conditionalFormatting>
  <conditionalFormatting sqref="H258:H259">
    <cfRule type="cellIs" dxfId="3035" priority="3000" operator="equal">
      <formula>"JtagRd, SBRd, R4Err"</formula>
    </cfRule>
    <cfRule type="cellIs" dxfId="3034" priority="3001" operator="equal">
      <formula>"JtagRd, SBRd"</formula>
    </cfRule>
    <cfRule type="cellIs" dxfId="3033" priority="3002" operator="equal">
      <formula>"JtagRd, SBRd, JtagWr, SBWr, R4Err"</formula>
    </cfRule>
    <cfRule type="cellIs" dxfId="3032" priority="3003" operator="equal">
      <formula>"JtagRd, SBRd, R4Err, LockTag"</formula>
    </cfRule>
    <cfRule type="cellIs" dxfId="3031" priority="3006" operator="equal">
      <formula>"JtagRd, SBRd, SEC_CRC-16"</formula>
    </cfRule>
    <cfRule type="cellIs" dxfId="3030" priority="3007" operator="equal">
      <formula>"JtagRd, SBRd, JtagWr, R4Err, CRC-16"</formula>
    </cfRule>
    <cfRule type="cellIs" dxfId="3029" priority="3008" operator="equal">
      <formula>"JtagRd, SBRd, JtagWr, SBWr, R4Err, CRC-16"</formula>
    </cfRule>
    <cfRule type="cellIs" dxfId="3028" priority="3009" operator="equal">
      <formula>"JtagRd, SBRd, CRC-16"</formula>
    </cfRule>
  </conditionalFormatting>
  <conditionalFormatting sqref="H258:H259">
    <cfRule type="containsText" dxfId="3027" priority="3004" operator="containsText" text="Zeroizable">
      <formula>NOT(ISERROR(SEARCH("Zeroizable",H258)))</formula>
    </cfRule>
    <cfRule type="containsText" dxfId="3026" priority="3005" operator="containsText" text="BOD">
      <formula>NOT(ISERROR(SEARCH("BOD",H258)))</formula>
    </cfRule>
  </conditionalFormatting>
  <conditionalFormatting sqref="AB258:AB259">
    <cfRule type="expression" dxfId="3025" priority="2963">
      <formula>AND(AB258=0, AB258&lt;&gt;"")</formula>
    </cfRule>
    <cfRule type="expression" dxfId="3024" priority="2964">
      <formula>AND(AB258&gt;0, AB258&lt;10000000000)</formula>
    </cfRule>
    <cfRule type="cellIs" dxfId="3023" priority="2965" operator="equal">
      <formula>"yes"</formula>
    </cfRule>
    <cfRule type="cellIs" dxfId="3022" priority="2966" operator="equal">
      <formula>"no"</formula>
    </cfRule>
    <cfRule type="cellIs" dxfId="3021" priority="2967" operator="equal">
      <formula>"remove"</formula>
    </cfRule>
  </conditionalFormatting>
  <conditionalFormatting sqref="AB258:AB259">
    <cfRule type="expression" dxfId="3020" priority="2968">
      <formula>$J258="SoftStrap"</formula>
    </cfRule>
    <cfRule type="expression" dxfId="3019" priority="2969">
      <formula>$J258="GP2_CATEGORY"</formula>
    </cfRule>
    <cfRule type="expression" dxfId="3018" priority="2970">
      <formula>$J258="GP3_CATEGORY"</formula>
    </cfRule>
    <cfRule type="expression" dxfId="3017" priority="2971">
      <formula>$J258="GP3_IFP_CATEGORY"</formula>
    </cfRule>
    <cfRule type="expression" dxfId="3016" priority="2972">
      <formula>$J258="GP1_CATEGORY"</formula>
    </cfRule>
    <cfRule type="expression" dxfId="3015" priority="2973">
      <formula>$J258="GP1_IFP_CATEGORY"</formula>
    </cfRule>
  </conditionalFormatting>
  <conditionalFormatting sqref="AA258:AA259">
    <cfRule type="expression" dxfId="3014" priority="2919">
      <formula>AND(AA258=0, AA258&lt;&gt;"")</formula>
    </cfRule>
    <cfRule type="expression" dxfId="3013" priority="2920">
      <formula>AND(AA258&gt;0, AA258&lt;10000000000)</formula>
    </cfRule>
    <cfRule type="cellIs" dxfId="3012" priority="2921" operator="equal">
      <formula>"yes"</formula>
    </cfRule>
    <cfRule type="cellIs" dxfId="3011" priority="2922" operator="equal">
      <formula>"no"</formula>
    </cfRule>
    <cfRule type="cellIs" dxfId="3010" priority="2923" operator="equal">
      <formula>"remove"</formula>
    </cfRule>
  </conditionalFormatting>
  <conditionalFormatting sqref="AA258:AA259">
    <cfRule type="expression" dxfId="3009" priority="2924">
      <formula>$J258="SoftStrap"</formula>
    </cfRule>
    <cfRule type="expression" dxfId="3008" priority="2925">
      <formula>$J258="GP2_CATEGORY"</formula>
    </cfRule>
    <cfRule type="expression" dxfId="3007" priority="2926">
      <formula>$J258="GP3_CATEGORY"</formula>
    </cfRule>
    <cfRule type="expression" dxfId="3006" priority="2927">
      <formula>$J258="GP3_IFP_CATEGORY"</formula>
    </cfRule>
    <cfRule type="expression" dxfId="3005" priority="2928">
      <formula>$J258="GP1_CATEGORY"</formula>
    </cfRule>
    <cfRule type="expression" dxfId="3004" priority="2929">
      <formula>$J258="GP1_IFP_CATEGORY"</formula>
    </cfRule>
  </conditionalFormatting>
  <conditionalFormatting sqref="Z147:Z148">
    <cfRule type="expression" dxfId="3003" priority="2886">
      <formula>AND(Z147=0, Z147&lt;&gt;"")</formula>
    </cfRule>
    <cfRule type="expression" dxfId="3002" priority="2887">
      <formula>AND(Z147&gt;0, Z147&lt;10000000000)</formula>
    </cfRule>
    <cfRule type="cellIs" dxfId="3001" priority="2888" operator="equal">
      <formula>"yes"</formula>
    </cfRule>
    <cfRule type="cellIs" dxfId="3000" priority="2889" operator="equal">
      <formula>"no"</formula>
    </cfRule>
    <cfRule type="cellIs" dxfId="2999" priority="2890" operator="equal">
      <formula>"remove"</formula>
    </cfRule>
  </conditionalFormatting>
  <conditionalFormatting sqref="AA220:AB221">
    <cfRule type="expression" dxfId="2998" priority="2842">
      <formula>AND(AA220=0, AA220&lt;&gt;"")</formula>
    </cfRule>
    <cfRule type="expression" dxfId="2997" priority="2843">
      <formula>AND(AA220&gt;0, AA220&lt;10000000000)</formula>
    </cfRule>
    <cfRule type="cellIs" dxfId="2996" priority="2844" operator="equal">
      <formula>"yes"</formula>
    </cfRule>
    <cfRule type="cellIs" dxfId="2995" priority="2845" operator="equal">
      <formula>"no"</formula>
    </cfRule>
    <cfRule type="cellIs" dxfId="2994" priority="2846" operator="equal">
      <formula>"remove"</formula>
    </cfRule>
  </conditionalFormatting>
  <conditionalFormatting sqref="AA220:AB221">
    <cfRule type="expression" dxfId="2993" priority="2847">
      <formula>$J220="SoftStrap"</formula>
    </cfRule>
    <cfRule type="expression" dxfId="2992" priority="2848">
      <formula>$J220="GP2_CATEGORY"</formula>
    </cfRule>
    <cfRule type="expression" dxfId="2991" priority="2849">
      <formula>$J220="GP3_CATEGORY"</formula>
    </cfRule>
    <cfRule type="expression" dxfId="2990" priority="2850">
      <formula>$J220="GP3_IFP_CATEGORY"</formula>
    </cfRule>
    <cfRule type="expression" dxfId="2989" priority="2851">
      <formula>$J220="GP1_CATEGORY"</formula>
    </cfRule>
    <cfRule type="expression" dxfId="2988" priority="2852">
      <formula>$J220="GP1_IFP_CATEGORY"</formula>
    </cfRule>
  </conditionalFormatting>
  <conditionalFormatting sqref="AC220:AC221">
    <cfRule type="expression" dxfId="2987" priority="2831">
      <formula>AND(AC220=0, AC220&lt;&gt;"")</formula>
    </cfRule>
    <cfRule type="expression" dxfId="2986" priority="2832">
      <formula>AND(AC220&gt;0, AC220&lt;10000000000)</formula>
    </cfRule>
    <cfRule type="cellIs" dxfId="2985" priority="2833" operator="equal">
      <formula>"yes"</formula>
    </cfRule>
    <cfRule type="cellIs" dxfId="2984" priority="2834" operator="equal">
      <formula>"no"</formula>
    </cfRule>
    <cfRule type="cellIs" dxfId="2983" priority="2835" operator="equal">
      <formula>"remove"</formula>
    </cfRule>
  </conditionalFormatting>
  <conditionalFormatting sqref="AC220:AC221">
    <cfRule type="expression" dxfId="2982" priority="2836">
      <formula>$J220="SoftStrap"</formula>
    </cfRule>
    <cfRule type="expression" dxfId="2981" priority="2837">
      <formula>$J220="GP2_CATEGORY"</formula>
    </cfRule>
    <cfRule type="expression" dxfId="2980" priority="2838">
      <formula>$J220="GP3_CATEGORY"</formula>
    </cfRule>
    <cfRule type="expression" dxfId="2979" priority="2839">
      <formula>$J220="GP3_IFP_CATEGORY"</formula>
    </cfRule>
    <cfRule type="expression" dxfId="2978" priority="2840">
      <formula>$J220="GP1_CATEGORY"</formula>
    </cfRule>
    <cfRule type="expression" dxfId="2977" priority="2841">
      <formula>$J220="GP1_IFP_CATEGORY"</formula>
    </cfRule>
  </conditionalFormatting>
  <conditionalFormatting sqref="AB236">
    <cfRule type="expression" dxfId="2976" priority="2820">
      <formula>AND(AB236=0, AB236&lt;&gt;"")</formula>
    </cfRule>
    <cfRule type="expression" dxfId="2975" priority="2821">
      <formula>AND(AB236&gt;0, AB236&lt;10000000000)</formula>
    </cfRule>
    <cfRule type="cellIs" dxfId="2974" priority="2822" operator="equal">
      <formula>"yes"</formula>
    </cfRule>
    <cfRule type="cellIs" dxfId="2973" priority="2823" operator="equal">
      <formula>"no"</formula>
    </cfRule>
    <cfRule type="cellIs" dxfId="2972" priority="2824" operator="equal">
      <formula>"remove"</formula>
    </cfRule>
  </conditionalFormatting>
  <conditionalFormatting sqref="AB236">
    <cfRule type="expression" dxfId="2971" priority="2825">
      <formula>$J236="SoftStrap"</formula>
    </cfRule>
    <cfRule type="expression" dxfId="2970" priority="2826">
      <formula>$J236="GP2_CATEGORY"</formula>
    </cfRule>
    <cfRule type="expression" dxfId="2969" priority="2827">
      <formula>$J236="GP3_CATEGORY"</formula>
    </cfRule>
    <cfRule type="expression" dxfId="2968" priority="2828">
      <formula>$J236="GP3_IFP_CATEGORY"</formula>
    </cfRule>
    <cfRule type="expression" dxfId="2967" priority="2829">
      <formula>$J236="GP1_CATEGORY"</formula>
    </cfRule>
    <cfRule type="expression" dxfId="2966" priority="2830">
      <formula>$J236="GP1_IFP_CATEGORY"</formula>
    </cfRule>
  </conditionalFormatting>
  <conditionalFormatting sqref="AA236">
    <cfRule type="expression" dxfId="2965" priority="2809">
      <formula>AND(AA236=0, AA236&lt;&gt;"")</formula>
    </cfRule>
    <cfRule type="expression" dxfId="2964" priority="2810">
      <formula>AND(AA236&gt;0, AA236&lt;10000000000)</formula>
    </cfRule>
    <cfRule type="cellIs" dxfId="2963" priority="2811" operator="equal">
      <formula>"yes"</formula>
    </cfRule>
    <cfRule type="cellIs" dxfId="2962" priority="2812" operator="equal">
      <formula>"no"</formula>
    </cfRule>
    <cfRule type="cellIs" dxfId="2961" priority="2813" operator="equal">
      <formula>"remove"</formula>
    </cfRule>
  </conditionalFormatting>
  <conditionalFormatting sqref="AA236">
    <cfRule type="expression" dxfId="2960" priority="2814">
      <formula>$J236="SoftStrap"</formula>
    </cfRule>
    <cfRule type="expression" dxfId="2959" priority="2815">
      <formula>$J236="GP2_CATEGORY"</formula>
    </cfRule>
    <cfRule type="expression" dxfId="2958" priority="2816">
      <formula>$J236="GP3_CATEGORY"</formula>
    </cfRule>
    <cfRule type="expression" dxfId="2957" priority="2817">
      <formula>$J236="GP3_IFP_CATEGORY"</formula>
    </cfRule>
    <cfRule type="expression" dxfId="2956" priority="2818">
      <formula>$J236="GP1_CATEGORY"</formula>
    </cfRule>
    <cfRule type="expression" dxfId="2955" priority="2819">
      <formula>$J236="GP1_IFP_CATEGORY"</formula>
    </cfRule>
  </conditionalFormatting>
  <conditionalFormatting sqref="AC236">
    <cfRule type="expression" dxfId="2954" priority="2798">
      <formula>AND(AC236=0, AC236&lt;&gt;"")</formula>
    </cfRule>
    <cfRule type="expression" dxfId="2953" priority="2799">
      <formula>AND(AC236&gt;0, AC236&lt;10000000000)</formula>
    </cfRule>
    <cfRule type="cellIs" dxfId="2952" priority="2800" operator="equal">
      <formula>"yes"</formula>
    </cfRule>
    <cfRule type="cellIs" dxfId="2951" priority="2801" operator="equal">
      <formula>"no"</formula>
    </cfRule>
    <cfRule type="cellIs" dxfId="2950" priority="2802" operator="equal">
      <formula>"remove"</formula>
    </cfRule>
  </conditionalFormatting>
  <conditionalFormatting sqref="AC236">
    <cfRule type="expression" dxfId="2949" priority="2803">
      <formula>$J236="SoftStrap"</formula>
    </cfRule>
    <cfRule type="expression" dxfId="2948" priority="2804">
      <formula>$J236="GP2_CATEGORY"</formula>
    </cfRule>
    <cfRule type="expression" dxfId="2947" priority="2805">
      <formula>$J236="GP3_CATEGORY"</formula>
    </cfRule>
    <cfRule type="expression" dxfId="2946" priority="2806">
      <formula>$J236="GP3_IFP_CATEGORY"</formula>
    </cfRule>
    <cfRule type="expression" dxfId="2945" priority="2807">
      <formula>$J236="GP1_CATEGORY"</formula>
    </cfRule>
    <cfRule type="expression" dxfId="2944" priority="2808">
      <formula>$J236="GP1_IFP_CATEGORY"</formula>
    </cfRule>
  </conditionalFormatting>
  <conditionalFormatting sqref="AB253">
    <cfRule type="expression" dxfId="2943" priority="2787">
      <formula>AND(AB253=0, AB253&lt;&gt;"")</formula>
    </cfRule>
    <cfRule type="expression" dxfId="2942" priority="2788">
      <formula>AND(AB253&gt;0, AB253&lt;10000000000)</formula>
    </cfRule>
    <cfRule type="cellIs" dxfId="2941" priority="2789" operator="equal">
      <formula>"yes"</formula>
    </cfRule>
    <cfRule type="cellIs" dxfId="2940" priority="2790" operator="equal">
      <formula>"no"</formula>
    </cfRule>
    <cfRule type="cellIs" dxfId="2939" priority="2791" operator="equal">
      <formula>"remove"</formula>
    </cfRule>
  </conditionalFormatting>
  <conditionalFormatting sqref="AB253">
    <cfRule type="expression" dxfId="2938" priority="2792">
      <formula>$J253="SoftStrap"</formula>
    </cfRule>
    <cfRule type="expression" dxfId="2937" priority="2793">
      <formula>$J253="GP2_CATEGORY"</formula>
    </cfRule>
    <cfRule type="expression" dxfId="2936" priority="2794">
      <formula>$J253="GP3_CATEGORY"</formula>
    </cfRule>
    <cfRule type="expression" dxfId="2935" priority="2795">
      <formula>$J253="GP3_IFP_CATEGORY"</formula>
    </cfRule>
    <cfRule type="expression" dxfId="2934" priority="2796">
      <formula>$J253="GP1_CATEGORY"</formula>
    </cfRule>
    <cfRule type="expression" dxfId="2933" priority="2797">
      <formula>$J253="GP1_IFP_CATEGORY"</formula>
    </cfRule>
  </conditionalFormatting>
  <conditionalFormatting sqref="AA253">
    <cfRule type="expression" dxfId="2932" priority="2776">
      <formula>AND(AA253=0, AA253&lt;&gt;"")</formula>
    </cfRule>
    <cfRule type="expression" dxfId="2931" priority="2777">
      <formula>AND(AA253&gt;0, AA253&lt;10000000000)</formula>
    </cfRule>
    <cfRule type="cellIs" dxfId="2930" priority="2778" operator="equal">
      <formula>"yes"</formula>
    </cfRule>
    <cfRule type="cellIs" dxfId="2929" priority="2779" operator="equal">
      <formula>"no"</formula>
    </cfRule>
    <cfRule type="cellIs" dxfId="2928" priority="2780" operator="equal">
      <formula>"remove"</formula>
    </cfRule>
  </conditionalFormatting>
  <conditionalFormatting sqref="AA253">
    <cfRule type="expression" dxfId="2927" priority="2781">
      <formula>$J253="SoftStrap"</formula>
    </cfRule>
    <cfRule type="expression" dxfId="2926" priority="2782">
      <formula>$J253="GP2_CATEGORY"</formula>
    </cfRule>
    <cfRule type="expression" dxfId="2925" priority="2783">
      <formula>$J253="GP3_CATEGORY"</formula>
    </cfRule>
    <cfRule type="expression" dxfId="2924" priority="2784">
      <formula>$J253="GP3_IFP_CATEGORY"</formula>
    </cfRule>
    <cfRule type="expression" dxfId="2923" priority="2785">
      <formula>$J253="GP1_CATEGORY"</formula>
    </cfRule>
    <cfRule type="expression" dxfId="2922" priority="2786">
      <formula>$J253="GP1_IFP_CATEGORY"</formula>
    </cfRule>
  </conditionalFormatting>
  <conditionalFormatting sqref="AC253">
    <cfRule type="expression" dxfId="2921" priority="2765">
      <formula>AND(AC253=0, AC253&lt;&gt;"")</formula>
    </cfRule>
    <cfRule type="expression" dxfId="2920" priority="2766">
      <formula>AND(AC253&gt;0, AC253&lt;10000000000)</formula>
    </cfRule>
    <cfRule type="cellIs" dxfId="2919" priority="2767" operator="equal">
      <formula>"yes"</formula>
    </cfRule>
    <cfRule type="cellIs" dxfId="2918" priority="2768" operator="equal">
      <formula>"no"</formula>
    </cfRule>
    <cfRule type="cellIs" dxfId="2917" priority="2769" operator="equal">
      <formula>"remove"</formula>
    </cfRule>
  </conditionalFormatting>
  <conditionalFormatting sqref="AC253">
    <cfRule type="expression" dxfId="2916" priority="2770">
      <formula>$J253="SoftStrap"</formula>
    </cfRule>
    <cfRule type="expression" dxfId="2915" priority="2771">
      <formula>$J253="GP2_CATEGORY"</formula>
    </cfRule>
    <cfRule type="expression" dxfId="2914" priority="2772">
      <formula>$J253="GP3_CATEGORY"</formula>
    </cfRule>
    <cfRule type="expression" dxfId="2913" priority="2773">
      <formula>$J253="GP3_IFP_CATEGORY"</formula>
    </cfRule>
    <cfRule type="expression" dxfId="2912" priority="2774">
      <formula>$J253="GP1_CATEGORY"</formula>
    </cfRule>
    <cfRule type="expression" dxfId="2911" priority="2775">
      <formula>$J253="GP1_IFP_CATEGORY"</formula>
    </cfRule>
  </conditionalFormatting>
  <conditionalFormatting sqref="K261:K1048576 K232 K149 K1:K2 K43:K68 K152:K162 K235:K250 K37:K38 K14:K17 K21:K24 K28:K35 K141:K146 K167:K203 K72:K77 K252:K257 K79:K132 K6:K10 K40 K206:K226 K4">
    <cfRule type="colorScale" priority="4245">
      <colorScale>
        <cfvo type="min"/>
        <cfvo type="percentile" val="50"/>
        <cfvo type="max"/>
        <color rgb="FFF8696B"/>
        <color rgb="FFFFEB84"/>
        <color rgb="FF63BE7B"/>
      </colorScale>
    </cfRule>
  </conditionalFormatting>
  <conditionalFormatting sqref="A234:F234 H234:I234">
    <cfRule type="expression" dxfId="2910" priority="2758">
      <formula>$J234="SoftStrap"</formula>
    </cfRule>
    <cfRule type="expression" dxfId="2909" priority="2759">
      <formula>$J234="GP2_CATEGORY"</formula>
    </cfRule>
    <cfRule type="expression" dxfId="2908" priority="2760">
      <formula>$J234="GP3_CATEGORY"</formula>
    </cfRule>
    <cfRule type="expression" dxfId="2907" priority="2761">
      <formula>$J234="GP3_IFP_CATEGORY"</formula>
    </cfRule>
    <cfRule type="expression" dxfId="2906" priority="2762">
      <formula>$J234="GP1_CATEGORY"</formula>
    </cfRule>
    <cfRule type="expression" dxfId="2905" priority="2763">
      <formula>$J234="GP1_IFP_CATEGORY"</formula>
    </cfRule>
  </conditionalFormatting>
  <conditionalFormatting sqref="K233:K234">
    <cfRule type="colorScale" priority="2764">
      <colorScale>
        <cfvo type="min"/>
        <cfvo type="percentile" val="50"/>
        <cfvo type="max"/>
        <color rgb="FFF8696B"/>
        <color rgb="FFFFEB84"/>
        <color rgb="FF63BE7B"/>
      </colorScale>
    </cfRule>
  </conditionalFormatting>
  <conditionalFormatting sqref="J234">
    <cfRule type="expression" dxfId="2904" priority="2697">
      <formula>$J234="SoftStrap"</formula>
    </cfRule>
    <cfRule type="expression" dxfId="2903" priority="2698">
      <formula>$J234="GP2_CATEGORY"</formula>
    </cfRule>
    <cfRule type="expression" dxfId="2902" priority="2699">
      <formula>$J234="GP3_CATEGORY"</formula>
    </cfRule>
    <cfRule type="expression" dxfId="2901" priority="2700">
      <formula>$J234="GP3_IFP_CATEGORY"</formula>
    </cfRule>
    <cfRule type="expression" dxfId="2900" priority="2701">
      <formula>$J234="GP1_CATEGORY"</formula>
    </cfRule>
    <cfRule type="expression" dxfId="2899" priority="2702">
      <formula>$J234="GP1_IFP_CATEGORY"</formula>
    </cfRule>
  </conditionalFormatting>
  <conditionalFormatting sqref="L260">
    <cfRule type="cellIs" dxfId="2898" priority="2683" operator="equal">
      <formula>1</formula>
    </cfRule>
  </conditionalFormatting>
  <conditionalFormatting sqref="AO260:DK260">
    <cfRule type="expression" dxfId="2897" priority="2678">
      <formula>AND(AO260=0, AO260&lt;&gt;"")</formula>
    </cfRule>
    <cfRule type="expression" dxfId="2896" priority="2679">
      <formula>AND(AO260&gt;0, AO260&lt;10000000000)</formula>
    </cfRule>
    <cfRule type="cellIs" dxfId="2895" priority="2680" operator="equal">
      <formula>"yes"</formula>
    </cfRule>
    <cfRule type="cellIs" dxfId="2894" priority="2681" operator="equal">
      <formula>"no"</formula>
    </cfRule>
    <cfRule type="cellIs" dxfId="2893" priority="2682" operator="equal">
      <formula>"remove"</formula>
    </cfRule>
  </conditionalFormatting>
  <conditionalFormatting sqref="A260:F260 H260:O260">
    <cfRule type="expression" dxfId="2892" priority="2684">
      <formula>$J260="SoftStrap"</formula>
    </cfRule>
    <cfRule type="expression" dxfId="2891" priority="2685">
      <formula>$J260="GP2_CATEGORY"</formula>
    </cfRule>
    <cfRule type="expression" dxfId="2890" priority="2686">
      <formula>$J260="GP3_CATEGORY"</formula>
    </cfRule>
    <cfRule type="expression" dxfId="2889" priority="2687">
      <formula>$J260="GP3_IFP_CATEGORY"</formula>
    </cfRule>
    <cfRule type="expression" dxfId="2888" priority="2688">
      <formula>$J260="GP1_CATEGORY"</formula>
    </cfRule>
    <cfRule type="expression" dxfId="2887" priority="2689">
      <formula>$J260="GP1_IFP_CATEGORY"</formula>
    </cfRule>
  </conditionalFormatting>
  <conditionalFormatting sqref="H260">
    <cfRule type="cellIs" dxfId="2886" priority="2665" operator="equal">
      <formula>"JtagRd, SBRd, R4Err"</formula>
    </cfRule>
    <cfRule type="cellIs" dxfId="2885" priority="2666" operator="equal">
      <formula>"JtagRd, SBRd"</formula>
    </cfRule>
    <cfRule type="cellIs" dxfId="2884" priority="2667" operator="equal">
      <formula>"JtagRd, SBRd, JtagWr, SBWr, R4Err"</formula>
    </cfRule>
    <cfRule type="cellIs" dxfId="2883" priority="2668" operator="equal">
      <formula>"JtagRd, SBRd, R4Err, LockTag"</formula>
    </cfRule>
    <cfRule type="cellIs" dxfId="2882" priority="2671" operator="equal">
      <formula>"JtagRd, SBRd, SEC_CRC-16"</formula>
    </cfRule>
    <cfRule type="cellIs" dxfId="2881" priority="2672" operator="equal">
      <formula>"JtagRd, SBRd, JtagWr, R4Err, CRC-16"</formula>
    </cfRule>
    <cfRule type="cellIs" dxfId="2880" priority="2673" operator="equal">
      <formula>"JtagRd, SBRd, JtagWr, SBWr, R4Err, CRC-16"</formula>
    </cfRule>
    <cfRule type="cellIs" dxfId="2879" priority="2674" operator="equal">
      <formula>"JtagRd, SBRd, CRC-16"</formula>
    </cfRule>
  </conditionalFormatting>
  <conditionalFormatting sqref="H260">
    <cfRule type="containsText" dxfId="2878" priority="2669" operator="containsText" text="Zeroizable">
      <formula>NOT(ISERROR(SEARCH("Zeroizable",H260)))</formula>
    </cfRule>
    <cfRule type="containsText" dxfId="2877" priority="2670" operator="containsText" text="BOD">
      <formula>NOT(ISERROR(SEARCH("BOD",H260)))</formula>
    </cfRule>
  </conditionalFormatting>
  <conditionalFormatting sqref="K260">
    <cfRule type="colorScale" priority="2690">
      <colorScale>
        <cfvo type="min"/>
        <cfvo type="percentile" val="50"/>
        <cfvo type="max"/>
        <color rgb="FFF8696B"/>
        <color rgb="FFFFEB84"/>
        <color rgb="FF63BE7B"/>
      </colorScale>
    </cfRule>
  </conditionalFormatting>
  <conditionalFormatting sqref="K230:K231">
    <cfRule type="colorScale" priority="4472">
      <colorScale>
        <cfvo type="min"/>
        <cfvo type="percentile" val="50"/>
        <cfvo type="max"/>
        <color rgb="FFF8696B"/>
        <color rgb="FFFFEB84"/>
        <color rgb="FF63BE7B"/>
      </colorScale>
    </cfRule>
  </conditionalFormatting>
  <conditionalFormatting sqref="P147:Z147">
    <cfRule type="expression" dxfId="2876" priority="2649">
      <formula>AND(P147=0, P147&lt;&gt;"")</formula>
    </cfRule>
    <cfRule type="expression" dxfId="2875" priority="2650">
      <formula>AND(P147&gt;0, P147&lt;10000000000)</formula>
    </cfRule>
    <cfRule type="cellIs" dxfId="2874" priority="2651" operator="equal">
      <formula>"yes"</formula>
    </cfRule>
    <cfRule type="cellIs" dxfId="2873" priority="2652" operator="equal">
      <formula>"no"</formula>
    </cfRule>
    <cfRule type="cellIs" dxfId="2872" priority="2653" operator="equal">
      <formula>"remove"</formula>
    </cfRule>
  </conditionalFormatting>
  <conditionalFormatting sqref="P148:Y148">
    <cfRule type="expression" dxfId="2871" priority="2644">
      <formula>AND(P148=0, P148&lt;&gt;"")</formula>
    </cfRule>
    <cfRule type="expression" dxfId="2870" priority="2645">
      <formula>AND(P148&gt;0, P148&lt;10000000000)</formula>
    </cfRule>
    <cfRule type="cellIs" dxfId="2869" priority="2646" operator="equal">
      <formula>"yes"</formula>
    </cfRule>
    <cfRule type="cellIs" dxfId="2868" priority="2647" operator="equal">
      <formula>"no"</formula>
    </cfRule>
    <cfRule type="cellIs" dxfId="2867" priority="2648" operator="equal">
      <formula>"remove"</formula>
    </cfRule>
  </conditionalFormatting>
  <conditionalFormatting sqref="P148:Z148">
    <cfRule type="expression" dxfId="2866" priority="2639">
      <formula>AND(P148=0, P148&lt;&gt;"")</formula>
    </cfRule>
    <cfRule type="expression" dxfId="2865" priority="2640">
      <formula>AND(P148&gt;0, P148&lt;10000000000)</formula>
    </cfRule>
    <cfRule type="cellIs" dxfId="2864" priority="2641" operator="equal">
      <formula>"yes"</formula>
    </cfRule>
    <cfRule type="cellIs" dxfId="2863" priority="2642" operator="equal">
      <formula>"no"</formula>
    </cfRule>
    <cfRule type="cellIs" dxfId="2862" priority="2643" operator="equal">
      <formula>"remove"</formula>
    </cfRule>
  </conditionalFormatting>
  <conditionalFormatting sqref="K229">
    <cfRule type="colorScale" priority="4563">
      <colorScale>
        <cfvo type="min"/>
        <cfvo type="percentile" val="50"/>
        <cfvo type="max"/>
        <color rgb="FFF8696B"/>
        <color rgb="FFFFEB84"/>
        <color rgb="FF63BE7B"/>
      </colorScale>
    </cfRule>
  </conditionalFormatting>
  <conditionalFormatting sqref="P147:Z147">
    <cfRule type="expression" dxfId="2861" priority="2582">
      <formula>AND(P147=0, P147&lt;&gt;"")</formula>
    </cfRule>
    <cfRule type="expression" dxfId="2860" priority="2583">
      <formula>AND(P147&gt;0, P147&lt;10000000000)</formula>
    </cfRule>
    <cfRule type="cellIs" dxfId="2859" priority="2584" operator="equal">
      <formula>"yes"</formula>
    </cfRule>
    <cfRule type="cellIs" dxfId="2858" priority="2585" operator="equal">
      <formula>"no"</formula>
    </cfRule>
    <cfRule type="cellIs" dxfId="2857" priority="2586" operator="equal">
      <formula>"remove"</formula>
    </cfRule>
  </conditionalFormatting>
  <conditionalFormatting sqref="P148:Y148">
    <cfRule type="expression" dxfId="2856" priority="2577">
      <formula>AND(P148=0, P148&lt;&gt;"")</formula>
    </cfRule>
    <cfRule type="expression" dxfId="2855" priority="2578">
      <formula>AND(P148&gt;0, P148&lt;10000000000)</formula>
    </cfRule>
    <cfRule type="cellIs" dxfId="2854" priority="2579" operator="equal">
      <formula>"yes"</formula>
    </cfRule>
    <cfRule type="cellIs" dxfId="2853" priority="2580" operator="equal">
      <formula>"no"</formula>
    </cfRule>
    <cfRule type="cellIs" dxfId="2852" priority="2581" operator="equal">
      <formula>"remove"</formula>
    </cfRule>
  </conditionalFormatting>
  <conditionalFormatting sqref="P148:Z148">
    <cfRule type="expression" dxfId="2851" priority="2572">
      <formula>AND(P148=0, P148&lt;&gt;"")</formula>
    </cfRule>
    <cfRule type="expression" dxfId="2850" priority="2573">
      <formula>AND(P148&gt;0, P148&lt;10000000000)</formula>
    </cfRule>
    <cfRule type="cellIs" dxfId="2849" priority="2574" operator="equal">
      <formula>"yes"</formula>
    </cfRule>
    <cfRule type="cellIs" dxfId="2848" priority="2575" operator="equal">
      <formula>"no"</formula>
    </cfRule>
    <cfRule type="cellIs" dxfId="2847" priority="2576" operator="equal">
      <formula>"remove"</formula>
    </cfRule>
  </conditionalFormatting>
  <conditionalFormatting sqref="P148:Z148">
    <cfRule type="expression" dxfId="2846" priority="2567">
      <formula>AND(P148=0, P148&lt;&gt;"")</formula>
    </cfRule>
    <cfRule type="expression" dxfId="2845" priority="2568">
      <formula>AND(P148&gt;0, P148&lt;10000000000)</formula>
    </cfRule>
    <cfRule type="cellIs" dxfId="2844" priority="2569" operator="equal">
      <formula>"yes"</formula>
    </cfRule>
    <cfRule type="cellIs" dxfId="2843" priority="2570" operator="equal">
      <formula>"no"</formula>
    </cfRule>
    <cfRule type="cellIs" dxfId="2842" priority="2571" operator="equal">
      <formula>"remove"</formula>
    </cfRule>
  </conditionalFormatting>
  <conditionalFormatting sqref="P150:Z150">
    <cfRule type="expression" dxfId="2841" priority="2561">
      <formula>$J150="SoftStrap"</formula>
    </cfRule>
    <cfRule type="expression" dxfId="2840" priority="2562">
      <formula>$J150="GP2_CATEGORY"</formula>
    </cfRule>
    <cfRule type="expression" dxfId="2839" priority="2563">
      <formula>$J150="GP3_CATEGORY"</formula>
    </cfRule>
    <cfRule type="expression" dxfId="2838" priority="2564">
      <formula>$J150="GP3_IFP_CATEGORY"</formula>
    </cfRule>
    <cfRule type="expression" dxfId="2837" priority="2565">
      <formula>$J150="GP1_CATEGORY"</formula>
    </cfRule>
    <cfRule type="expression" dxfId="2836" priority="2566">
      <formula>$J150="GP1_IFP_CATEGORY"</formula>
    </cfRule>
  </conditionalFormatting>
  <conditionalFormatting sqref="P150:Y150">
    <cfRule type="expression" dxfId="2835" priority="2556">
      <formula>AND(P150=0, P150&lt;&gt;"")</formula>
    </cfRule>
    <cfRule type="expression" dxfId="2834" priority="2557">
      <formula>AND(P150&gt;0, P150&lt;10000000000)</formula>
    </cfRule>
    <cfRule type="cellIs" dxfId="2833" priority="2558" operator="equal">
      <formula>"yes"</formula>
    </cfRule>
    <cfRule type="cellIs" dxfId="2832" priority="2559" operator="equal">
      <formula>"no"</formula>
    </cfRule>
    <cfRule type="cellIs" dxfId="2831" priority="2560" operator="equal">
      <formula>"remove"</formula>
    </cfRule>
  </conditionalFormatting>
  <conditionalFormatting sqref="Z150">
    <cfRule type="expression" dxfId="2830" priority="2551">
      <formula>AND(Z150=0, Z150&lt;&gt;"")</formula>
    </cfRule>
    <cfRule type="expression" dxfId="2829" priority="2552">
      <formula>AND(Z150&gt;0, Z150&lt;10000000000)</formula>
    </cfRule>
    <cfRule type="cellIs" dxfId="2828" priority="2553" operator="equal">
      <formula>"yes"</formula>
    </cfRule>
    <cfRule type="cellIs" dxfId="2827" priority="2554" operator="equal">
      <formula>"no"</formula>
    </cfRule>
    <cfRule type="cellIs" dxfId="2826" priority="2555" operator="equal">
      <formula>"remove"</formula>
    </cfRule>
  </conditionalFormatting>
  <conditionalFormatting sqref="P150:Y150">
    <cfRule type="expression" dxfId="2825" priority="2546">
      <formula>AND(P150=0, P150&lt;&gt;"")</formula>
    </cfRule>
    <cfRule type="expression" dxfId="2824" priority="2547">
      <formula>AND(P150&gt;0, P150&lt;10000000000)</formula>
    </cfRule>
    <cfRule type="cellIs" dxfId="2823" priority="2548" operator="equal">
      <formula>"yes"</formula>
    </cfRule>
    <cfRule type="cellIs" dxfId="2822" priority="2549" operator="equal">
      <formula>"no"</formula>
    </cfRule>
    <cfRule type="cellIs" dxfId="2821" priority="2550" operator="equal">
      <formula>"remove"</formula>
    </cfRule>
  </conditionalFormatting>
  <conditionalFormatting sqref="P150:Z150">
    <cfRule type="expression" dxfId="2820" priority="2541">
      <formula>AND(P150=0, P150&lt;&gt;"")</formula>
    </cfRule>
    <cfRule type="expression" dxfId="2819" priority="2542">
      <formula>AND(P150&gt;0, P150&lt;10000000000)</formula>
    </cfRule>
    <cfRule type="cellIs" dxfId="2818" priority="2543" operator="equal">
      <formula>"yes"</formula>
    </cfRule>
    <cfRule type="cellIs" dxfId="2817" priority="2544" operator="equal">
      <formula>"no"</formula>
    </cfRule>
    <cfRule type="cellIs" dxfId="2816" priority="2545" operator="equal">
      <formula>"remove"</formula>
    </cfRule>
  </conditionalFormatting>
  <conditionalFormatting sqref="P150:Y150">
    <cfRule type="expression" dxfId="2815" priority="2536">
      <formula>AND(P150=0, P150&lt;&gt;"")</formula>
    </cfRule>
    <cfRule type="expression" dxfId="2814" priority="2537">
      <formula>AND(P150&gt;0, P150&lt;10000000000)</formula>
    </cfRule>
    <cfRule type="cellIs" dxfId="2813" priority="2538" operator="equal">
      <formula>"yes"</formula>
    </cfRule>
    <cfRule type="cellIs" dxfId="2812" priority="2539" operator="equal">
      <formula>"no"</formula>
    </cfRule>
    <cfRule type="cellIs" dxfId="2811" priority="2540" operator="equal">
      <formula>"remove"</formula>
    </cfRule>
  </conditionalFormatting>
  <conditionalFormatting sqref="P150:Z150">
    <cfRule type="expression" dxfId="2810" priority="2531">
      <formula>AND(P150=0, P150&lt;&gt;"")</formula>
    </cfRule>
    <cfRule type="expression" dxfId="2809" priority="2532">
      <formula>AND(P150&gt;0, P150&lt;10000000000)</formula>
    </cfRule>
    <cfRule type="cellIs" dxfId="2808" priority="2533" operator="equal">
      <formula>"yes"</formula>
    </cfRule>
    <cfRule type="cellIs" dxfId="2807" priority="2534" operator="equal">
      <formula>"no"</formula>
    </cfRule>
    <cfRule type="cellIs" dxfId="2806" priority="2535" operator="equal">
      <formula>"remove"</formula>
    </cfRule>
  </conditionalFormatting>
  <conditionalFormatting sqref="P150:Z150">
    <cfRule type="expression" dxfId="2805" priority="2526">
      <formula>AND(P150=0, P150&lt;&gt;"")</formula>
    </cfRule>
    <cfRule type="expression" dxfId="2804" priority="2527">
      <formula>AND(P150&gt;0, P150&lt;10000000000)</formula>
    </cfRule>
    <cfRule type="cellIs" dxfId="2803" priority="2528" operator="equal">
      <formula>"yes"</formula>
    </cfRule>
    <cfRule type="cellIs" dxfId="2802" priority="2529" operator="equal">
      <formula>"no"</formula>
    </cfRule>
    <cfRule type="cellIs" dxfId="2801" priority="2530" operator="equal">
      <formula>"remove"</formula>
    </cfRule>
  </conditionalFormatting>
  <conditionalFormatting sqref="P151:Z151">
    <cfRule type="expression" dxfId="2800" priority="2520">
      <formula>$J151="SoftStrap"</formula>
    </cfRule>
    <cfRule type="expression" dxfId="2799" priority="2521">
      <formula>$J151="GP2_CATEGORY"</formula>
    </cfRule>
    <cfRule type="expression" dxfId="2798" priority="2522">
      <formula>$J151="GP3_CATEGORY"</formula>
    </cfRule>
    <cfRule type="expression" dxfId="2797" priority="2523">
      <formula>$J151="GP3_IFP_CATEGORY"</formula>
    </cfRule>
    <cfRule type="expression" dxfId="2796" priority="2524">
      <formula>$J151="GP1_CATEGORY"</formula>
    </cfRule>
    <cfRule type="expression" dxfId="2795" priority="2525">
      <formula>$J151="GP1_IFP_CATEGORY"</formula>
    </cfRule>
  </conditionalFormatting>
  <conditionalFormatting sqref="P151:Y151">
    <cfRule type="expression" dxfId="2794" priority="2515">
      <formula>AND(P151=0, P151&lt;&gt;"")</formula>
    </cfRule>
    <cfRule type="expression" dxfId="2793" priority="2516">
      <formula>AND(P151&gt;0, P151&lt;10000000000)</formula>
    </cfRule>
    <cfRule type="cellIs" dxfId="2792" priority="2517" operator="equal">
      <formula>"yes"</formula>
    </cfRule>
    <cfRule type="cellIs" dxfId="2791" priority="2518" operator="equal">
      <formula>"no"</formula>
    </cfRule>
    <cfRule type="cellIs" dxfId="2790" priority="2519" operator="equal">
      <formula>"remove"</formula>
    </cfRule>
  </conditionalFormatting>
  <conditionalFormatting sqref="Z151">
    <cfRule type="expression" dxfId="2789" priority="2510">
      <formula>AND(Z151=0, Z151&lt;&gt;"")</formula>
    </cfRule>
    <cfRule type="expression" dxfId="2788" priority="2511">
      <formula>AND(Z151&gt;0, Z151&lt;10000000000)</formula>
    </cfRule>
    <cfRule type="cellIs" dxfId="2787" priority="2512" operator="equal">
      <formula>"yes"</formula>
    </cfRule>
    <cfRule type="cellIs" dxfId="2786" priority="2513" operator="equal">
      <formula>"no"</formula>
    </cfRule>
    <cfRule type="cellIs" dxfId="2785" priority="2514" operator="equal">
      <formula>"remove"</formula>
    </cfRule>
  </conditionalFormatting>
  <conditionalFormatting sqref="P151:Y151">
    <cfRule type="expression" dxfId="2784" priority="2505">
      <formula>AND(P151=0, P151&lt;&gt;"")</formula>
    </cfRule>
    <cfRule type="expression" dxfId="2783" priority="2506">
      <formula>AND(P151&gt;0, P151&lt;10000000000)</formula>
    </cfRule>
    <cfRule type="cellIs" dxfId="2782" priority="2507" operator="equal">
      <formula>"yes"</formula>
    </cfRule>
    <cfRule type="cellIs" dxfId="2781" priority="2508" operator="equal">
      <formula>"no"</formula>
    </cfRule>
    <cfRule type="cellIs" dxfId="2780" priority="2509" operator="equal">
      <formula>"remove"</formula>
    </cfRule>
  </conditionalFormatting>
  <conditionalFormatting sqref="P151:Z151">
    <cfRule type="expression" dxfId="2779" priority="2500">
      <formula>AND(P151=0, P151&lt;&gt;"")</formula>
    </cfRule>
    <cfRule type="expression" dxfId="2778" priority="2501">
      <formula>AND(P151&gt;0, P151&lt;10000000000)</formula>
    </cfRule>
    <cfRule type="cellIs" dxfId="2777" priority="2502" operator="equal">
      <formula>"yes"</formula>
    </cfRule>
    <cfRule type="cellIs" dxfId="2776" priority="2503" operator="equal">
      <formula>"no"</formula>
    </cfRule>
    <cfRule type="cellIs" dxfId="2775" priority="2504" operator="equal">
      <formula>"remove"</formula>
    </cfRule>
  </conditionalFormatting>
  <conditionalFormatting sqref="P151:Y151">
    <cfRule type="expression" dxfId="2774" priority="2495">
      <formula>AND(P151=0, P151&lt;&gt;"")</formula>
    </cfRule>
    <cfRule type="expression" dxfId="2773" priority="2496">
      <formula>AND(P151&gt;0, P151&lt;10000000000)</formula>
    </cfRule>
    <cfRule type="cellIs" dxfId="2772" priority="2497" operator="equal">
      <formula>"yes"</formula>
    </cfRule>
    <cfRule type="cellIs" dxfId="2771" priority="2498" operator="equal">
      <formula>"no"</formula>
    </cfRule>
    <cfRule type="cellIs" dxfId="2770" priority="2499" operator="equal">
      <formula>"remove"</formula>
    </cfRule>
  </conditionalFormatting>
  <conditionalFormatting sqref="P151:Z151">
    <cfRule type="expression" dxfId="2769" priority="2490">
      <formula>AND(P151=0, P151&lt;&gt;"")</formula>
    </cfRule>
    <cfRule type="expression" dxfId="2768" priority="2491">
      <formula>AND(P151&gt;0, P151&lt;10000000000)</formula>
    </cfRule>
    <cfRule type="cellIs" dxfId="2767" priority="2492" operator="equal">
      <formula>"yes"</formula>
    </cfRule>
    <cfRule type="cellIs" dxfId="2766" priority="2493" operator="equal">
      <formula>"no"</formula>
    </cfRule>
    <cfRule type="cellIs" dxfId="2765" priority="2494" operator="equal">
      <formula>"remove"</formula>
    </cfRule>
  </conditionalFormatting>
  <conditionalFormatting sqref="P151:Z151">
    <cfRule type="expression" dxfId="2764" priority="2485">
      <formula>AND(P151=0, P151&lt;&gt;"")</formula>
    </cfRule>
    <cfRule type="expression" dxfId="2763" priority="2486">
      <formula>AND(P151&gt;0, P151&lt;10000000000)</formula>
    </cfRule>
    <cfRule type="cellIs" dxfId="2762" priority="2487" operator="equal">
      <formula>"yes"</formula>
    </cfRule>
    <cfRule type="cellIs" dxfId="2761" priority="2488" operator="equal">
      <formula>"no"</formula>
    </cfRule>
    <cfRule type="cellIs" dxfId="2760" priority="2489" operator="equal">
      <formula>"remove"</formula>
    </cfRule>
  </conditionalFormatting>
  <conditionalFormatting sqref="P260:Z260">
    <cfRule type="expression" dxfId="2759" priority="2479">
      <formula>$J260="SoftStrap"</formula>
    </cfRule>
    <cfRule type="expression" dxfId="2758" priority="2480">
      <formula>$J260="GP2_CATEGORY"</formula>
    </cfRule>
    <cfRule type="expression" dxfId="2757" priority="2481">
      <formula>$J260="GP3_CATEGORY"</formula>
    </cfRule>
    <cfRule type="expression" dxfId="2756" priority="2482">
      <formula>$J260="GP3_IFP_CATEGORY"</formula>
    </cfRule>
    <cfRule type="expression" dxfId="2755" priority="2483">
      <formula>$J260="GP1_CATEGORY"</formula>
    </cfRule>
    <cfRule type="expression" dxfId="2754" priority="2484">
      <formula>$J260="GP1_IFP_CATEGORY"</formula>
    </cfRule>
  </conditionalFormatting>
  <conditionalFormatting sqref="P260:Y260">
    <cfRule type="expression" dxfId="2753" priority="2474">
      <formula>AND(P260=0, P260&lt;&gt;"")</formula>
    </cfRule>
    <cfRule type="expression" dxfId="2752" priority="2475">
      <formula>AND(P260&gt;0, P260&lt;10000000000)</formula>
    </cfRule>
    <cfRule type="cellIs" dxfId="2751" priority="2476" operator="equal">
      <formula>"yes"</formula>
    </cfRule>
    <cfRule type="cellIs" dxfId="2750" priority="2477" operator="equal">
      <formula>"no"</formula>
    </cfRule>
    <cfRule type="cellIs" dxfId="2749" priority="2478" operator="equal">
      <formula>"remove"</formula>
    </cfRule>
  </conditionalFormatting>
  <conditionalFormatting sqref="Z260">
    <cfRule type="expression" dxfId="2748" priority="2469">
      <formula>AND(Z260=0, Z260&lt;&gt;"")</formula>
    </cfRule>
    <cfRule type="expression" dxfId="2747" priority="2470">
      <formula>AND(Z260&gt;0, Z260&lt;10000000000)</formula>
    </cfRule>
    <cfRule type="cellIs" dxfId="2746" priority="2471" operator="equal">
      <formula>"yes"</formula>
    </cfRule>
    <cfRule type="cellIs" dxfId="2745" priority="2472" operator="equal">
      <formula>"no"</formula>
    </cfRule>
    <cfRule type="cellIs" dxfId="2744" priority="2473" operator="equal">
      <formula>"remove"</formula>
    </cfRule>
  </conditionalFormatting>
  <conditionalFormatting sqref="P260:Y260">
    <cfRule type="expression" dxfId="2743" priority="2464">
      <formula>AND(P260=0, P260&lt;&gt;"")</formula>
    </cfRule>
    <cfRule type="expression" dxfId="2742" priority="2465">
      <formula>AND(P260&gt;0, P260&lt;10000000000)</formula>
    </cfRule>
    <cfRule type="cellIs" dxfId="2741" priority="2466" operator="equal">
      <formula>"yes"</formula>
    </cfRule>
    <cfRule type="cellIs" dxfId="2740" priority="2467" operator="equal">
      <formula>"no"</formula>
    </cfRule>
    <cfRule type="cellIs" dxfId="2739" priority="2468" operator="equal">
      <formula>"remove"</formula>
    </cfRule>
  </conditionalFormatting>
  <conditionalFormatting sqref="P260:Z260">
    <cfRule type="expression" dxfId="2738" priority="2459">
      <formula>AND(P260=0, P260&lt;&gt;"")</formula>
    </cfRule>
    <cfRule type="expression" dxfId="2737" priority="2460">
      <formula>AND(P260&gt;0, P260&lt;10000000000)</formula>
    </cfRule>
    <cfRule type="cellIs" dxfId="2736" priority="2461" operator="equal">
      <formula>"yes"</formula>
    </cfRule>
    <cfRule type="cellIs" dxfId="2735" priority="2462" operator="equal">
      <formula>"no"</formula>
    </cfRule>
    <cfRule type="cellIs" dxfId="2734" priority="2463" operator="equal">
      <formula>"remove"</formula>
    </cfRule>
  </conditionalFormatting>
  <conditionalFormatting sqref="P260:Y260">
    <cfRule type="expression" dxfId="2733" priority="2454">
      <formula>AND(P260=0, P260&lt;&gt;"")</formula>
    </cfRule>
    <cfRule type="expression" dxfId="2732" priority="2455">
      <formula>AND(P260&gt;0, P260&lt;10000000000)</formula>
    </cfRule>
    <cfRule type="cellIs" dxfId="2731" priority="2456" operator="equal">
      <formula>"yes"</formula>
    </cfRule>
    <cfRule type="cellIs" dxfId="2730" priority="2457" operator="equal">
      <formula>"no"</formula>
    </cfRule>
    <cfRule type="cellIs" dxfId="2729" priority="2458" operator="equal">
      <formula>"remove"</formula>
    </cfRule>
  </conditionalFormatting>
  <conditionalFormatting sqref="P260:Z260">
    <cfRule type="expression" dxfId="2728" priority="2449">
      <formula>AND(P260=0, P260&lt;&gt;"")</formula>
    </cfRule>
    <cfRule type="expression" dxfId="2727" priority="2450">
      <formula>AND(P260&gt;0, P260&lt;10000000000)</formula>
    </cfRule>
    <cfRule type="cellIs" dxfId="2726" priority="2451" operator="equal">
      <formula>"yes"</formula>
    </cfRule>
    <cfRule type="cellIs" dxfId="2725" priority="2452" operator="equal">
      <formula>"no"</formula>
    </cfRule>
    <cfRule type="cellIs" dxfId="2724" priority="2453" operator="equal">
      <formula>"remove"</formula>
    </cfRule>
  </conditionalFormatting>
  <conditionalFormatting sqref="P260:Z260">
    <cfRule type="expression" dxfId="2723" priority="2444">
      <formula>AND(P260=0, P260&lt;&gt;"")</formula>
    </cfRule>
    <cfRule type="expression" dxfId="2722" priority="2445">
      <formula>AND(P260&gt;0, P260&lt;10000000000)</formula>
    </cfRule>
    <cfRule type="cellIs" dxfId="2721" priority="2446" operator="equal">
      <formula>"yes"</formula>
    </cfRule>
    <cfRule type="cellIs" dxfId="2720" priority="2447" operator="equal">
      <formula>"no"</formula>
    </cfRule>
    <cfRule type="cellIs" dxfId="2719" priority="2448" operator="equal">
      <formula>"remove"</formula>
    </cfRule>
  </conditionalFormatting>
  <conditionalFormatting sqref="P266:Z266">
    <cfRule type="expression" dxfId="2718" priority="2438">
      <formula>$J266="SoftStrap"</formula>
    </cfRule>
    <cfRule type="expression" dxfId="2717" priority="2439">
      <formula>$J266="GP2_CATEGORY"</formula>
    </cfRule>
    <cfRule type="expression" dxfId="2716" priority="2440">
      <formula>$J266="GP3_CATEGORY"</formula>
    </cfRule>
    <cfRule type="expression" dxfId="2715" priority="2441">
      <formula>$J266="GP3_IFP_CATEGORY"</formula>
    </cfRule>
    <cfRule type="expression" dxfId="2714" priority="2442">
      <formula>$J266="GP1_CATEGORY"</formula>
    </cfRule>
    <cfRule type="expression" dxfId="2713" priority="2443">
      <formula>$J266="GP1_IFP_CATEGORY"</formula>
    </cfRule>
  </conditionalFormatting>
  <conditionalFormatting sqref="P266:Y266">
    <cfRule type="expression" dxfId="2712" priority="2433">
      <formula>AND(P266=0, P266&lt;&gt;"")</formula>
    </cfRule>
    <cfRule type="expression" dxfId="2711" priority="2434">
      <formula>AND(P266&gt;0, P266&lt;10000000000)</formula>
    </cfRule>
    <cfRule type="cellIs" dxfId="2710" priority="2435" operator="equal">
      <formula>"yes"</formula>
    </cfRule>
    <cfRule type="cellIs" dxfId="2709" priority="2436" operator="equal">
      <formula>"no"</formula>
    </cfRule>
    <cfRule type="cellIs" dxfId="2708" priority="2437" operator="equal">
      <formula>"remove"</formula>
    </cfRule>
  </conditionalFormatting>
  <conditionalFormatting sqref="Z266">
    <cfRule type="expression" dxfId="2707" priority="2428">
      <formula>AND(Z266=0, Z266&lt;&gt;"")</formula>
    </cfRule>
    <cfRule type="expression" dxfId="2706" priority="2429">
      <formula>AND(Z266&gt;0, Z266&lt;10000000000)</formula>
    </cfRule>
    <cfRule type="cellIs" dxfId="2705" priority="2430" operator="equal">
      <formula>"yes"</formula>
    </cfRule>
    <cfRule type="cellIs" dxfId="2704" priority="2431" operator="equal">
      <formula>"no"</formula>
    </cfRule>
    <cfRule type="cellIs" dxfId="2703" priority="2432" operator="equal">
      <formula>"remove"</formula>
    </cfRule>
  </conditionalFormatting>
  <conditionalFormatting sqref="P266:Y266">
    <cfRule type="expression" dxfId="2702" priority="2423">
      <formula>AND(P266=0, P266&lt;&gt;"")</formula>
    </cfRule>
    <cfRule type="expression" dxfId="2701" priority="2424">
      <formula>AND(P266&gt;0, P266&lt;10000000000)</formula>
    </cfRule>
    <cfRule type="cellIs" dxfId="2700" priority="2425" operator="equal">
      <formula>"yes"</formula>
    </cfRule>
    <cfRule type="cellIs" dxfId="2699" priority="2426" operator="equal">
      <formula>"no"</formula>
    </cfRule>
    <cfRule type="cellIs" dxfId="2698" priority="2427" operator="equal">
      <formula>"remove"</formula>
    </cfRule>
  </conditionalFormatting>
  <conditionalFormatting sqref="P266:Z266">
    <cfRule type="expression" dxfId="2697" priority="2418">
      <formula>AND(P266=0, P266&lt;&gt;"")</formula>
    </cfRule>
    <cfRule type="expression" dxfId="2696" priority="2419">
      <formula>AND(P266&gt;0, P266&lt;10000000000)</formula>
    </cfRule>
    <cfRule type="cellIs" dxfId="2695" priority="2420" operator="equal">
      <formula>"yes"</formula>
    </cfRule>
    <cfRule type="cellIs" dxfId="2694" priority="2421" operator="equal">
      <formula>"no"</formula>
    </cfRule>
    <cfRule type="cellIs" dxfId="2693" priority="2422" operator="equal">
      <formula>"remove"</formula>
    </cfRule>
  </conditionalFormatting>
  <conditionalFormatting sqref="P266:Y266">
    <cfRule type="expression" dxfId="2692" priority="2413">
      <formula>AND(P266=0, P266&lt;&gt;"")</formula>
    </cfRule>
    <cfRule type="expression" dxfId="2691" priority="2414">
      <formula>AND(P266&gt;0, P266&lt;10000000000)</formula>
    </cfRule>
    <cfRule type="cellIs" dxfId="2690" priority="2415" operator="equal">
      <formula>"yes"</formula>
    </cfRule>
    <cfRule type="cellIs" dxfId="2689" priority="2416" operator="equal">
      <formula>"no"</formula>
    </cfRule>
    <cfRule type="cellIs" dxfId="2688" priority="2417" operator="equal">
      <formula>"remove"</formula>
    </cfRule>
  </conditionalFormatting>
  <conditionalFormatting sqref="P266:Z266">
    <cfRule type="expression" dxfId="2687" priority="2408">
      <formula>AND(P266=0, P266&lt;&gt;"")</formula>
    </cfRule>
    <cfRule type="expression" dxfId="2686" priority="2409">
      <formula>AND(P266&gt;0, P266&lt;10000000000)</formula>
    </cfRule>
    <cfRule type="cellIs" dxfId="2685" priority="2410" operator="equal">
      <formula>"yes"</formula>
    </cfRule>
    <cfRule type="cellIs" dxfId="2684" priority="2411" operator="equal">
      <formula>"no"</formula>
    </cfRule>
    <cfRule type="cellIs" dxfId="2683" priority="2412" operator="equal">
      <formula>"remove"</formula>
    </cfRule>
  </conditionalFormatting>
  <conditionalFormatting sqref="P266:Z266">
    <cfRule type="expression" dxfId="2682" priority="2403">
      <formula>AND(P266=0, P266&lt;&gt;"")</formula>
    </cfRule>
    <cfRule type="expression" dxfId="2681" priority="2404">
      <formula>AND(P266&gt;0, P266&lt;10000000000)</formula>
    </cfRule>
    <cfRule type="cellIs" dxfId="2680" priority="2405" operator="equal">
      <formula>"yes"</formula>
    </cfRule>
    <cfRule type="cellIs" dxfId="2679" priority="2406" operator="equal">
      <formula>"no"</formula>
    </cfRule>
    <cfRule type="cellIs" dxfId="2678" priority="2407" operator="equal">
      <formula>"remove"</formula>
    </cfRule>
  </conditionalFormatting>
  <conditionalFormatting sqref="P290:Z290">
    <cfRule type="expression" dxfId="2677" priority="2397">
      <formula>$J290="SoftStrap"</formula>
    </cfRule>
    <cfRule type="expression" dxfId="2676" priority="2398">
      <formula>$J290="GP2_CATEGORY"</formula>
    </cfRule>
    <cfRule type="expression" dxfId="2675" priority="2399">
      <formula>$J290="GP3_CATEGORY"</formula>
    </cfRule>
    <cfRule type="expression" dxfId="2674" priority="2400">
      <formula>$J290="GP3_IFP_CATEGORY"</formula>
    </cfRule>
    <cfRule type="expression" dxfId="2673" priority="2401">
      <formula>$J290="GP1_CATEGORY"</formula>
    </cfRule>
    <cfRule type="expression" dxfId="2672" priority="2402">
      <formula>$J290="GP1_IFP_CATEGORY"</formula>
    </cfRule>
  </conditionalFormatting>
  <conditionalFormatting sqref="P290:Y290">
    <cfRule type="expression" dxfId="2671" priority="2392">
      <formula>AND(P290=0, P290&lt;&gt;"")</formula>
    </cfRule>
    <cfRule type="expression" dxfId="2670" priority="2393">
      <formula>AND(P290&gt;0, P290&lt;10000000000)</formula>
    </cfRule>
    <cfRule type="cellIs" dxfId="2669" priority="2394" operator="equal">
      <formula>"yes"</formula>
    </cfRule>
    <cfRule type="cellIs" dxfId="2668" priority="2395" operator="equal">
      <formula>"no"</formula>
    </cfRule>
    <cfRule type="cellIs" dxfId="2667" priority="2396" operator="equal">
      <formula>"remove"</formula>
    </cfRule>
  </conditionalFormatting>
  <conditionalFormatting sqref="Z290">
    <cfRule type="expression" dxfId="2666" priority="2387">
      <formula>AND(Z290=0, Z290&lt;&gt;"")</formula>
    </cfRule>
    <cfRule type="expression" dxfId="2665" priority="2388">
      <formula>AND(Z290&gt;0, Z290&lt;10000000000)</formula>
    </cfRule>
    <cfRule type="cellIs" dxfId="2664" priority="2389" operator="equal">
      <formula>"yes"</formula>
    </cfRule>
    <cfRule type="cellIs" dxfId="2663" priority="2390" operator="equal">
      <formula>"no"</formula>
    </cfRule>
    <cfRule type="cellIs" dxfId="2662" priority="2391" operator="equal">
      <formula>"remove"</formula>
    </cfRule>
  </conditionalFormatting>
  <conditionalFormatting sqref="P290:Y290">
    <cfRule type="expression" dxfId="2661" priority="2382">
      <formula>AND(P290=0, P290&lt;&gt;"")</formula>
    </cfRule>
    <cfRule type="expression" dxfId="2660" priority="2383">
      <formula>AND(P290&gt;0, P290&lt;10000000000)</formula>
    </cfRule>
    <cfRule type="cellIs" dxfId="2659" priority="2384" operator="equal">
      <formula>"yes"</formula>
    </cfRule>
    <cfRule type="cellIs" dxfId="2658" priority="2385" operator="equal">
      <formula>"no"</formula>
    </cfRule>
    <cfRule type="cellIs" dxfId="2657" priority="2386" operator="equal">
      <formula>"remove"</formula>
    </cfRule>
  </conditionalFormatting>
  <conditionalFormatting sqref="P290:Z290">
    <cfRule type="expression" dxfId="2656" priority="2377">
      <formula>AND(P290=0, P290&lt;&gt;"")</formula>
    </cfRule>
    <cfRule type="expression" dxfId="2655" priority="2378">
      <formula>AND(P290&gt;0, P290&lt;10000000000)</formula>
    </cfRule>
    <cfRule type="cellIs" dxfId="2654" priority="2379" operator="equal">
      <formula>"yes"</formula>
    </cfRule>
    <cfRule type="cellIs" dxfId="2653" priority="2380" operator="equal">
      <formula>"no"</formula>
    </cfRule>
    <cfRule type="cellIs" dxfId="2652" priority="2381" operator="equal">
      <formula>"remove"</formula>
    </cfRule>
  </conditionalFormatting>
  <conditionalFormatting sqref="P290:Y290">
    <cfRule type="expression" dxfId="2651" priority="2372">
      <formula>AND(P290=0, P290&lt;&gt;"")</formula>
    </cfRule>
    <cfRule type="expression" dxfId="2650" priority="2373">
      <formula>AND(P290&gt;0, P290&lt;10000000000)</formula>
    </cfRule>
    <cfRule type="cellIs" dxfId="2649" priority="2374" operator="equal">
      <formula>"yes"</formula>
    </cfRule>
    <cfRule type="cellIs" dxfId="2648" priority="2375" operator="equal">
      <formula>"no"</formula>
    </cfRule>
    <cfRule type="cellIs" dxfId="2647" priority="2376" operator="equal">
      <formula>"remove"</formula>
    </cfRule>
  </conditionalFormatting>
  <conditionalFormatting sqref="P290:Z290">
    <cfRule type="expression" dxfId="2646" priority="2367">
      <formula>AND(P290=0, P290&lt;&gt;"")</formula>
    </cfRule>
    <cfRule type="expression" dxfId="2645" priority="2368">
      <formula>AND(P290&gt;0, P290&lt;10000000000)</formula>
    </cfRule>
    <cfRule type="cellIs" dxfId="2644" priority="2369" operator="equal">
      <formula>"yes"</formula>
    </cfRule>
    <cfRule type="cellIs" dxfId="2643" priority="2370" operator="equal">
      <formula>"no"</formula>
    </cfRule>
    <cfRule type="cellIs" dxfId="2642" priority="2371" operator="equal">
      <formula>"remove"</formula>
    </cfRule>
  </conditionalFormatting>
  <conditionalFormatting sqref="P290:Z290">
    <cfRule type="expression" dxfId="2641" priority="2362">
      <formula>AND(P290=0, P290&lt;&gt;"")</formula>
    </cfRule>
    <cfRule type="expression" dxfId="2640" priority="2363">
      <formula>AND(P290&gt;0, P290&lt;10000000000)</formula>
    </cfRule>
    <cfRule type="cellIs" dxfId="2639" priority="2364" operator="equal">
      <formula>"yes"</formula>
    </cfRule>
    <cfRule type="cellIs" dxfId="2638" priority="2365" operator="equal">
      <formula>"no"</formula>
    </cfRule>
    <cfRule type="cellIs" dxfId="2637" priority="2366" operator="equal">
      <formula>"remove"</formula>
    </cfRule>
  </conditionalFormatting>
  <conditionalFormatting sqref="P291:Z291">
    <cfRule type="expression" dxfId="2636" priority="2356">
      <formula>$J291="SoftStrap"</formula>
    </cfRule>
    <cfRule type="expression" dxfId="2635" priority="2357">
      <formula>$J291="GP2_CATEGORY"</formula>
    </cfRule>
    <cfRule type="expression" dxfId="2634" priority="2358">
      <formula>$J291="GP3_CATEGORY"</formula>
    </cfRule>
    <cfRule type="expression" dxfId="2633" priority="2359">
      <formula>$J291="GP3_IFP_CATEGORY"</formula>
    </cfRule>
    <cfRule type="expression" dxfId="2632" priority="2360">
      <formula>$J291="GP1_CATEGORY"</formula>
    </cfRule>
    <cfRule type="expression" dxfId="2631" priority="2361">
      <formula>$J291="GP1_IFP_CATEGORY"</formula>
    </cfRule>
  </conditionalFormatting>
  <conditionalFormatting sqref="P291:Y291">
    <cfRule type="expression" dxfId="2630" priority="2351">
      <formula>AND(P291=0, P291&lt;&gt;"")</formula>
    </cfRule>
    <cfRule type="expression" dxfId="2629" priority="2352">
      <formula>AND(P291&gt;0, P291&lt;10000000000)</formula>
    </cfRule>
    <cfRule type="cellIs" dxfId="2628" priority="2353" operator="equal">
      <formula>"yes"</formula>
    </cfRule>
    <cfRule type="cellIs" dxfId="2627" priority="2354" operator="equal">
      <formula>"no"</formula>
    </cfRule>
    <cfRule type="cellIs" dxfId="2626" priority="2355" operator="equal">
      <formula>"remove"</formula>
    </cfRule>
  </conditionalFormatting>
  <conditionalFormatting sqref="Z291">
    <cfRule type="expression" dxfId="2625" priority="2346">
      <formula>AND(Z291=0, Z291&lt;&gt;"")</formula>
    </cfRule>
    <cfRule type="expression" dxfId="2624" priority="2347">
      <formula>AND(Z291&gt;0, Z291&lt;10000000000)</formula>
    </cfRule>
    <cfRule type="cellIs" dxfId="2623" priority="2348" operator="equal">
      <formula>"yes"</formula>
    </cfRule>
    <cfRule type="cellIs" dxfId="2622" priority="2349" operator="equal">
      <formula>"no"</formula>
    </cfRule>
    <cfRule type="cellIs" dxfId="2621" priority="2350" operator="equal">
      <formula>"remove"</formula>
    </cfRule>
  </conditionalFormatting>
  <conditionalFormatting sqref="P291:Y291">
    <cfRule type="expression" dxfId="2620" priority="2341">
      <formula>AND(P291=0, P291&lt;&gt;"")</formula>
    </cfRule>
    <cfRule type="expression" dxfId="2619" priority="2342">
      <formula>AND(P291&gt;0, P291&lt;10000000000)</formula>
    </cfRule>
    <cfRule type="cellIs" dxfId="2618" priority="2343" operator="equal">
      <formula>"yes"</formula>
    </cfRule>
    <cfRule type="cellIs" dxfId="2617" priority="2344" operator="equal">
      <formula>"no"</formula>
    </cfRule>
    <cfRule type="cellIs" dxfId="2616" priority="2345" operator="equal">
      <formula>"remove"</formula>
    </cfRule>
  </conditionalFormatting>
  <conditionalFormatting sqref="P291:Z291">
    <cfRule type="expression" dxfId="2615" priority="2336">
      <formula>AND(P291=0, P291&lt;&gt;"")</formula>
    </cfRule>
    <cfRule type="expression" dxfId="2614" priority="2337">
      <formula>AND(P291&gt;0, P291&lt;10000000000)</formula>
    </cfRule>
    <cfRule type="cellIs" dxfId="2613" priority="2338" operator="equal">
      <formula>"yes"</formula>
    </cfRule>
    <cfRule type="cellIs" dxfId="2612" priority="2339" operator="equal">
      <formula>"no"</formula>
    </cfRule>
    <cfRule type="cellIs" dxfId="2611" priority="2340" operator="equal">
      <formula>"remove"</formula>
    </cfRule>
  </conditionalFormatting>
  <conditionalFormatting sqref="P291:Y291">
    <cfRule type="expression" dxfId="2610" priority="2331">
      <formula>AND(P291=0, P291&lt;&gt;"")</formula>
    </cfRule>
    <cfRule type="expression" dxfId="2609" priority="2332">
      <formula>AND(P291&gt;0, P291&lt;10000000000)</formula>
    </cfRule>
    <cfRule type="cellIs" dxfId="2608" priority="2333" operator="equal">
      <formula>"yes"</formula>
    </cfRule>
    <cfRule type="cellIs" dxfId="2607" priority="2334" operator="equal">
      <formula>"no"</formula>
    </cfRule>
    <cfRule type="cellIs" dxfId="2606" priority="2335" operator="equal">
      <formula>"remove"</formula>
    </cfRule>
  </conditionalFormatting>
  <conditionalFormatting sqref="P291:Z291">
    <cfRule type="expression" dxfId="2605" priority="2326">
      <formula>AND(P291=0, P291&lt;&gt;"")</formula>
    </cfRule>
    <cfRule type="expression" dxfId="2604" priority="2327">
      <formula>AND(P291&gt;0, P291&lt;10000000000)</formula>
    </cfRule>
    <cfRule type="cellIs" dxfId="2603" priority="2328" operator="equal">
      <formula>"yes"</formula>
    </cfRule>
    <cfRule type="cellIs" dxfId="2602" priority="2329" operator="equal">
      <formula>"no"</formula>
    </cfRule>
    <cfRule type="cellIs" dxfId="2601" priority="2330" operator="equal">
      <formula>"remove"</formula>
    </cfRule>
  </conditionalFormatting>
  <conditionalFormatting sqref="P291:Z291">
    <cfRule type="expression" dxfId="2600" priority="2321">
      <formula>AND(P291=0, P291&lt;&gt;"")</formula>
    </cfRule>
    <cfRule type="expression" dxfId="2599" priority="2322">
      <formula>AND(P291&gt;0, P291&lt;10000000000)</formula>
    </cfRule>
    <cfRule type="cellIs" dxfId="2598" priority="2323" operator="equal">
      <formula>"yes"</formula>
    </cfRule>
    <cfRule type="cellIs" dxfId="2597" priority="2324" operator="equal">
      <formula>"no"</formula>
    </cfRule>
    <cfRule type="cellIs" dxfId="2596" priority="2325" operator="equal">
      <formula>"remove"</formula>
    </cfRule>
  </conditionalFormatting>
  <conditionalFormatting sqref="P292:Z292">
    <cfRule type="expression" dxfId="2595" priority="2315">
      <formula>$J292="SoftStrap"</formula>
    </cfRule>
    <cfRule type="expression" dxfId="2594" priority="2316">
      <formula>$J292="GP2_CATEGORY"</formula>
    </cfRule>
    <cfRule type="expression" dxfId="2593" priority="2317">
      <formula>$J292="GP3_CATEGORY"</formula>
    </cfRule>
    <cfRule type="expression" dxfId="2592" priority="2318">
      <formula>$J292="GP3_IFP_CATEGORY"</formula>
    </cfRule>
    <cfRule type="expression" dxfId="2591" priority="2319">
      <formula>$J292="GP1_CATEGORY"</formula>
    </cfRule>
    <cfRule type="expression" dxfId="2590" priority="2320">
      <formula>$J292="GP1_IFP_CATEGORY"</formula>
    </cfRule>
  </conditionalFormatting>
  <conditionalFormatting sqref="P292:Y292">
    <cfRule type="expression" dxfId="2589" priority="2310">
      <formula>AND(P292=0, P292&lt;&gt;"")</formula>
    </cfRule>
    <cfRule type="expression" dxfId="2588" priority="2311">
      <formula>AND(P292&gt;0, P292&lt;10000000000)</formula>
    </cfRule>
    <cfRule type="cellIs" dxfId="2587" priority="2312" operator="equal">
      <formula>"yes"</formula>
    </cfRule>
    <cfRule type="cellIs" dxfId="2586" priority="2313" operator="equal">
      <formula>"no"</formula>
    </cfRule>
    <cfRule type="cellIs" dxfId="2585" priority="2314" operator="equal">
      <formula>"remove"</formula>
    </cfRule>
  </conditionalFormatting>
  <conditionalFormatting sqref="Z292">
    <cfRule type="expression" dxfId="2584" priority="2305">
      <formula>AND(Z292=0, Z292&lt;&gt;"")</formula>
    </cfRule>
    <cfRule type="expression" dxfId="2583" priority="2306">
      <formula>AND(Z292&gt;0, Z292&lt;10000000000)</formula>
    </cfRule>
    <cfRule type="cellIs" dxfId="2582" priority="2307" operator="equal">
      <formula>"yes"</formula>
    </cfRule>
    <cfRule type="cellIs" dxfId="2581" priority="2308" operator="equal">
      <formula>"no"</formula>
    </cfRule>
    <cfRule type="cellIs" dxfId="2580" priority="2309" operator="equal">
      <formula>"remove"</formula>
    </cfRule>
  </conditionalFormatting>
  <conditionalFormatting sqref="P292:Y292">
    <cfRule type="expression" dxfId="2579" priority="2300">
      <formula>AND(P292=0, P292&lt;&gt;"")</formula>
    </cfRule>
    <cfRule type="expression" dxfId="2578" priority="2301">
      <formula>AND(P292&gt;0, P292&lt;10000000000)</formula>
    </cfRule>
    <cfRule type="cellIs" dxfId="2577" priority="2302" operator="equal">
      <formula>"yes"</formula>
    </cfRule>
    <cfRule type="cellIs" dxfId="2576" priority="2303" operator="equal">
      <formula>"no"</formula>
    </cfRule>
    <cfRule type="cellIs" dxfId="2575" priority="2304" operator="equal">
      <formula>"remove"</formula>
    </cfRule>
  </conditionalFormatting>
  <conditionalFormatting sqref="P292:Z292">
    <cfRule type="expression" dxfId="2574" priority="2295">
      <formula>AND(P292=0, P292&lt;&gt;"")</formula>
    </cfRule>
    <cfRule type="expression" dxfId="2573" priority="2296">
      <formula>AND(P292&gt;0, P292&lt;10000000000)</formula>
    </cfRule>
    <cfRule type="cellIs" dxfId="2572" priority="2297" operator="equal">
      <formula>"yes"</formula>
    </cfRule>
    <cfRule type="cellIs" dxfId="2571" priority="2298" operator="equal">
      <formula>"no"</formula>
    </cfRule>
    <cfRule type="cellIs" dxfId="2570" priority="2299" operator="equal">
      <formula>"remove"</formula>
    </cfRule>
  </conditionalFormatting>
  <conditionalFormatting sqref="P292:Y292">
    <cfRule type="expression" dxfId="2569" priority="2290">
      <formula>AND(P292=0, P292&lt;&gt;"")</formula>
    </cfRule>
    <cfRule type="expression" dxfId="2568" priority="2291">
      <formula>AND(P292&gt;0, P292&lt;10000000000)</formula>
    </cfRule>
    <cfRule type="cellIs" dxfId="2567" priority="2292" operator="equal">
      <formula>"yes"</formula>
    </cfRule>
    <cfRule type="cellIs" dxfId="2566" priority="2293" operator="equal">
      <formula>"no"</formula>
    </cfRule>
    <cfRule type="cellIs" dxfId="2565" priority="2294" operator="equal">
      <formula>"remove"</formula>
    </cfRule>
  </conditionalFormatting>
  <conditionalFormatting sqref="P292:Z292">
    <cfRule type="expression" dxfId="2564" priority="2285">
      <formula>AND(P292=0, P292&lt;&gt;"")</formula>
    </cfRule>
    <cfRule type="expression" dxfId="2563" priority="2286">
      <formula>AND(P292&gt;0, P292&lt;10000000000)</formula>
    </cfRule>
    <cfRule type="cellIs" dxfId="2562" priority="2287" operator="equal">
      <formula>"yes"</formula>
    </cfRule>
    <cfRule type="cellIs" dxfId="2561" priority="2288" operator="equal">
      <formula>"no"</formula>
    </cfRule>
    <cfRule type="cellIs" dxfId="2560" priority="2289" operator="equal">
      <formula>"remove"</formula>
    </cfRule>
  </conditionalFormatting>
  <conditionalFormatting sqref="P292:Z292">
    <cfRule type="expression" dxfId="2559" priority="2280">
      <formula>AND(P292=0, P292&lt;&gt;"")</formula>
    </cfRule>
    <cfRule type="expression" dxfId="2558" priority="2281">
      <formula>AND(P292&gt;0, P292&lt;10000000000)</formula>
    </cfRule>
    <cfRule type="cellIs" dxfId="2557" priority="2282" operator="equal">
      <formula>"yes"</formula>
    </cfRule>
    <cfRule type="cellIs" dxfId="2556" priority="2283" operator="equal">
      <formula>"no"</formula>
    </cfRule>
    <cfRule type="cellIs" dxfId="2555" priority="2284" operator="equal">
      <formula>"remove"</formula>
    </cfRule>
  </conditionalFormatting>
  <conditionalFormatting sqref="P259:Y259">
    <cfRule type="expression" dxfId="2554" priority="2274">
      <formula>$J259="SoftStrap"</formula>
    </cfRule>
    <cfRule type="expression" dxfId="2553" priority="2275">
      <formula>$J259="GP2_CATEGORY"</formula>
    </cfRule>
    <cfRule type="expression" dxfId="2552" priority="2276">
      <formula>$J259="GP3_CATEGORY"</formula>
    </cfRule>
    <cfRule type="expression" dxfId="2551" priority="2277">
      <formula>$J259="GP3_IFP_CATEGORY"</formula>
    </cfRule>
    <cfRule type="expression" dxfId="2550" priority="2278">
      <formula>$J259="GP1_CATEGORY"</formula>
    </cfRule>
    <cfRule type="expression" dxfId="2549" priority="2279">
      <formula>$J259="GP1_IFP_CATEGORY"</formula>
    </cfRule>
  </conditionalFormatting>
  <conditionalFormatting sqref="P259:Y259">
    <cfRule type="expression" dxfId="2548" priority="2269">
      <formula>AND(P259=0, P259&lt;&gt;"")</formula>
    </cfRule>
    <cfRule type="expression" dxfId="2547" priority="2270">
      <formula>AND(P259&gt;0, P259&lt;10000000000)</formula>
    </cfRule>
    <cfRule type="cellIs" dxfId="2546" priority="2271" operator="equal">
      <formula>"yes"</formula>
    </cfRule>
    <cfRule type="cellIs" dxfId="2545" priority="2272" operator="equal">
      <formula>"no"</formula>
    </cfRule>
    <cfRule type="cellIs" dxfId="2544" priority="2273" operator="equal">
      <formula>"remove"</formula>
    </cfRule>
  </conditionalFormatting>
  <conditionalFormatting sqref="P259:Y259">
    <cfRule type="expression" dxfId="2543" priority="2264">
      <formula>AND(P259=0, P259&lt;&gt;"")</formula>
    </cfRule>
    <cfRule type="expression" dxfId="2542" priority="2265">
      <formula>AND(P259&gt;0, P259&lt;10000000000)</formula>
    </cfRule>
    <cfRule type="cellIs" dxfId="2541" priority="2266" operator="equal">
      <formula>"yes"</formula>
    </cfRule>
    <cfRule type="cellIs" dxfId="2540" priority="2267" operator="equal">
      <formula>"no"</formula>
    </cfRule>
    <cfRule type="cellIs" dxfId="2539" priority="2268" operator="equal">
      <formula>"remove"</formula>
    </cfRule>
  </conditionalFormatting>
  <conditionalFormatting sqref="P259:Y259">
    <cfRule type="expression" dxfId="2538" priority="2259">
      <formula>AND(P259=0, P259&lt;&gt;"")</formula>
    </cfRule>
    <cfRule type="expression" dxfId="2537" priority="2260">
      <formula>AND(P259&gt;0, P259&lt;10000000000)</formula>
    </cfRule>
    <cfRule type="cellIs" dxfId="2536" priority="2261" operator="equal">
      <formula>"yes"</formula>
    </cfRule>
    <cfRule type="cellIs" dxfId="2535" priority="2262" operator="equal">
      <formula>"no"</formula>
    </cfRule>
    <cfRule type="cellIs" dxfId="2534" priority="2263" operator="equal">
      <formula>"remove"</formula>
    </cfRule>
  </conditionalFormatting>
  <conditionalFormatting sqref="P259:Y259">
    <cfRule type="expression" dxfId="2533" priority="2254">
      <formula>AND(P259=0, P259&lt;&gt;"")</formula>
    </cfRule>
    <cfRule type="expression" dxfId="2532" priority="2255">
      <formula>AND(P259&gt;0, P259&lt;10000000000)</formula>
    </cfRule>
    <cfRule type="cellIs" dxfId="2531" priority="2256" operator="equal">
      <formula>"yes"</formula>
    </cfRule>
    <cfRule type="cellIs" dxfId="2530" priority="2257" operator="equal">
      <formula>"no"</formula>
    </cfRule>
    <cfRule type="cellIs" dxfId="2529" priority="2258" operator="equal">
      <formula>"remove"</formula>
    </cfRule>
  </conditionalFormatting>
  <conditionalFormatting sqref="P259:Y259">
    <cfRule type="expression" dxfId="2528" priority="2249">
      <formula>AND(P259=0, P259&lt;&gt;"")</formula>
    </cfRule>
    <cfRule type="expression" dxfId="2527" priority="2250">
      <formula>AND(P259&gt;0, P259&lt;10000000000)</formula>
    </cfRule>
    <cfRule type="cellIs" dxfId="2526" priority="2251" operator="equal">
      <formula>"yes"</formula>
    </cfRule>
    <cfRule type="cellIs" dxfId="2525" priority="2252" operator="equal">
      <formula>"no"</formula>
    </cfRule>
    <cfRule type="cellIs" dxfId="2524" priority="2253" operator="equal">
      <formula>"remove"</formula>
    </cfRule>
  </conditionalFormatting>
  <conditionalFormatting sqref="P259:Y259">
    <cfRule type="expression" dxfId="2523" priority="2244">
      <formula>AND(P259=0, P259&lt;&gt;"")</formula>
    </cfRule>
    <cfRule type="expression" dxfId="2522" priority="2245">
      <formula>AND(P259&gt;0, P259&lt;10000000000)</formula>
    </cfRule>
    <cfRule type="cellIs" dxfId="2521" priority="2246" operator="equal">
      <formula>"yes"</formula>
    </cfRule>
    <cfRule type="cellIs" dxfId="2520" priority="2247" operator="equal">
      <formula>"no"</formula>
    </cfRule>
    <cfRule type="cellIs" dxfId="2519" priority="2248" operator="equal">
      <formula>"remove"</formula>
    </cfRule>
  </conditionalFormatting>
  <conditionalFormatting sqref="P258:Y258">
    <cfRule type="expression" dxfId="2518" priority="2238">
      <formula>$J258="SoftStrap"</formula>
    </cfRule>
    <cfRule type="expression" dxfId="2517" priority="2239">
      <formula>$J258="GP2_CATEGORY"</formula>
    </cfRule>
    <cfRule type="expression" dxfId="2516" priority="2240">
      <formula>$J258="GP3_CATEGORY"</formula>
    </cfRule>
    <cfRule type="expression" dxfId="2515" priority="2241">
      <formula>$J258="GP3_IFP_CATEGORY"</formula>
    </cfRule>
    <cfRule type="expression" dxfId="2514" priority="2242">
      <formula>$J258="GP1_CATEGORY"</formula>
    </cfRule>
    <cfRule type="expression" dxfId="2513" priority="2243">
      <formula>$J258="GP1_IFP_CATEGORY"</formula>
    </cfRule>
  </conditionalFormatting>
  <conditionalFormatting sqref="P258:Y258">
    <cfRule type="expression" dxfId="2512" priority="2233">
      <formula>AND(P258=0, P258&lt;&gt;"")</formula>
    </cfRule>
    <cfRule type="expression" dxfId="2511" priority="2234">
      <formula>AND(P258&gt;0, P258&lt;10000000000)</formula>
    </cfRule>
    <cfRule type="cellIs" dxfId="2510" priority="2235" operator="equal">
      <formula>"yes"</formula>
    </cfRule>
    <cfRule type="cellIs" dxfId="2509" priority="2236" operator="equal">
      <formula>"no"</formula>
    </cfRule>
    <cfRule type="cellIs" dxfId="2508" priority="2237" operator="equal">
      <formula>"remove"</formula>
    </cfRule>
  </conditionalFormatting>
  <conditionalFormatting sqref="P258:Y258">
    <cfRule type="expression" dxfId="2507" priority="2228">
      <formula>AND(P258=0, P258&lt;&gt;"")</formula>
    </cfRule>
    <cfRule type="expression" dxfId="2506" priority="2229">
      <formula>AND(P258&gt;0, P258&lt;10000000000)</formula>
    </cfRule>
    <cfRule type="cellIs" dxfId="2505" priority="2230" operator="equal">
      <formula>"yes"</formula>
    </cfRule>
    <cfRule type="cellIs" dxfId="2504" priority="2231" operator="equal">
      <formula>"no"</formula>
    </cfRule>
    <cfRule type="cellIs" dxfId="2503" priority="2232" operator="equal">
      <formula>"remove"</formula>
    </cfRule>
  </conditionalFormatting>
  <conditionalFormatting sqref="P258:Y258">
    <cfRule type="expression" dxfId="2502" priority="2223">
      <formula>AND(P258=0, P258&lt;&gt;"")</formula>
    </cfRule>
    <cfRule type="expression" dxfId="2501" priority="2224">
      <formula>AND(P258&gt;0, P258&lt;10000000000)</formula>
    </cfRule>
    <cfRule type="cellIs" dxfId="2500" priority="2225" operator="equal">
      <formula>"yes"</formula>
    </cfRule>
    <cfRule type="cellIs" dxfId="2499" priority="2226" operator="equal">
      <formula>"no"</formula>
    </cfRule>
    <cfRule type="cellIs" dxfId="2498" priority="2227" operator="equal">
      <formula>"remove"</formula>
    </cfRule>
  </conditionalFormatting>
  <conditionalFormatting sqref="P258:Y258">
    <cfRule type="expression" dxfId="2497" priority="2218">
      <formula>AND(P258=0, P258&lt;&gt;"")</formula>
    </cfRule>
    <cfRule type="expression" dxfId="2496" priority="2219">
      <formula>AND(P258&gt;0, P258&lt;10000000000)</formula>
    </cfRule>
    <cfRule type="cellIs" dxfId="2495" priority="2220" operator="equal">
      <formula>"yes"</formula>
    </cfRule>
    <cfRule type="cellIs" dxfId="2494" priority="2221" operator="equal">
      <formula>"no"</formula>
    </cfRule>
    <cfRule type="cellIs" dxfId="2493" priority="2222" operator="equal">
      <formula>"remove"</formula>
    </cfRule>
  </conditionalFormatting>
  <conditionalFormatting sqref="P258:Y258">
    <cfRule type="expression" dxfId="2492" priority="2213">
      <formula>AND(P258=0, P258&lt;&gt;"")</formula>
    </cfRule>
    <cfRule type="expression" dxfId="2491" priority="2214">
      <formula>AND(P258&gt;0, P258&lt;10000000000)</formula>
    </cfRule>
    <cfRule type="cellIs" dxfId="2490" priority="2215" operator="equal">
      <formula>"yes"</formula>
    </cfRule>
    <cfRule type="cellIs" dxfId="2489" priority="2216" operator="equal">
      <formula>"no"</formula>
    </cfRule>
    <cfRule type="cellIs" dxfId="2488" priority="2217" operator="equal">
      <formula>"remove"</formula>
    </cfRule>
  </conditionalFormatting>
  <conditionalFormatting sqref="P258:Y258">
    <cfRule type="expression" dxfId="2487" priority="2208">
      <formula>AND(P258=0, P258&lt;&gt;"")</formula>
    </cfRule>
    <cfRule type="expression" dxfId="2486" priority="2209">
      <formula>AND(P258&gt;0, P258&lt;10000000000)</formula>
    </cfRule>
    <cfRule type="cellIs" dxfId="2485" priority="2210" operator="equal">
      <formula>"yes"</formula>
    </cfRule>
    <cfRule type="cellIs" dxfId="2484" priority="2211" operator="equal">
      <formula>"no"</formula>
    </cfRule>
    <cfRule type="cellIs" dxfId="2483" priority="2212" operator="equal">
      <formula>"remove"</formula>
    </cfRule>
  </conditionalFormatting>
  <conditionalFormatting sqref="P234:Y234">
    <cfRule type="expression" dxfId="2482" priority="2202">
      <formula>$J234="SoftStrap"</formula>
    </cfRule>
    <cfRule type="expression" dxfId="2481" priority="2203">
      <formula>$J234="GP2_CATEGORY"</formula>
    </cfRule>
    <cfRule type="expression" dxfId="2480" priority="2204">
      <formula>$J234="GP3_CATEGORY"</formula>
    </cfRule>
    <cfRule type="expression" dxfId="2479" priority="2205">
      <formula>$J234="GP3_IFP_CATEGORY"</formula>
    </cfRule>
    <cfRule type="expression" dxfId="2478" priority="2206">
      <formula>$J234="GP1_CATEGORY"</formula>
    </cfRule>
    <cfRule type="expression" dxfId="2477" priority="2207">
      <formula>$J234="GP1_IFP_CATEGORY"</formula>
    </cfRule>
  </conditionalFormatting>
  <conditionalFormatting sqref="P234:Y234">
    <cfRule type="expression" dxfId="2476" priority="2197">
      <formula>AND(P234=0, P234&lt;&gt;"")</formula>
    </cfRule>
    <cfRule type="expression" dxfId="2475" priority="2198">
      <formula>AND(P234&gt;0, P234&lt;10000000000)</formula>
    </cfRule>
    <cfRule type="cellIs" dxfId="2474" priority="2199" operator="equal">
      <formula>"yes"</formula>
    </cfRule>
    <cfRule type="cellIs" dxfId="2473" priority="2200" operator="equal">
      <formula>"no"</formula>
    </cfRule>
    <cfRule type="cellIs" dxfId="2472" priority="2201" operator="equal">
      <formula>"remove"</formula>
    </cfRule>
  </conditionalFormatting>
  <conditionalFormatting sqref="P234:Y234">
    <cfRule type="expression" dxfId="2471" priority="2192">
      <formula>AND(P234=0, P234&lt;&gt;"")</formula>
    </cfRule>
    <cfRule type="expression" dxfId="2470" priority="2193">
      <formula>AND(P234&gt;0, P234&lt;10000000000)</formula>
    </cfRule>
    <cfRule type="cellIs" dxfId="2469" priority="2194" operator="equal">
      <formula>"yes"</formula>
    </cfRule>
    <cfRule type="cellIs" dxfId="2468" priority="2195" operator="equal">
      <formula>"no"</formula>
    </cfRule>
    <cfRule type="cellIs" dxfId="2467" priority="2196" operator="equal">
      <formula>"remove"</formula>
    </cfRule>
  </conditionalFormatting>
  <conditionalFormatting sqref="P234:Y234">
    <cfRule type="expression" dxfId="2466" priority="2187">
      <formula>AND(P234=0, P234&lt;&gt;"")</formula>
    </cfRule>
    <cfRule type="expression" dxfId="2465" priority="2188">
      <formula>AND(P234&gt;0, P234&lt;10000000000)</formula>
    </cfRule>
    <cfRule type="cellIs" dxfId="2464" priority="2189" operator="equal">
      <formula>"yes"</formula>
    </cfRule>
    <cfRule type="cellIs" dxfId="2463" priority="2190" operator="equal">
      <formula>"no"</formula>
    </cfRule>
    <cfRule type="cellIs" dxfId="2462" priority="2191" operator="equal">
      <formula>"remove"</formula>
    </cfRule>
  </conditionalFormatting>
  <conditionalFormatting sqref="P234:Y234">
    <cfRule type="expression" dxfId="2461" priority="2182">
      <formula>AND(P234=0, P234&lt;&gt;"")</formula>
    </cfRule>
    <cfRule type="expression" dxfId="2460" priority="2183">
      <formula>AND(P234&gt;0, P234&lt;10000000000)</formula>
    </cfRule>
    <cfRule type="cellIs" dxfId="2459" priority="2184" operator="equal">
      <formula>"yes"</formula>
    </cfRule>
    <cfRule type="cellIs" dxfId="2458" priority="2185" operator="equal">
      <formula>"no"</formula>
    </cfRule>
    <cfRule type="cellIs" dxfId="2457" priority="2186" operator="equal">
      <formula>"remove"</formula>
    </cfRule>
  </conditionalFormatting>
  <conditionalFormatting sqref="P234:Y234">
    <cfRule type="expression" dxfId="2456" priority="2177">
      <formula>AND(P234=0, P234&lt;&gt;"")</formula>
    </cfRule>
    <cfRule type="expression" dxfId="2455" priority="2178">
      <formula>AND(P234&gt;0, P234&lt;10000000000)</formula>
    </cfRule>
    <cfRule type="cellIs" dxfId="2454" priority="2179" operator="equal">
      <formula>"yes"</formula>
    </cfRule>
    <cfRule type="cellIs" dxfId="2453" priority="2180" operator="equal">
      <formula>"no"</formula>
    </cfRule>
    <cfRule type="cellIs" dxfId="2452" priority="2181" operator="equal">
      <formula>"remove"</formula>
    </cfRule>
  </conditionalFormatting>
  <conditionalFormatting sqref="P234:Y234">
    <cfRule type="expression" dxfId="2451" priority="2172">
      <formula>AND(P234=0, P234&lt;&gt;"")</formula>
    </cfRule>
    <cfRule type="expression" dxfId="2450" priority="2173">
      <formula>AND(P234&gt;0, P234&lt;10000000000)</formula>
    </cfRule>
    <cfRule type="cellIs" dxfId="2449" priority="2174" operator="equal">
      <formula>"yes"</formula>
    </cfRule>
    <cfRule type="cellIs" dxfId="2448" priority="2175" operator="equal">
      <formula>"no"</formula>
    </cfRule>
    <cfRule type="cellIs" dxfId="2447" priority="2176" operator="equal">
      <formula>"remove"</formula>
    </cfRule>
  </conditionalFormatting>
  <conditionalFormatting sqref="P233:Y233">
    <cfRule type="expression" dxfId="2446" priority="2166">
      <formula>$J233="SoftStrap"</formula>
    </cfRule>
    <cfRule type="expression" dxfId="2445" priority="2167">
      <formula>$J233="GP2_CATEGORY"</formula>
    </cfRule>
    <cfRule type="expression" dxfId="2444" priority="2168">
      <formula>$J233="GP3_CATEGORY"</formula>
    </cfRule>
    <cfRule type="expression" dxfId="2443" priority="2169">
      <formula>$J233="GP3_IFP_CATEGORY"</formula>
    </cfRule>
    <cfRule type="expression" dxfId="2442" priority="2170">
      <formula>$J233="GP1_CATEGORY"</formula>
    </cfRule>
    <cfRule type="expression" dxfId="2441" priority="2171">
      <formula>$J233="GP1_IFP_CATEGORY"</formula>
    </cfRule>
  </conditionalFormatting>
  <conditionalFormatting sqref="P233:Y233">
    <cfRule type="expression" dxfId="2440" priority="2161">
      <formula>AND(P233=0, P233&lt;&gt;"")</formula>
    </cfRule>
    <cfRule type="expression" dxfId="2439" priority="2162">
      <formula>AND(P233&gt;0, P233&lt;10000000000)</formula>
    </cfRule>
    <cfRule type="cellIs" dxfId="2438" priority="2163" operator="equal">
      <formula>"yes"</formula>
    </cfRule>
    <cfRule type="cellIs" dxfId="2437" priority="2164" operator="equal">
      <formula>"no"</formula>
    </cfRule>
    <cfRule type="cellIs" dxfId="2436" priority="2165" operator="equal">
      <formula>"remove"</formula>
    </cfRule>
  </conditionalFormatting>
  <conditionalFormatting sqref="P233:Y233">
    <cfRule type="expression" dxfId="2435" priority="2156">
      <formula>AND(P233=0, P233&lt;&gt;"")</formula>
    </cfRule>
    <cfRule type="expression" dxfId="2434" priority="2157">
      <formula>AND(P233&gt;0, P233&lt;10000000000)</formula>
    </cfRule>
    <cfRule type="cellIs" dxfId="2433" priority="2158" operator="equal">
      <formula>"yes"</formula>
    </cfRule>
    <cfRule type="cellIs" dxfId="2432" priority="2159" operator="equal">
      <formula>"no"</formula>
    </cfRule>
    <cfRule type="cellIs" dxfId="2431" priority="2160" operator="equal">
      <formula>"remove"</formula>
    </cfRule>
  </conditionalFormatting>
  <conditionalFormatting sqref="P233:Y233">
    <cfRule type="expression" dxfId="2430" priority="2151">
      <formula>AND(P233=0, P233&lt;&gt;"")</formula>
    </cfRule>
    <cfRule type="expression" dxfId="2429" priority="2152">
      <formula>AND(P233&gt;0, P233&lt;10000000000)</formula>
    </cfRule>
    <cfRule type="cellIs" dxfId="2428" priority="2153" operator="equal">
      <formula>"yes"</formula>
    </cfRule>
    <cfRule type="cellIs" dxfId="2427" priority="2154" operator="equal">
      <formula>"no"</formula>
    </cfRule>
    <cfRule type="cellIs" dxfId="2426" priority="2155" operator="equal">
      <formula>"remove"</formula>
    </cfRule>
  </conditionalFormatting>
  <conditionalFormatting sqref="P233:Y233">
    <cfRule type="expression" dxfId="2425" priority="2146">
      <formula>AND(P233=0, P233&lt;&gt;"")</formula>
    </cfRule>
    <cfRule type="expression" dxfId="2424" priority="2147">
      <formula>AND(P233&gt;0, P233&lt;10000000000)</formula>
    </cfRule>
    <cfRule type="cellIs" dxfId="2423" priority="2148" operator="equal">
      <formula>"yes"</formula>
    </cfRule>
    <cfRule type="cellIs" dxfId="2422" priority="2149" operator="equal">
      <formula>"no"</formula>
    </cfRule>
    <cfRule type="cellIs" dxfId="2421" priority="2150" operator="equal">
      <formula>"remove"</formula>
    </cfRule>
  </conditionalFormatting>
  <conditionalFormatting sqref="P233:Y233">
    <cfRule type="expression" dxfId="2420" priority="2141">
      <formula>AND(P233=0, P233&lt;&gt;"")</formula>
    </cfRule>
    <cfRule type="expression" dxfId="2419" priority="2142">
      <formula>AND(P233&gt;0, P233&lt;10000000000)</formula>
    </cfRule>
    <cfRule type="cellIs" dxfId="2418" priority="2143" operator="equal">
      <formula>"yes"</formula>
    </cfRule>
    <cfRule type="cellIs" dxfId="2417" priority="2144" operator="equal">
      <formula>"no"</formula>
    </cfRule>
    <cfRule type="cellIs" dxfId="2416" priority="2145" operator="equal">
      <formula>"remove"</formula>
    </cfRule>
  </conditionalFormatting>
  <conditionalFormatting sqref="P233:Y233">
    <cfRule type="expression" dxfId="2415" priority="2136">
      <formula>AND(P233=0, P233&lt;&gt;"")</formula>
    </cfRule>
    <cfRule type="expression" dxfId="2414" priority="2137">
      <formula>AND(P233&gt;0, P233&lt;10000000000)</formula>
    </cfRule>
    <cfRule type="cellIs" dxfId="2413" priority="2138" operator="equal">
      <formula>"yes"</formula>
    </cfRule>
    <cfRule type="cellIs" dxfId="2412" priority="2139" operator="equal">
      <formula>"no"</formula>
    </cfRule>
    <cfRule type="cellIs" dxfId="2411" priority="2140" operator="equal">
      <formula>"remove"</formula>
    </cfRule>
  </conditionalFormatting>
  <conditionalFormatting sqref="P232:Y232">
    <cfRule type="expression" dxfId="2410" priority="2130">
      <formula>$J232="SoftStrap"</formula>
    </cfRule>
    <cfRule type="expression" dxfId="2409" priority="2131">
      <formula>$J232="GP2_CATEGORY"</formula>
    </cfRule>
    <cfRule type="expression" dxfId="2408" priority="2132">
      <formula>$J232="GP3_CATEGORY"</formula>
    </cfRule>
    <cfRule type="expression" dxfId="2407" priority="2133">
      <formula>$J232="GP3_IFP_CATEGORY"</formula>
    </cfRule>
    <cfRule type="expression" dxfId="2406" priority="2134">
      <formula>$J232="GP1_CATEGORY"</formula>
    </cfRule>
    <cfRule type="expression" dxfId="2405" priority="2135">
      <formula>$J232="GP1_IFP_CATEGORY"</formula>
    </cfRule>
  </conditionalFormatting>
  <conditionalFormatting sqref="P232:Y232">
    <cfRule type="expression" dxfId="2404" priority="2125">
      <formula>AND(P232=0, P232&lt;&gt;"")</formula>
    </cfRule>
    <cfRule type="expression" dxfId="2403" priority="2126">
      <formula>AND(P232&gt;0, P232&lt;10000000000)</formula>
    </cfRule>
    <cfRule type="cellIs" dxfId="2402" priority="2127" operator="equal">
      <formula>"yes"</formula>
    </cfRule>
    <cfRule type="cellIs" dxfId="2401" priority="2128" operator="equal">
      <formula>"no"</formula>
    </cfRule>
    <cfRule type="cellIs" dxfId="2400" priority="2129" operator="equal">
      <formula>"remove"</formula>
    </cfRule>
  </conditionalFormatting>
  <conditionalFormatting sqref="P232:Y232">
    <cfRule type="expression" dxfId="2399" priority="2120">
      <formula>AND(P232=0, P232&lt;&gt;"")</formula>
    </cfRule>
    <cfRule type="expression" dxfId="2398" priority="2121">
      <formula>AND(P232&gt;0, P232&lt;10000000000)</formula>
    </cfRule>
    <cfRule type="cellIs" dxfId="2397" priority="2122" operator="equal">
      <formula>"yes"</formula>
    </cfRule>
    <cfRule type="cellIs" dxfId="2396" priority="2123" operator="equal">
      <formula>"no"</formula>
    </cfRule>
    <cfRule type="cellIs" dxfId="2395" priority="2124" operator="equal">
      <formula>"remove"</formula>
    </cfRule>
  </conditionalFormatting>
  <conditionalFormatting sqref="P232:Y232">
    <cfRule type="expression" dxfId="2394" priority="2115">
      <formula>AND(P232=0, P232&lt;&gt;"")</formula>
    </cfRule>
    <cfRule type="expression" dxfId="2393" priority="2116">
      <formula>AND(P232&gt;0, P232&lt;10000000000)</formula>
    </cfRule>
    <cfRule type="cellIs" dxfId="2392" priority="2117" operator="equal">
      <formula>"yes"</formula>
    </cfRule>
    <cfRule type="cellIs" dxfId="2391" priority="2118" operator="equal">
      <formula>"no"</formula>
    </cfRule>
    <cfRule type="cellIs" dxfId="2390" priority="2119" operator="equal">
      <formula>"remove"</formula>
    </cfRule>
  </conditionalFormatting>
  <conditionalFormatting sqref="P232:Y232">
    <cfRule type="expression" dxfId="2389" priority="2110">
      <formula>AND(P232=0, P232&lt;&gt;"")</formula>
    </cfRule>
    <cfRule type="expression" dxfId="2388" priority="2111">
      <formula>AND(P232&gt;0, P232&lt;10000000000)</formula>
    </cfRule>
    <cfRule type="cellIs" dxfId="2387" priority="2112" operator="equal">
      <formula>"yes"</formula>
    </cfRule>
    <cfRule type="cellIs" dxfId="2386" priority="2113" operator="equal">
      <formula>"no"</formula>
    </cfRule>
    <cfRule type="cellIs" dxfId="2385" priority="2114" operator="equal">
      <formula>"remove"</formula>
    </cfRule>
  </conditionalFormatting>
  <conditionalFormatting sqref="P232:Y232">
    <cfRule type="expression" dxfId="2384" priority="2105">
      <formula>AND(P232=0, P232&lt;&gt;"")</formula>
    </cfRule>
    <cfRule type="expression" dxfId="2383" priority="2106">
      <formula>AND(P232&gt;0, P232&lt;10000000000)</formula>
    </cfRule>
    <cfRule type="cellIs" dxfId="2382" priority="2107" operator="equal">
      <formula>"yes"</formula>
    </cfRule>
    <cfRule type="cellIs" dxfId="2381" priority="2108" operator="equal">
      <formula>"no"</formula>
    </cfRule>
    <cfRule type="cellIs" dxfId="2380" priority="2109" operator="equal">
      <formula>"remove"</formula>
    </cfRule>
  </conditionalFormatting>
  <conditionalFormatting sqref="P232:Y232">
    <cfRule type="expression" dxfId="2379" priority="2100">
      <formula>AND(P232=0, P232&lt;&gt;"")</formula>
    </cfRule>
    <cfRule type="expression" dxfId="2378" priority="2101">
      <formula>AND(P232&gt;0, P232&lt;10000000000)</formula>
    </cfRule>
    <cfRule type="cellIs" dxfId="2377" priority="2102" operator="equal">
      <formula>"yes"</formula>
    </cfRule>
    <cfRule type="cellIs" dxfId="2376" priority="2103" operator="equal">
      <formula>"no"</formula>
    </cfRule>
    <cfRule type="cellIs" dxfId="2375" priority="2104" operator="equal">
      <formula>"remove"</formula>
    </cfRule>
  </conditionalFormatting>
  <conditionalFormatting sqref="P231:Y231">
    <cfRule type="expression" dxfId="2374" priority="2094">
      <formula>$J231="SoftStrap"</formula>
    </cfRule>
    <cfRule type="expression" dxfId="2373" priority="2095">
      <formula>$J231="GP2_CATEGORY"</formula>
    </cfRule>
    <cfRule type="expression" dxfId="2372" priority="2096">
      <formula>$J231="GP3_CATEGORY"</formula>
    </cfRule>
    <cfRule type="expression" dxfId="2371" priority="2097">
      <formula>$J231="GP3_IFP_CATEGORY"</formula>
    </cfRule>
    <cfRule type="expression" dxfId="2370" priority="2098">
      <formula>$J231="GP1_CATEGORY"</formula>
    </cfRule>
    <cfRule type="expression" dxfId="2369" priority="2099">
      <formula>$J231="GP1_IFP_CATEGORY"</formula>
    </cfRule>
  </conditionalFormatting>
  <conditionalFormatting sqref="P231:Y231">
    <cfRule type="expression" dxfId="2368" priority="2089">
      <formula>AND(P231=0, P231&lt;&gt;"")</formula>
    </cfRule>
    <cfRule type="expression" dxfId="2367" priority="2090">
      <formula>AND(P231&gt;0, P231&lt;10000000000)</formula>
    </cfRule>
    <cfRule type="cellIs" dxfId="2366" priority="2091" operator="equal">
      <formula>"yes"</formula>
    </cfRule>
    <cfRule type="cellIs" dxfId="2365" priority="2092" operator="equal">
      <formula>"no"</formula>
    </cfRule>
    <cfRule type="cellIs" dxfId="2364" priority="2093" operator="equal">
      <formula>"remove"</formula>
    </cfRule>
  </conditionalFormatting>
  <conditionalFormatting sqref="P231:Y231">
    <cfRule type="expression" dxfId="2363" priority="2084">
      <formula>AND(P231=0, P231&lt;&gt;"")</formula>
    </cfRule>
    <cfRule type="expression" dxfId="2362" priority="2085">
      <formula>AND(P231&gt;0, P231&lt;10000000000)</formula>
    </cfRule>
    <cfRule type="cellIs" dxfId="2361" priority="2086" operator="equal">
      <formula>"yes"</formula>
    </cfRule>
    <cfRule type="cellIs" dxfId="2360" priority="2087" operator="equal">
      <formula>"no"</formula>
    </cfRule>
    <cfRule type="cellIs" dxfId="2359" priority="2088" operator="equal">
      <formula>"remove"</formula>
    </cfRule>
  </conditionalFormatting>
  <conditionalFormatting sqref="P231:Y231">
    <cfRule type="expression" dxfId="2358" priority="2079">
      <formula>AND(P231=0, P231&lt;&gt;"")</formula>
    </cfRule>
    <cfRule type="expression" dxfId="2357" priority="2080">
      <formula>AND(P231&gt;0, P231&lt;10000000000)</formula>
    </cfRule>
    <cfRule type="cellIs" dxfId="2356" priority="2081" operator="equal">
      <formula>"yes"</formula>
    </cfRule>
    <cfRule type="cellIs" dxfId="2355" priority="2082" operator="equal">
      <formula>"no"</formula>
    </cfRule>
    <cfRule type="cellIs" dxfId="2354" priority="2083" operator="equal">
      <formula>"remove"</formula>
    </cfRule>
  </conditionalFormatting>
  <conditionalFormatting sqref="P231:Y231">
    <cfRule type="expression" dxfId="2353" priority="2074">
      <formula>AND(P231=0, P231&lt;&gt;"")</formula>
    </cfRule>
    <cfRule type="expression" dxfId="2352" priority="2075">
      <formula>AND(P231&gt;0, P231&lt;10000000000)</formula>
    </cfRule>
    <cfRule type="cellIs" dxfId="2351" priority="2076" operator="equal">
      <formula>"yes"</formula>
    </cfRule>
    <cfRule type="cellIs" dxfId="2350" priority="2077" operator="equal">
      <formula>"no"</formula>
    </cfRule>
    <cfRule type="cellIs" dxfId="2349" priority="2078" operator="equal">
      <formula>"remove"</formula>
    </cfRule>
  </conditionalFormatting>
  <conditionalFormatting sqref="P231:Y231">
    <cfRule type="expression" dxfId="2348" priority="2069">
      <formula>AND(P231=0, P231&lt;&gt;"")</formula>
    </cfRule>
    <cfRule type="expression" dxfId="2347" priority="2070">
      <formula>AND(P231&gt;0, P231&lt;10000000000)</formula>
    </cfRule>
    <cfRule type="cellIs" dxfId="2346" priority="2071" operator="equal">
      <formula>"yes"</formula>
    </cfRule>
    <cfRule type="cellIs" dxfId="2345" priority="2072" operator="equal">
      <formula>"no"</formula>
    </cfRule>
    <cfRule type="cellIs" dxfId="2344" priority="2073" operator="equal">
      <formula>"remove"</formula>
    </cfRule>
  </conditionalFormatting>
  <conditionalFormatting sqref="P231:Y231">
    <cfRule type="expression" dxfId="2343" priority="2064">
      <formula>AND(P231=0, P231&lt;&gt;"")</formula>
    </cfRule>
    <cfRule type="expression" dxfId="2342" priority="2065">
      <formula>AND(P231&gt;0, P231&lt;10000000000)</formula>
    </cfRule>
    <cfRule type="cellIs" dxfId="2341" priority="2066" operator="equal">
      <formula>"yes"</formula>
    </cfRule>
    <cfRule type="cellIs" dxfId="2340" priority="2067" operator="equal">
      <formula>"no"</formula>
    </cfRule>
    <cfRule type="cellIs" dxfId="2339" priority="2068" operator="equal">
      <formula>"remove"</formula>
    </cfRule>
  </conditionalFormatting>
  <conditionalFormatting sqref="P230:Y230">
    <cfRule type="expression" dxfId="2338" priority="2058">
      <formula>$J230="SoftStrap"</formula>
    </cfRule>
    <cfRule type="expression" dxfId="2337" priority="2059">
      <formula>$J230="GP2_CATEGORY"</formula>
    </cfRule>
    <cfRule type="expression" dxfId="2336" priority="2060">
      <formula>$J230="GP3_CATEGORY"</formula>
    </cfRule>
    <cfRule type="expression" dxfId="2335" priority="2061">
      <formula>$J230="GP3_IFP_CATEGORY"</formula>
    </cfRule>
    <cfRule type="expression" dxfId="2334" priority="2062">
      <formula>$J230="GP1_CATEGORY"</formula>
    </cfRule>
    <cfRule type="expression" dxfId="2333" priority="2063">
      <formula>$J230="GP1_IFP_CATEGORY"</formula>
    </cfRule>
  </conditionalFormatting>
  <conditionalFormatting sqref="P230:Y230">
    <cfRule type="expression" dxfId="2332" priority="2053">
      <formula>AND(P230=0, P230&lt;&gt;"")</formula>
    </cfRule>
    <cfRule type="expression" dxfId="2331" priority="2054">
      <formula>AND(P230&gt;0, P230&lt;10000000000)</formula>
    </cfRule>
    <cfRule type="cellIs" dxfId="2330" priority="2055" operator="equal">
      <formula>"yes"</formula>
    </cfRule>
    <cfRule type="cellIs" dxfId="2329" priority="2056" operator="equal">
      <formula>"no"</formula>
    </cfRule>
    <cfRule type="cellIs" dxfId="2328" priority="2057" operator="equal">
      <formula>"remove"</formula>
    </cfRule>
  </conditionalFormatting>
  <conditionalFormatting sqref="P230:Y230">
    <cfRule type="expression" dxfId="2327" priority="2048">
      <formula>AND(P230=0, P230&lt;&gt;"")</formula>
    </cfRule>
    <cfRule type="expression" dxfId="2326" priority="2049">
      <formula>AND(P230&gt;0, P230&lt;10000000000)</formula>
    </cfRule>
    <cfRule type="cellIs" dxfId="2325" priority="2050" operator="equal">
      <formula>"yes"</formula>
    </cfRule>
    <cfRule type="cellIs" dxfId="2324" priority="2051" operator="equal">
      <formula>"no"</formula>
    </cfRule>
    <cfRule type="cellIs" dxfId="2323" priority="2052" operator="equal">
      <formula>"remove"</formula>
    </cfRule>
  </conditionalFormatting>
  <conditionalFormatting sqref="P230:Y230">
    <cfRule type="expression" dxfId="2322" priority="2043">
      <formula>AND(P230=0, P230&lt;&gt;"")</formula>
    </cfRule>
    <cfRule type="expression" dxfId="2321" priority="2044">
      <formula>AND(P230&gt;0, P230&lt;10000000000)</formula>
    </cfRule>
    <cfRule type="cellIs" dxfId="2320" priority="2045" operator="equal">
      <formula>"yes"</formula>
    </cfRule>
    <cfRule type="cellIs" dxfId="2319" priority="2046" operator="equal">
      <formula>"no"</formula>
    </cfRule>
    <cfRule type="cellIs" dxfId="2318" priority="2047" operator="equal">
      <formula>"remove"</formula>
    </cfRule>
  </conditionalFormatting>
  <conditionalFormatting sqref="P230:Y230">
    <cfRule type="expression" dxfId="2317" priority="2038">
      <formula>AND(P230=0, P230&lt;&gt;"")</formula>
    </cfRule>
    <cfRule type="expression" dxfId="2316" priority="2039">
      <formula>AND(P230&gt;0, P230&lt;10000000000)</formula>
    </cfRule>
    <cfRule type="cellIs" dxfId="2315" priority="2040" operator="equal">
      <formula>"yes"</formula>
    </cfRule>
    <cfRule type="cellIs" dxfId="2314" priority="2041" operator="equal">
      <formula>"no"</formula>
    </cfRule>
    <cfRule type="cellIs" dxfId="2313" priority="2042" operator="equal">
      <formula>"remove"</formula>
    </cfRule>
  </conditionalFormatting>
  <conditionalFormatting sqref="P230:Y230">
    <cfRule type="expression" dxfId="2312" priority="2033">
      <formula>AND(P230=0, P230&lt;&gt;"")</formula>
    </cfRule>
    <cfRule type="expression" dxfId="2311" priority="2034">
      <formula>AND(P230&gt;0, P230&lt;10000000000)</formula>
    </cfRule>
    <cfRule type="cellIs" dxfId="2310" priority="2035" operator="equal">
      <formula>"yes"</formula>
    </cfRule>
    <cfRule type="cellIs" dxfId="2309" priority="2036" operator="equal">
      <formula>"no"</formula>
    </cfRule>
    <cfRule type="cellIs" dxfId="2308" priority="2037" operator="equal">
      <formula>"remove"</formula>
    </cfRule>
  </conditionalFormatting>
  <conditionalFormatting sqref="P230:Y230">
    <cfRule type="expression" dxfId="2307" priority="2028">
      <formula>AND(P230=0, P230&lt;&gt;"")</formula>
    </cfRule>
    <cfRule type="expression" dxfId="2306" priority="2029">
      <formula>AND(P230&gt;0, P230&lt;10000000000)</formula>
    </cfRule>
    <cfRule type="cellIs" dxfId="2305" priority="2030" operator="equal">
      <formula>"yes"</formula>
    </cfRule>
    <cfRule type="cellIs" dxfId="2304" priority="2031" operator="equal">
      <formula>"no"</formula>
    </cfRule>
    <cfRule type="cellIs" dxfId="2303" priority="2032" operator="equal">
      <formula>"remove"</formula>
    </cfRule>
  </conditionalFormatting>
  <conditionalFormatting sqref="P229:Y229">
    <cfRule type="expression" dxfId="2302" priority="2022">
      <formula>$J229="SoftStrap"</formula>
    </cfRule>
    <cfRule type="expression" dxfId="2301" priority="2023">
      <formula>$J229="GP2_CATEGORY"</formula>
    </cfRule>
    <cfRule type="expression" dxfId="2300" priority="2024">
      <formula>$J229="GP3_CATEGORY"</formula>
    </cfRule>
    <cfRule type="expression" dxfId="2299" priority="2025">
      <formula>$J229="GP3_IFP_CATEGORY"</formula>
    </cfRule>
    <cfRule type="expression" dxfId="2298" priority="2026">
      <formula>$J229="GP1_CATEGORY"</formula>
    </cfRule>
    <cfRule type="expression" dxfId="2297" priority="2027">
      <formula>$J229="GP1_IFP_CATEGORY"</formula>
    </cfRule>
  </conditionalFormatting>
  <conditionalFormatting sqref="P229:Y229">
    <cfRule type="expression" dxfId="2296" priority="2017">
      <formula>AND(P229=0, P229&lt;&gt;"")</formula>
    </cfRule>
    <cfRule type="expression" dxfId="2295" priority="2018">
      <formula>AND(P229&gt;0, P229&lt;10000000000)</formula>
    </cfRule>
    <cfRule type="cellIs" dxfId="2294" priority="2019" operator="equal">
      <formula>"yes"</formula>
    </cfRule>
    <cfRule type="cellIs" dxfId="2293" priority="2020" operator="equal">
      <formula>"no"</formula>
    </cfRule>
    <cfRule type="cellIs" dxfId="2292" priority="2021" operator="equal">
      <formula>"remove"</formula>
    </cfRule>
  </conditionalFormatting>
  <conditionalFormatting sqref="P229:Y229">
    <cfRule type="expression" dxfId="2291" priority="2012">
      <formula>AND(P229=0, P229&lt;&gt;"")</formula>
    </cfRule>
    <cfRule type="expression" dxfId="2290" priority="2013">
      <formula>AND(P229&gt;0, P229&lt;10000000000)</formula>
    </cfRule>
    <cfRule type="cellIs" dxfId="2289" priority="2014" operator="equal">
      <formula>"yes"</formula>
    </cfRule>
    <cfRule type="cellIs" dxfId="2288" priority="2015" operator="equal">
      <formula>"no"</formula>
    </cfRule>
    <cfRule type="cellIs" dxfId="2287" priority="2016" operator="equal">
      <formula>"remove"</formula>
    </cfRule>
  </conditionalFormatting>
  <conditionalFormatting sqref="P229:Y229">
    <cfRule type="expression" dxfId="2286" priority="2007">
      <formula>AND(P229=0, P229&lt;&gt;"")</formula>
    </cfRule>
    <cfRule type="expression" dxfId="2285" priority="2008">
      <formula>AND(P229&gt;0, P229&lt;10000000000)</formula>
    </cfRule>
    <cfRule type="cellIs" dxfId="2284" priority="2009" operator="equal">
      <formula>"yes"</formula>
    </cfRule>
    <cfRule type="cellIs" dxfId="2283" priority="2010" operator="equal">
      <formula>"no"</formula>
    </cfRule>
    <cfRule type="cellIs" dxfId="2282" priority="2011" operator="equal">
      <formula>"remove"</formula>
    </cfRule>
  </conditionalFormatting>
  <conditionalFormatting sqref="P229:Y229">
    <cfRule type="expression" dxfId="2281" priority="2002">
      <formula>AND(P229=0, P229&lt;&gt;"")</formula>
    </cfRule>
    <cfRule type="expression" dxfId="2280" priority="2003">
      <formula>AND(P229&gt;0, P229&lt;10000000000)</formula>
    </cfRule>
    <cfRule type="cellIs" dxfId="2279" priority="2004" operator="equal">
      <formula>"yes"</formula>
    </cfRule>
    <cfRule type="cellIs" dxfId="2278" priority="2005" operator="equal">
      <formula>"no"</formula>
    </cfRule>
    <cfRule type="cellIs" dxfId="2277" priority="2006" operator="equal">
      <formula>"remove"</formula>
    </cfRule>
  </conditionalFormatting>
  <conditionalFormatting sqref="P229:Y229">
    <cfRule type="expression" dxfId="2276" priority="1997">
      <formula>AND(P229=0, P229&lt;&gt;"")</formula>
    </cfRule>
    <cfRule type="expression" dxfId="2275" priority="1998">
      <formula>AND(P229&gt;0, P229&lt;10000000000)</formula>
    </cfRule>
    <cfRule type="cellIs" dxfId="2274" priority="1999" operator="equal">
      <formula>"yes"</formula>
    </cfRule>
    <cfRule type="cellIs" dxfId="2273" priority="2000" operator="equal">
      <formula>"no"</formula>
    </cfRule>
    <cfRule type="cellIs" dxfId="2272" priority="2001" operator="equal">
      <formula>"remove"</formula>
    </cfRule>
  </conditionalFormatting>
  <conditionalFormatting sqref="P229:Y229">
    <cfRule type="expression" dxfId="2271" priority="1992">
      <formula>AND(P229=0, P229&lt;&gt;"")</formula>
    </cfRule>
    <cfRule type="expression" dxfId="2270" priority="1993">
      <formula>AND(P229&gt;0, P229&lt;10000000000)</formula>
    </cfRule>
    <cfRule type="cellIs" dxfId="2269" priority="1994" operator="equal">
      <formula>"yes"</formula>
    </cfRule>
    <cfRule type="cellIs" dxfId="2268" priority="1995" operator="equal">
      <formula>"no"</formula>
    </cfRule>
    <cfRule type="cellIs" dxfId="2267" priority="1996" operator="equal">
      <formula>"remove"</formula>
    </cfRule>
  </conditionalFormatting>
  <conditionalFormatting sqref="P228:Y228">
    <cfRule type="expression" dxfId="2266" priority="1986">
      <formula>$J228="SoftStrap"</formula>
    </cfRule>
    <cfRule type="expression" dxfId="2265" priority="1987">
      <formula>$J228="GP2_CATEGORY"</formula>
    </cfRule>
    <cfRule type="expression" dxfId="2264" priority="1988">
      <formula>$J228="GP3_CATEGORY"</formula>
    </cfRule>
    <cfRule type="expression" dxfId="2263" priority="1989">
      <formula>$J228="GP3_IFP_CATEGORY"</formula>
    </cfRule>
    <cfRule type="expression" dxfId="2262" priority="1990">
      <formula>$J228="GP1_CATEGORY"</formula>
    </cfRule>
    <cfRule type="expression" dxfId="2261" priority="1991">
      <formula>$J228="GP1_IFP_CATEGORY"</formula>
    </cfRule>
  </conditionalFormatting>
  <conditionalFormatting sqref="P228:Y228">
    <cfRule type="expression" dxfId="2260" priority="1981">
      <formula>AND(P228=0, P228&lt;&gt;"")</formula>
    </cfRule>
    <cfRule type="expression" dxfId="2259" priority="1982">
      <formula>AND(P228&gt;0, P228&lt;10000000000)</formula>
    </cfRule>
    <cfRule type="cellIs" dxfId="2258" priority="1983" operator="equal">
      <formula>"yes"</formula>
    </cfRule>
    <cfRule type="cellIs" dxfId="2257" priority="1984" operator="equal">
      <formula>"no"</formula>
    </cfRule>
    <cfRule type="cellIs" dxfId="2256" priority="1985" operator="equal">
      <formula>"remove"</formula>
    </cfRule>
  </conditionalFormatting>
  <conditionalFormatting sqref="P228:Y228">
    <cfRule type="expression" dxfId="2255" priority="1976">
      <formula>AND(P228=0, P228&lt;&gt;"")</formula>
    </cfRule>
    <cfRule type="expression" dxfId="2254" priority="1977">
      <formula>AND(P228&gt;0, P228&lt;10000000000)</formula>
    </cfRule>
    <cfRule type="cellIs" dxfId="2253" priority="1978" operator="equal">
      <formula>"yes"</formula>
    </cfRule>
    <cfRule type="cellIs" dxfId="2252" priority="1979" operator="equal">
      <formula>"no"</formula>
    </cfRule>
    <cfRule type="cellIs" dxfId="2251" priority="1980" operator="equal">
      <formula>"remove"</formula>
    </cfRule>
  </conditionalFormatting>
  <conditionalFormatting sqref="P228:Y228">
    <cfRule type="expression" dxfId="2250" priority="1971">
      <formula>AND(P228=0, P228&lt;&gt;"")</formula>
    </cfRule>
    <cfRule type="expression" dxfId="2249" priority="1972">
      <formula>AND(P228&gt;0, P228&lt;10000000000)</formula>
    </cfRule>
    <cfRule type="cellIs" dxfId="2248" priority="1973" operator="equal">
      <formula>"yes"</formula>
    </cfRule>
    <cfRule type="cellIs" dxfId="2247" priority="1974" operator="equal">
      <formula>"no"</formula>
    </cfRule>
    <cfRule type="cellIs" dxfId="2246" priority="1975" operator="equal">
      <formula>"remove"</formula>
    </cfRule>
  </conditionalFormatting>
  <conditionalFormatting sqref="P228:Y228">
    <cfRule type="expression" dxfId="2245" priority="1966">
      <formula>AND(P228=0, P228&lt;&gt;"")</formula>
    </cfRule>
    <cfRule type="expression" dxfId="2244" priority="1967">
      <formula>AND(P228&gt;0, P228&lt;10000000000)</formula>
    </cfRule>
    <cfRule type="cellIs" dxfId="2243" priority="1968" operator="equal">
      <formula>"yes"</formula>
    </cfRule>
    <cfRule type="cellIs" dxfId="2242" priority="1969" operator="equal">
      <formula>"no"</formula>
    </cfRule>
    <cfRule type="cellIs" dxfId="2241" priority="1970" operator="equal">
      <formula>"remove"</formula>
    </cfRule>
  </conditionalFormatting>
  <conditionalFormatting sqref="P228:Y228">
    <cfRule type="expression" dxfId="2240" priority="1961">
      <formula>AND(P228=0, P228&lt;&gt;"")</formula>
    </cfRule>
    <cfRule type="expression" dxfId="2239" priority="1962">
      <formula>AND(P228&gt;0, P228&lt;10000000000)</formula>
    </cfRule>
    <cfRule type="cellIs" dxfId="2238" priority="1963" operator="equal">
      <formula>"yes"</formula>
    </cfRule>
    <cfRule type="cellIs" dxfId="2237" priority="1964" operator="equal">
      <formula>"no"</formula>
    </cfRule>
    <cfRule type="cellIs" dxfId="2236" priority="1965" operator="equal">
      <formula>"remove"</formula>
    </cfRule>
  </conditionalFormatting>
  <conditionalFormatting sqref="P228:Y228">
    <cfRule type="expression" dxfId="2235" priority="1956">
      <formula>AND(P228=0, P228&lt;&gt;"")</formula>
    </cfRule>
    <cfRule type="expression" dxfId="2234" priority="1957">
      <formula>AND(P228&gt;0, P228&lt;10000000000)</formula>
    </cfRule>
    <cfRule type="cellIs" dxfId="2233" priority="1958" operator="equal">
      <formula>"yes"</formula>
    </cfRule>
    <cfRule type="cellIs" dxfId="2232" priority="1959" operator="equal">
      <formula>"no"</formula>
    </cfRule>
    <cfRule type="cellIs" dxfId="2231" priority="1960" operator="equal">
      <formula>"remove"</formula>
    </cfRule>
  </conditionalFormatting>
  <conditionalFormatting sqref="P227:Y227">
    <cfRule type="expression" dxfId="2230" priority="1950">
      <formula>$J227="SoftStrap"</formula>
    </cfRule>
    <cfRule type="expression" dxfId="2229" priority="1951">
      <formula>$J227="GP2_CATEGORY"</formula>
    </cfRule>
    <cfRule type="expression" dxfId="2228" priority="1952">
      <formula>$J227="GP3_CATEGORY"</formula>
    </cfRule>
    <cfRule type="expression" dxfId="2227" priority="1953">
      <formula>$J227="GP3_IFP_CATEGORY"</formula>
    </cfRule>
    <cfRule type="expression" dxfId="2226" priority="1954">
      <formula>$J227="GP1_CATEGORY"</formula>
    </cfRule>
    <cfRule type="expression" dxfId="2225" priority="1955">
      <formula>$J227="GP1_IFP_CATEGORY"</formula>
    </cfRule>
  </conditionalFormatting>
  <conditionalFormatting sqref="P227:Y227">
    <cfRule type="expression" dxfId="2224" priority="1945">
      <formula>AND(P227=0, P227&lt;&gt;"")</formula>
    </cfRule>
    <cfRule type="expression" dxfId="2223" priority="1946">
      <formula>AND(P227&gt;0, P227&lt;10000000000)</formula>
    </cfRule>
    <cfRule type="cellIs" dxfId="2222" priority="1947" operator="equal">
      <formula>"yes"</formula>
    </cfRule>
    <cfRule type="cellIs" dxfId="2221" priority="1948" operator="equal">
      <formula>"no"</formula>
    </cfRule>
    <cfRule type="cellIs" dxfId="2220" priority="1949" operator="equal">
      <formula>"remove"</formula>
    </cfRule>
  </conditionalFormatting>
  <conditionalFormatting sqref="P227:Y227">
    <cfRule type="expression" dxfId="2219" priority="1940">
      <formula>AND(P227=0, P227&lt;&gt;"")</formula>
    </cfRule>
    <cfRule type="expression" dxfId="2218" priority="1941">
      <formula>AND(P227&gt;0, P227&lt;10000000000)</formula>
    </cfRule>
    <cfRule type="cellIs" dxfId="2217" priority="1942" operator="equal">
      <formula>"yes"</formula>
    </cfRule>
    <cfRule type="cellIs" dxfId="2216" priority="1943" operator="equal">
      <formula>"no"</formula>
    </cfRule>
    <cfRule type="cellIs" dxfId="2215" priority="1944" operator="equal">
      <formula>"remove"</formula>
    </cfRule>
  </conditionalFormatting>
  <conditionalFormatting sqref="P227:Y227">
    <cfRule type="expression" dxfId="2214" priority="1935">
      <formula>AND(P227=0, P227&lt;&gt;"")</formula>
    </cfRule>
    <cfRule type="expression" dxfId="2213" priority="1936">
      <formula>AND(P227&gt;0, P227&lt;10000000000)</formula>
    </cfRule>
    <cfRule type="cellIs" dxfId="2212" priority="1937" operator="equal">
      <formula>"yes"</formula>
    </cfRule>
    <cfRule type="cellIs" dxfId="2211" priority="1938" operator="equal">
      <formula>"no"</formula>
    </cfRule>
    <cfRule type="cellIs" dxfId="2210" priority="1939" operator="equal">
      <formula>"remove"</formula>
    </cfRule>
  </conditionalFormatting>
  <conditionalFormatting sqref="P227:Y227">
    <cfRule type="expression" dxfId="2209" priority="1930">
      <formula>AND(P227=0, P227&lt;&gt;"")</formula>
    </cfRule>
    <cfRule type="expression" dxfId="2208" priority="1931">
      <formula>AND(P227&gt;0, P227&lt;10000000000)</formula>
    </cfRule>
    <cfRule type="cellIs" dxfId="2207" priority="1932" operator="equal">
      <formula>"yes"</formula>
    </cfRule>
    <cfRule type="cellIs" dxfId="2206" priority="1933" operator="equal">
      <formula>"no"</formula>
    </cfRule>
    <cfRule type="cellIs" dxfId="2205" priority="1934" operator="equal">
      <formula>"remove"</formula>
    </cfRule>
  </conditionalFormatting>
  <conditionalFormatting sqref="P227:Y227">
    <cfRule type="expression" dxfId="2204" priority="1925">
      <formula>AND(P227=0, P227&lt;&gt;"")</formula>
    </cfRule>
    <cfRule type="expression" dxfId="2203" priority="1926">
      <formula>AND(P227&gt;0, P227&lt;10000000000)</formula>
    </cfRule>
    <cfRule type="cellIs" dxfId="2202" priority="1927" operator="equal">
      <formula>"yes"</formula>
    </cfRule>
    <cfRule type="cellIs" dxfId="2201" priority="1928" operator="equal">
      <formula>"no"</formula>
    </cfRule>
    <cfRule type="cellIs" dxfId="2200" priority="1929" operator="equal">
      <formula>"remove"</formula>
    </cfRule>
  </conditionalFormatting>
  <conditionalFormatting sqref="P227:Y227">
    <cfRule type="expression" dxfId="2199" priority="1920">
      <formula>AND(P227=0, P227&lt;&gt;"")</formula>
    </cfRule>
    <cfRule type="expression" dxfId="2198" priority="1921">
      <formula>AND(P227&gt;0, P227&lt;10000000000)</formula>
    </cfRule>
    <cfRule type="cellIs" dxfId="2197" priority="1922" operator="equal">
      <formula>"yes"</formula>
    </cfRule>
    <cfRule type="cellIs" dxfId="2196" priority="1923" operator="equal">
      <formula>"no"</formula>
    </cfRule>
    <cfRule type="cellIs" dxfId="2195" priority="1924" operator="equal">
      <formula>"remove"</formula>
    </cfRule>
  </conditionalFormatting>
  <conditionalFormatting sqref="D153">
    <cfRule type="expression" dxfId="2194" priority="1494">
      <formula>$J153="SoftStrap"</formula>
    </cfRule>
    <cfRule type="expression" dxfId="2193" priority="1495">
      <formula>$J153="GP2_CATEGORY"</formula>
    </cfRule>
    <cfRule type="expression" dxfId="2192" priority="1496">
      <formula>$J153="GP3_CATEGORY"</formula>
    </cfRule>
    <cfRule type="expression" dxfId="2191" priority="1497">
      <formula>$J153="GP3_IFP_CATEGORY"</formula>
    </cfRule>
    <cfRule type="expression" dxfId="2190" priority="1498">
      <formula>$J153="GP1_CATEGORY"</formula>
    </cfRule>
    <cfRule type="expression" dxfId="2189" priority="1499">
      <formula>$J153="GP1_IFP_CATEGORY"</formula>
    </cfRule>
  </conditionalFormatting>
  <conditionalFormatting sqref="D154">
    <cfRule type="expression" dxfId="2188" priority="1500">
      <formula>$J152="SoftStrap"</formula>
    </cfRule>
    <cfRule type="expression" dxfId="2187" priority="1501">
      <formula>$J152="GP2_CATEGORY"</formula>
    </cfRule>
    <cfRule type="expression" dxfId="2186" priority="1502">
      <formula>$J152="GP3_CATEGORY"</formula>
    </cfRule>
    <cfRule type="expression" dxfId="2185" priority="1503">
      <formula>$J152="GP3_IFP_CATEGORY"</formula>
    </cfRule>
    <cfRule type="expression" dxfId="2184" priority="1504">
      <formula>$J152="GP1_CATEGORY"</formula>
    </cfRule>
    <cfRule type="expression" dxfId="2183" priority="1505">
      <formula>$J152="GP1_IFP_CATEGORY"</formula>
    </cfRule>
  </conditionalFormatting>
  <conditionalFormatting sqref="D155">
    <cfRule type="expression" dxfId="2182" priority="1506">
      <formula>$J151="SoftStrap"</formula>
    </cfRule>
    <cfRule type="expression" dxfId="2181" priority="1507">
      <formula>$J151="GP2_CATEGORY"</formula>
    </cfRule>
    <cfRule type="expression" dxfId="2180" priority="1508">
      <formula>$J151="GP3_CATEGORY"</formula>
    </cfRule>
    <cfRule type="expression" dxfId="2179" priority="1509">
      <formula>$J151="GP3_IFP_CATEGORY"</formula>
    </cfRule>
    <cfRule type="expression" dxfId="2178" priority="1510">
      <formula>$J151="GP1_CATEGORY"</formula>
    </cfRule>
    <cfRule type="expression" dxfId="2177" priority="1511">
      <formula>$J151="GP1_IFP_CATEGORY"</formula>
    </cfRule>
  </conditionalFormatting>
  <conditionalFormatting sqref="D156">
    <cfRule type="expression" dxfId="2176" priority="1512">
      <formula>$J150="SoftStrap"</formula>
    </cfRule>
    <cfRule type="expression" dxfId="2175" priority="1513">
      <formula>$J150="GP2_CATEGORY"</formula>
    </cfRule>
    <cfRule type="expression" dxfId="2174" priority="1514">
      <formula>$J150="GP3_CATEGORY"</formula>
    </cfRule>
    <cfRule type="expression" dxfId="2173" priority="1515">
      <formula>$J150="GP3_IFP_CATEGORY"</formula>
    </cfRule>
    <cfRule type="expression" dxfId="2172" priority="1516">
      <formula>$J150="GP1_CATEGORY"</formula>
    </cfRule>
    <cfRule type="expression" dxfId="2171" priority="1517">
      <formula>$J150="GP1_IFP_CATEGORY"</formula>
    </cfRule>
  </conditionalFormatting>
  <conditionalFormatting sqref="N153">
    <cfRule type="expression" dxfId="2170" priority="1467">
      <formula>$J153="SoftStrap"</formula>
    </cfRule>
    <cfRule type="expression" dxfId="2169" priority="1468">
      <formula>$J153="GP2_CATEGORY"</formula>
    </cfRule>
    <cfRule type="expression" dxfId="2168" priority="1469">
      <formula>$J153="GP3_CATEGORY"</formula>
    </cfRule>
    <cfRule type="expression" dxfId="2167" priority="1470">
      <formula>$J153="GP3_IFP_CATEGORY"</formula>
    </cfRule>
    <cfRule type="expression" dxfId="2166" priority="1471">
      <formula>$J153="GP1_CATEGORY"</formula>
    </cfRule>
    <cfRule type="expression" dxfId="2165" priority="1472">
      <formula>$J153="GP1_IFP_CATEGORY"</formula>
    </cfRule>
  </conditionalFormatting>
  <conditionalFormatting sqref="N154">
    <cfRule type="expression" dxfId="2164" priority="1473">
      <formula>$J152="SoftStrap"</formula>
    </cfRule>
    <cfRule type="expression" dxfId="2163" priority="1474">
      <formula>$J152="GP2_CATEGORY"</formula>
    </cfRule>
    <cfRule type="expression" dxfId="2162" priority="1475">
      <formula>$J152="GP3_CATEGORY"</formula>
    </cfRule>
    <cfRule type="expression" dxfId="2161" priority="1476">
      <formula>$J152="GP3_IFP_CATEGORY"</formula>
    </cfRule>
    <cfRule type="expression" dxfId="2160" priority="1477">
      <formula>$J152="GP1_CATEGORY"</formula>
    </cfRule>
    <cfRule type="expression" dxfId="2159" priority="1478">
      <formula>$J152="GP1_IFP_CATEGORY"</formula>
    </cfRule>
  </conditionalFormatting>
  <conditionalFormatting sqref="N154">
    <cfRule type="expression" dxfId="2158" priority="1479">
      <formula>COUNTIF($N$7:$N152,$N152)&gt;1</formula>
    </cfRule>
  </conditionalFormatting>
  <conditionalFormatting sqref="N155">
    <cfRule type="expression" dxfId="2157" priority="1480">
      <formula>$J151="SoftStrap"</formula>
    </cfRule>
    <cfRule type="expression" dxfId="2156" priority="1481">
      <formula>$J151="GP2_CATEGORY"</formula>
    </cfRule>
    <cfRule type="expression" dxfId="2155" priority="1482">
      <formula>$J151="GP3_CATEGORY"</formula>
    </cfRule>
    <cfRule type="expression" dxfId="2154" priority="1483">
      <formula>$J151="GP3_IFP_CATEGORY"</formula>
    </cfRule>
    <cfRule type="expression" dxfId="2153" priority="1484">
      <formula>$J151="GP1_CATEGORY"</formula>
    </cfRule>
    <cfRule type="expression" dxfId="2152" priority="1485">
      <formula>$J151="GP1_IFP_CATEGORY"</formula>
    </cfRule>
  </conditionalFormatting>
  <conditionalFormatting sqref="N155">
    <cfRule type="expression" dxfId="2151" priority="1486">
      <formula>COUNTIF($N$7:$N151,$N151)&gt;1</formula>
    </cfRule>
  </conditionalFormatting>
  <conditionalFormatting sqref="N156">
    <cfRule type="expression" dxfId="2150" priority="1487">
      <formula>$J150="SoftStrap"</formula>
    </cfRule>
    <cfRule type="expression" dxfId="2149" priority="1488">
      <formula>$J150="GP2_CATEGORY"</formula>
    </cfRule>
    <cfRule type="expression" dxfId="2148" priority="1489">
      <formula>$J150="GP3_CATEGORY"</formula>
    </cfRule>
    <cfRule type="expression" dxfId="2147" priority="1490">
      <formula>$J150="GP3_IFP_CATEGORY"</formula>
    </cfRule>
    <cfRule type="expression" dxfId="2146" priority="1491">
      <formula>$J150="GP1_CATEGORY"</formula>
    </cfRule>
    <cfRule type="expression" dxfId="2145" priority="1492">
      <formula>$J150="GP1_IFP_CATEGORY"</formula>
    </cfRule>
  </conditionalFormatting>
  <conditionalFormatting sqref="N156">
    <cfRule type="expression" dxfId="2144" priority="1493">
      <formula>COUNTIF($N$7:$N150,$N150)&gt;1</formula>
    </cfRule>
  </conditionalFormatting>
  <conditionalFormatting sqref="D345:D348">
    <cfRule type="expression" dxfId="2143" priority="4602">
      <formula>$J153="SoftStrap"</formula>
    </cfRule>
    <cfRule type="expression" dxfId="2142" priority="4603">
      <formula>$J153="GP2_CATEGORY"</formula>
    </cfRule>
    <cfRule type="expression" dxfId="2141" priority="4604">
      <formula>$J153="GP3_CATEGORY"</formula>
    </cfRule>
    <cfRule type="expression" dxfId="2140" priority="4605">
      <formula>$J153="GP3_IFP_CATEGORY"</formula>
    </cfRule>
    <cfRule type="expression" dxfId="2139" priority="4606">
      <formula>$J153="GP1_CATEGORY"</formula>
    </cfRule>
    <cfRule type="expression" dxfId="2138" priority="4607">
      <formula>$J153="GP1_IFP_CATEGORY"</formula>
    </cfRule>
  </conditionalFormatting>
  <conditionalFormatting sqref="O154">
    <cfRule type="expression" dxfId="2137" priority="4616">
      <formula>$J155="SoftStrap"</formula>
    </cfRule>
    <cfRule type="expression" dxfId="2136" priority="4617">
      <formula>$J155="GP2_CATEGORY"</formula>
    </cfRule>
    <cfRule type="expression" dxfId="2135" priority="4618">
      <formula>$J155="GP3_CATEGORY"</formula>
    </cfRule>
    <cfRule type="expression" dxfId="2134" priority="4619">
      <formula>$J155="GP3_IFP_CATEGORY"</formula>
    </cfRule>
    <cfRule type="expression" dxfId="2133" priority="4620">
      <formula>$J155="GP1_CATEGORY"</formula>
    </cfRule>
    <cfRule type="expression" dxfId="2132" priority="4621">
      <formula>$J155="GP1_IFP_CATEGORY"</formula>
    </cfRule>
  </conditionalFormatting>
  <conditionalFormatting sqref="O153">
    <cfRule type="expression" dxfId="2131" priority="4628">
      <formula>$J338="SoftStrap"</formula>
    </cfRule>
    <cfRule type="expression" dxfId="2130" priority="4629">
      <formula>$J338="GP2_CATEGORY"</formula>
    </cfRule>
    <cfRule type="expression" dxfId="2129" priority="4630">
      <formula>$J338="GP3_CATEGORY"</formula>
    </cfRule>
    <cfRule type="expression" dxfId="2128" priority="4631">
      <formula>$J338="GP3_IFP_CATEGORY"</formula>
    </cfRule>
    <cfRule type="expression" dxfId="2127" priority="4632">
      <formula>$J338="GP1_CATEGORY"</formula>
    </cfRule>
    <cfRule type="expression" dxfId="2126" priority="4633">
      <formula>$J338="GP1_IFP_CATEGORY"</formula>
    </cfRule>
  </conditionalFormatting>
  <conditionalFormatting sqref="O153">
    <cfRule type="expression" dxfId="2125" priority="4651">
      <formula>$J156="SoftStrap"</formula>
    </cfRule>
    <cfRule type="expression" dxfId="2124" priority="4652">
      <formula>$J156="GP2_CATEGORY"</formula>
    </cfRule>
    <cfRule type="expression" dxfId="2123" priority="4653">
      <formula>$J156="GP3_CATEGORY"</formula>
    </cfRule>
    <cfRule type="expression" dxfId="2122" priority="4654">
      <formula>$J156="GP3_IFP_CATEGORY"</formula>
    </cfRule>
    <cfRule type="expression" dxfId="2121" priority="4655">
      <formula>$J156="GP1_CATEGORY"</formula>
    </cfRule>
    <cfRule type="expression" dxfId="2120" priority="4656">
      <formula>$J156="GP1_IFP_CATEGORY"</formula>
    </cfRule>
  </conditionalFormatting>
  <conditionalFormatting sqref="O155">
    <cfRule type="expression" dxfId="2119" priority="4663">
      <formula>$J336="SoftStrap"</formula>
    </cfRule>
    <cfRule type="expression" dxfId="2118" priority="4664">
      <formula>$J336="GP2_CATEGORY"</formula>
    </cfRule>
    <cfRule type="expression" dxfId="2117" priority="4665">
      <formula>$J336="GP3_CATEGORY"</formula>
    </cfRule>
    <cfRule type="expression" dxfId="2116" priority="4666">
      <formula>$J336="GP3_IFP_CATEGORY"</formula>
    </cfRule>
    <cfRule type="expression" dxfId="2115" priority="4667">
      <formula>$J336="GP1_CATEGORY"</formula>
    </cfRule>
    <cfRule type="expression" dxfId="2114" priority="4668">
      <formula>$J336="GP1_IFP_CATEGORY"</formula>
    </cfRule>
  </conditionalFormatting>
  <conditionalFormatting sqref="O155">
    <cfRule type="expression" dxfId="2113" priority="4686">
      <formula>$J154="SoftStrap"</formula>
    </cfRule>
    <cfRule type="expression" dxfId="2112" priority="4687">
      <formula>$J154="GP2_CATEGORY"</formula>
    </cfRule>
    <cfRule type="expression" dxfId="2111" priority="4688">
      <formula>$J154="GP3_CATEGORY"</formula>
    </cfRule>
    <cfRule type="expression" dxfId="2110" priority="4689">
      <formula>$J154="GP3_IFP_CATEGORY"</formula>
    </cfRule>
    <cfRule type="expression" dxfId="2109" priority="4690">
      <formula>$J154="GP1_CATEGORY"</formula>
    </cfRule>
    <cfRule type="expression" dxfId="2108" priority="4691">
      <formula>$J154="GP1_IFP_CATEGORY"</formula>
    </cfRule>
  </conditionalFormatting>
  <conditionalFormatting sqref="O156">
    <cfRule type="expression" dxfId="2107" priority="4698">
      <formula>$J335="SoftStrap"</formula>
    </cfRule>
    <cfRule type="expression" dxfId="2106" priority="4699">
      <formula>$J335="GP2_CATEGORY"</formula>
    </cfRule>
    <cfRule type="expression" dxfId="2105" priority="4700">
      <formula>$J335="GP3_CATEGORY"</formula>
    </cfRule>
    <cfRule type="expression" dxfId="2104" priority="4701">
      <formula>$J335="GP3_IFP_CATEGORY"</formula>
    </cfRule>
    <cfRule type="expression" dxfId="2103" priority="4702">
      <formula>$J335="GP1_CATEGORY"</formula>
    </cfRule>
    <cfRule type="expression" dxfId="2102" priority="4703">
      <formula>$J335="GP1_IFP_CATEGORY"</formula>
    </cfRule>
  </conditionalFormatting>
  <conditionalFormatting sqref="O156">
    <cfRule type="expression" dxfId="2101" priority="4715">
      <formula>$J153="SoftStrap"</formula>
    </cfRule>
    <cfRule type="expression" dxfId="2100" priority="4716">
      <formula>$J153="GP2_CATEGORY"</formula>
    </cfRule>
    <cfRule type="expression" dxfId="2099" priority="4717">
      <formula>$J153="GP3_CATEGORY"</formula>
    </cfRule>
    <cfRule type="expression" dxfId="2098" priority="4718">
      <formula>$J153="GP3_IFP_CATEGORY"</formula>
    </cfRule>
    <cfRule type="expression" dxfId="2097" priority="4719">
      <formula>$J153="GP1_CATEGORY"</formula>
    </cfRule>
    <cfRule type="expression" dxfId="2096" priority="4720">
      <formula>$J153="GP1_IFP_CATEGORY"</formula>
    </cfRule>
  </conditionalFormatting>
  <conditionalFormatting sqref="O154">
    <cfRule type="expression" dxfId="2095" priority="4727">
      <formula>$J337="SoftStrap"</formula>
    </cfRule>
    <cfRule type="expression" dxfId="2094" priority="4728">
      <formula>$J337="GP2_CATEGORY"</formula>
    </cfRule>
    <cfRule type="expression" dxfId="2093" priority="4729">
      <formula>$J337="GP3_CATEGORY"</formula>
    </cfRule>
    <cfRule type="expression" dxfId="2092" priority="4730">
      <formula>$J337="GP3_IFP_CATEGORY"</formula>
    </cfRule>
    <cfRule type="expression" dxfId="2091" priority="4731">
      <formula>$J337="GP1_CATEGORY"</formula>
    </cfRule>
    <cfRule type="expression" dxfId="2090" priority="4732">
      <formula>$J337="GP1_IFP_CATEGORY"</formula>
    </cfRule>
  </conditionalFormatting>
  <conditionalFormatting sqref="AG237:AG250 AG254:AG257 AG261:AG296 AG1:AG2 AG222:AG235 AN222:AN235 AN1:AN2 AN261:AN1048576 AN254:AN257 AN237:AN250 AG308:AG313 AG43:AG74 AN252 AG252 AG6:AG38 AG40 AN40:AN74 AN4:AN38 AG4 AG315:AG316 AG318:AG1048576">
    <cfRule type="expression" dxfId="2089" priority="1443">
      <formula>AND(AG1=0, AG1&lt;&gt;"")</formula>
    </cfRule>
    <cfRule type="expression" dxfId="2088" priority="1444">
      <formula>AND(AG1&gt;0, AG1&lt;10000000000)</formula>
    </cfRule>
    <cfRule type="cellIs" dxfId="2087" priority="1445" operator="equal">
      <formula>"yes"</formula>
    </cfRule>
    <cfRule type="cellIs" dxfId="2086" priority="1446" operator="equal">
      <formula>"no"</formula>
    </cfRule>
    <cfRule type="cellIs" dxfId="2085" priority="1447" operator="equal">
      <formula>"remove"</formula>
    </cfRule>
  </conditionalFormatting>
  <conditionalFormatting sqref="AG237:AG250 AG252">
    <cfRule type="expression" dxfId="2084" priority="1448">
      <formula>$J237="SoftStrap"</formula>
    </cfRule>
    <cfRule type="expression" dxfId="2083" priority="1449">
      <formula>$J237="GP2_CATEGORY"</formula>
    </cfRule>
    <cfRule type="expression" dxfId="2082" priority="1450">
      <formula>$J237="GP3_CATEGORY"</formula>
    </cfRule>
    <cfRule type="expression" dxfId="2081" priority="1451">
      <formula>$J237="GP3_IFP_CATEGORY"</formula>
    </cfRule>
    <cfRule type="expression" dxfId="2080" priority="1452">
      <formula>$J237="GP1_CATEGORY"</formula>
    </cfRule>
    <cfRule type="expression" dxfId="2079" priority="1453">
      <formula>$J237="GP1_IFP_CATEGORY"</formula>
    </cfRule>
  </conditionalFormatting>
  <conditionalFormatting sqref="AG220:AG221 AN220:AN221">
    <cfRule type="expression" dxfId="2078" priority="1432">
      <formula>AND(AG220=0, AG220&lt;&gt;"")</formula>
    </cfRule>
    <cfRule type="expression" dxfId="2077" priority="1433">
      <formula>AND(AG220&gt;0, AG220&lt;10000000000)</formula>
    </cfRule>
    <cfRule type="cellIs" dxfId="2076" priority="1434" operator="equal">
      <formula>"yes"</formula>
    </cfRule>
    <cfRule type="cellIs" dxfId="2075" priority="1435" operator="equal">
      <formula>"no"</formula>
    </cfRule>
    <cfRule type="cellIs" dxfId="2074" priority="1436" operator="equal">
      <formula>"remove"</formula>
    </cfRule>
  </conditionalFormatting>
  <conditionalFormatting sqref="AG220:AG221">
    <cfRule type="expression" dxfId="2073" priority="1437">
      <formula>$J220="SoftStrap"</formula>
    </cfRule>
    <cfRule type="expression" dxfId="2072" priority="1438">
      <formula>$J220="GP2_CATEGORY"</formula>
    </cfRule>
    <cfRule type="expression" dxfId="2071" priority="1439">
      <formula>$J220="GP3_CATEGORY"</formula>
    </cfRule>
    <cfRule type="expression" dxfId="2070" priority="1440">
      <formula>$J220="GP3_IFP_CATEGORY"</formula>
    </cfRule>
    <cfRule type="expression" dxfId="2069" priority="1441">
      <formula>$J220="GP1_CATEGORY"</formula>
    </cfRule>
    <cfRule type="expression" dxfId="2068" priority="1442">
      <formula>$J220="GP1_IFP_CATEGORY"</formula>
    </cfRule>
  </conditionalFormatting>
  <conditionalFormatting sqref="AG236 AN236">
    <cfRule type="expression" dxfId="2067" priority="1421">
      <formula>AND(AG236=0, AG236&lt;&gt;"")</formula>
    </cfRule>
    <cfRule type="expression" dxfId="2066" priority="1422">
      <formula>AND(AG236&gt;0, AG236&lt;10000000000)</formula>
    </cfRule>
    <cfRule type="cellIs" dxfId="2065" priority="1423" operator="equal">
      <formula>"yes"</formula>
    </cfRule>
    <cfRule type="cellIs" dxfId="2064" priority="1424" operator="equal">
      <formula>"no"</formula>
    </cfRule>
    <cfRule type="cellIs" dxfId="2063" priority="1425" operator="equal">
      <formula>"remove"</formula>
    </cfRule>
  </conditionalFormatting>
  <conditionalFormatting sqref="AG236">
    <cfRule type="expression" dxfId="2062" priority="1426">
      <formula>$J236="SoftStrap"</formula>
    </cfRule>
    <cfRule type="expression" dxfId="2061" priority="1427">
      <formula>$J236="GP2_CATEGORY"</formula>
    </cfRule>
    <cfRule type="expression" dxfId="2060" priority="1428">
      <formula>$J236="GP3_CATEGORY"</formula>
    </cfRule>
    <cfRule type="expression" dxfId="2059" priority="1429">
      <formula>$J236="GP3_IFP_CATEGORY"</formula>
    </cfRule>
    <cfRule type="expression" dxfId="2058" priority="1430">
      <formula>$J236="GP1_CATEGORY"</formula>
    </cfRule>
    <cfRule type="expression" dxfId="2057" priority="1431">
      <formula>$J236="GP1_IFP_CATEGORY"</formula>
    </cfRule>
  </conditionalFormatting>
  <conditionalFormatting sqref="AG253 AN253">
    <cfRule type="expression" dxfId="2056" priority="1410">
      <formula>AND(AG253=0, AG253&lt;&gt;"")</formula>
    </cfRule>
    <cfRule type="expression" dxfId="2055" priority="1411">
      <formula>AND(AG253&gt;0, AG253&lt;10000000000)</formula>
    </cfRule>
    <cfRule type="cellIs" dxfId="2054" priority="1412" operator="equal">
      <formula>"yes"</formula>
    </cfRule>
    <cfRule type="cellIs" dxfId="2053" priority="1413" operator="equal">
      <formula>"no"</formula>
    </cfRule>
    <cfRule type="cellIs" dxfId="2052" priority="1414" operator="equal">
      <formula>"remove"</formula>
    </cfRule>
  </conditionalFormatting>
  <conditionalFormatting sqref="AG253">
    <cfRule type="expression" dxfId="2051" priority="1415">
      <formula>$J253="SoftStrap"</formula>
    </cfRule>
    <cfRule type="expression" dxfId="2050" priority="1416">
      <formula>$J253="GP2_CATEGORY"</formula>
    </cfRule>
    <cfRule type="expression" dxfId="2049" priority="1417">
      <formula>$J253="GP3_CATEGORY"</formula>
    </cfRule>
    <cfRule type="expression" dxfId="2048" priority="1418">
      <formula>$J253="GP3_IFP_CATEGORY"</formula>
    </cfRule>
    <cfRule type="expression" dxfId="2047" priority="1419">
      <formula>$J253="GP1_CATEGORY"</formula>
    </cfRule>
    <cfRule type="expression" dxfId="2046" priority="1420">
      <formula>$J253="GP1_IFP_CATEGORY"</formula>
    </cfRule>
  </conditionalFormatting>
  <conditionalFormatting sqref="AG260 AN260">
    <cfRule type="expression" dxfId="2045" priority="1405">
      <formula>AND(AG260=0, AG260&lt;&gt;"")</formula>
    </cfRule>
    <cfRule type="expression" dxfId="2044" priority="1406">
      <formula>AND(AG260&gt;0, AG260&lt;10000000000)</formula>
    </cfRule>
    <cfRule type="cellIs" dxfId="2043" priority="1407" operator="equal">
      <formula>"yes"</formula>
    </cfRule>
    <cfRule type="cellIs" dxfId="2042" priority="1408" operator="equal">
      <formula>"no"</formula>
    </cfRule>
    <cfRule type="cellIs" dxfId="2041" priority="1409" operator="equal">
      <formula>"remove"</formula>
    </cfRule>
  </conditionalFormatting>
  <conditionalFormatting sqref="AG258:AG259 AN258:AN259">
    <cfRule type="expression" dxfId="2040" priority="1394">
      <formula>AND(AG258=0, AG258&lt;&gt;"")</formula>
    </cfRule>
    <cfRule type="expression" dxfId="2039" priority="1395">
      <formula>AND(AG258&gt;0, AG258&lt;10000000000)</formula>
    </cfRule>
    <cfRule type="cellIs" dxfId="2038" priority="1396" operator="equal">
      <formula>"yes"</formula>
    </cfRule>
    <cfRule type="cellIs" dxfId="2037" priority="1397" operator="equal">
      <formula>"no"</formula>
    </cfRule>
    <cfRule type="cellIs" dxfId="2036" priority="1398" operator="equal">
      <formula>"remove"</formula>
    </cfRule>
  </conditionalFormatting>
  <conditionalFormatting sqref="AG258:AG259">
    <cfRule type="expression" dxfId="2035" priority="1399">
      <formula>$J258="SoftStrap"</formula>
    </cfRule>
    <cfRule type="expression" dxfId="2034" priority="1400">
      <formula>$J258="GP2_CATEGORY"</formula>
    </cfRule>
    <cfRule type="expression" dxfId="2033" priority="1401">
      <formula>$J258="GP3_CATEGORY"</formula>
    </cfRule>
    <cfRule type="expression" dxfId="2032" priority="1402">
      <formula>$J258="GP3_IFP_CATEGORY"</formula>
    </cfRule>
    <cfRule type="expression" dxfId="2031" priority="1403">
      <formula>$J258="GP1_CATEGORY"</formula>
    </cfRule>
    <cfRule type="expression" dxfId="2030" priority="1404">
      <formula>$J258="GP1_IFP_CATEGORY"</formula>
    </cfRule>
  </conditionalFormatting>
  <conditionalFormatting sqref="AH237:AH250 AH254:AH257 AH261:AH296 AH1:AH2 AH222:AH235 AH308:AH313 AH252 AH6:AH38 AH40:AH74 AH4 AH315:AH316 AH318:AH1048576">
    <cfRule type="expression" dxfId="2029" priority="1383">
      <formula>AND(AH1=0, AH1&lt;&gt;"")</formula>
    </cfRule>
    <cfRule type="expression" dxfId="2028" priority="1384">
      <formula>AND(AH1&gt;0, AH1&lt;10000000000)</formula>
    </cfRule>
    <cfRule type="cellIs" dxfId="2027" priority="1385" operator="equal">
      <formula>"yes"</formula>
    </cfRule>
    <cfRule type="cellIs" dxfId="2026" priority="1386" operator="equal">
      <formula>"no"</formula>
    </cfRule>
    <cfRule type="cellIs" dxfId="2025" priority="1387" operator="equal">
      <formula>"remove"</formula>
    </cfRule>
  </conditionalFormatting>
  <conditionalFormatting sqref="AH237:AH250 AH252">
    <cfRule type="expression" dxfId="2024" priority="1388">
      <formula>$J237="SoftStrap"</formula>
    </cfRule>
    <cfRule type="expression" dxfId="2023" priority="1389">
      <formula>$J237="GP2_CATEGORY"</formula>
    </cfRule>
    <cfRule type="expression" dxfId="2022" priority="1390">
      <formula>$J237="GP3_CATEGORY"</formula>
    </cfRule>
    <cfRule type="expression" dxfId="2021" priority="1391">
      <formula>$J237="GP3_IFP_CATEGORY"</formula>
    </cfRule>
    <cfRule type="expression" dxfId="2020" priority="1392">
      <formula>$J237="GP1_CATEGORY"</formula>
    </cfRule>
    <cfRule type="expression" dxfId="2019" priority="1393">
      <formula>$J237="GP1_IFP_CATEGORY"</formula>
    </cfRule>
  </conditionalFormatting>
  <conditionalFormatting sqref="AH220:AH221">
    <cfRule type="expression" dxfId="2018" priority="1372">
      <formula>AND(AH220=0, AH220&lt;&gt;"")</formula>
    </cfRule>
    <cfRule type="expression" dxfId="2017" priority="1373">
      <formula>AND(AH220&gt;0, AH220&lt;10000000000)</formula>
    </cfRule>
    <cfRule type="cellIs" dxfId="2016" priority="1374" operator="equal">
      <formula>"yes"</formula>
    </cfRule>
    <cfRule type="cellIs" dxfId="2015" priority="1375" operator="equal">
      <formula>"no"</formula>
    </cfRule>
    <cfRule type="cellIs" dxfId="2014" priority="1376" operator="equal">
      <formula>"remove"</formula>
    </cfRule>
  </conditionalFormatting>
  <conditionalFormatting sqref="AH220:AH221">
    <cfRule type="expression" dxfId="2013" priority="1377">
      <formula>$J220="SoftStrap"</formula>
    </cfRule>
    <cfRule type="expression" dxfId="2012" priority="1378">
      <formula>$J220="GP2_CATEGORY"</formula>
    </cfRule>
    <cfRule type="expression" dxfId="2011" priority="1379">
      <formula>$J220="GP3_CATEGORY"</formula>
    </cfRule>
    <cfRule type="expression" dxfId="2010" priority="1380">
      <formula>$J220="GP3_IFP_CATEGORY"</formula>
    </cfRule>
    <cfRule type="expression" dxfId="2009" priority="1381">
      <formula>$J220="GP1_CATEGORY"</formula>
    </cfRule>
    <cfRule type="expression" dxfId="2008" priority="1382">
      <formula>$J220="GP1_IFP_CATEGORY"</formula>
    </cfRule>
  </conditionalFormatting>
  <conditionalFormatting sqref="AH236">
    <cfRule type="expression" dxfId="2007" priority="1361">
      <formula>AND(AH236=0, AH236&lt;&gt;"")</formula>
    </cfRule>
    <cfRule type="expression" dxfId="2006" priority="1362">
      <formula>AND(AH236&gt;0, AH236&lt;10000000000)</formula>
    </cfRule>
    <cfRule type="cellIs" dxfId="2005" priority="1363" operator="equal">
      <formula>"yes"</formula>
    </cfRule>
    <cfRule type="cellIs" dxfId="2004" priority="1364" operator="equal">
      <formula>"no"</formula>
    </cfRule>
    <cfRule type="cellIs" dxfId="2003" priority="1365" operator="equal">
      <formula>"remove"</formula>
    </cfRule>
  </conditionalFormatting>
  <conditionalFormatting sqref="AH236">
    <cfRule type="expression" dxfId="2002" priority="1366">
      <formula>$J236="SoftStrap"</formula>
    </cfRule>
    <cfRule type="expression" dxfId="2001" priority="1367">
      <formula>$J236="GP2_CATEGORY"</formula>
    </cfRule>
    <cfRule type="expression" dxfId="2000" priority="1368">
      <formula>$J236="GP3_CATEGORY"</formula>
    </cfRule>
    <cfRule type="expression" dxfId="1999" priority="1369">
      <formula>$J236="GP3_IFP_CATEGORY"</formula>
    </cfRule>
    <cfRule type="expression" dxfId="1998" priority="1370">
      <formula>$J236="GP1_CATEGORY"</formula>
    </cfRule>
    <cfRule type="expression" dxfId="1997" priority="1371">
      <formula>$J236="GP1_IFP_CATEGORY"</formula>
    </cfRule>
  </conditionalFormatting>
  <conditionalFormatting sqref="AH253">
    <cfRule type="expression" dxfId="1996" priority="1350">
      <formula>AND(AH253=0, AH253&lt;&gt;"")</formula>
    </cfRule>
    <cfRule type="expression" dxfId="1995" priority="1351">
      <formula>AND(AH253&gt;0, AH253&lt;10000000000)</formula>
    </cfRule>
    <cfRule type="cellIs" dxfId="1994" priority="1352" operator="equal">
      <formula>"yes"</formula>
    </cfRule>
    <cfRule type="cellIs" dxfId="1993" priority="1353" operator="equal">
      <formula>"no"</formula>
    </cfRule>
    <cfRule type="cellIs" dxfId="1992" priority="1354" operator="equal">
      <formula>"remove"</formula>
    </cfRule>
  </conditionalFormatting>
  <conditionalFormatting sqref="AH253">
    <cfRule type="expression" dxfId="1991" priority="1355">
      <formula>$J253="SoftStrap"</formula>
    </cfRule>
    <cfRule type="expression" dxfId="1990" priority="1356">
      <formula>$J253="GP2_CATEGORY"</formula>
    </cfRule>
    <cfRule type="expression" dxfId="1989" priority="1357">
      <formula>$J253="GP3_CATEGORY"</formula>
    </cfRule>
    <cfRule type="expression" dxfId="1988" priority="1358">
      <formula>$J253="GP3_IFP_CATEGORY"</formula>
    </cfRule>
    <cfRule type="expression" dxfId="1987" priority="1359">
      <formula>$J253="GP1_CATEGORY"</formula>
    </cfRule>
    <cfRule type="expression" dxfId="1986" priority="1360">
      <formula>$J253="GP1_IFP_CATEGORY"</formula>
    </cfRule>
  </conditionalFormatting>
  <conditionalFormatting sqref="AH260">
    <cfRule type="expression" dxfId="1985" priority="1345">
      <formula>AND(AH260=0, AH260&lt;&gt;"")</formula>
    </cfRule>
    <cfRule type="expression" dxfId="1984" priority="1346">
      <formula>AND(AH260&gt;0, AH260&lt;10000000000)</formula>
    </cfRule>
    <cfRule type="cellIs" dxfId="1983" priority="1347" operator="equal">
      <formula>"yes"</formula>
    </cfRule>
    <cfRule type="cellIs" dxfId="1982" priority="1348" operator="equal">
      <formula>"no"</formula>
    </cfRule>
    <cfRule type="cellIs" dxfId="1981" priority="1349" operator="equal">
      <formula>"remove"</formula>
    </cfRule>
  </conditionalFormatting>
  <conditionalFormatting sqref="AH258:AH259">
    <cfRule type="expression" dxfId="1980" priority="1334">
      <formula>AND(AH258=0, AH258&lt;&gt;"")</formula>
    </cfRule>
    <cfRule type="expression" dxfId="1979" priority="1335">
      <formula>AND(AH258&gt;0, AH258&lt;10000000000)</formula>
    </cfRule>
    <cfRule type="cellIs" dxfId="1978" priority="1336" operator="equal">
      <formula>"yes"</formula>
    </cfRule>
    <cfRule type="cellIs" dxfId="1977" priority="1337" operator="equal">
      <formula>"no"</formula>
    </cfRule>
    <cfRule type="cellIs" dxfId="1976" priority="1338" operator="equal">
      <formula>"remove"</formula>
    </cfRule>
  </conditionalFormatting>
  <conditionalFormatting sqref="AH258:AH259">
    <cfRule type="expression" dxfId="1975" priority="1339">
      <formula>$J258="SoftStrap"</formula>
    </cfRule>
    <cfRule type="expression" dxfId="1974" priority="1340">
      <formula>$J258="GP2_CATEGORY"</formula>
    </cfRule>
    <cfRule type="expression" dxfId="1973" priority="1341">
      <formula>$J258="GP3_CATEGORY"</formula>
    </cfRule>
    <cfRule type="expression" dxfId="1972" priority="1342">
      <formula>$J258="GP3_IFP_CATEGORY"</formula>
    </cfRule>
    <cfRule type="expression" dxfId="1971" priority="1343">
      <formula>$J258="GP1_CATEGORY"</formula>
    </cfRule>
    <cfRule type="expression" dxfId="1970" priority="1344">
      <formula>$J258="GP1_IFP_CATEGORY"</formula>
    </cfRule>
  </conditionalFormatting>
  <conditionalFormatting sqref="AI237:AI250 AI254:AI257 AI261:AI296 AI1:AI2 AI222:AI235 AI308:AI313 AI252 AI6:AI38 AI40:AI74 AI4 AI315:AI316 AI318:AI1048576">
    <cfRule type="expression" dxfId="1969" priority="1323">
      <formula>AND(AI1=0, AI1&lt;&gt;"")</formula>
    </cfRule>
    <cfRule type="expression" dxfId="1968" priority="1324">
      <formula>AND(AI1&gt;0, AI1&lt;10000000000)</formula>
    </cfRule>
    <cfRule type="cellIs" dxfId="1967" priority="1325" operator="equal">
      <formula>"yes"</formula>
    </cfRule>
    <cfRule type="cellIs" dxfId="1966" priority="1326" operator="equal">
      <formula>"no"</formula>
    </cfRule>
    <cfRule type="cellIs" dxfId="1965" priority="1327" operator="equal">
      <formula>"remove"</formula>
    </cfRule>
  </conditionalFormatting>
  <conditionalFormatting sqref="AI237:AI250 AI252">
    <cfRule type="expression" dxfId="1964" priority="1328">
      <formula>$J237="SoftStrap"</formula>
    </cfRule>
    <cfRule type="expression" dxfId="1963" priority="1329">
      <formula>$J237="GP2_CATEGORY"</formula>
    </cfRule>
    <cfRule type="expression" dxfId="1962" priority="1330">
      <formula>$J237="GP3_CATEGORY"</formula>
    </cfRule>
    <cfRule type="expression" dxfId="1961" priority="1331">
      <formula>$J237="GP3_IFP_CATEGORY"</formula>
    </cfRule>
    <cfRule type="expression" dxfId="1960" priority="1332">
      <formula>$J237="GP1_CATEGORY"</formula>
    </cfRule>
    <cfRule type="expression" dxfId="1959" priority="1333">
      <formula>$J237="GP1_IFP_CATEGORY"</formula>
    </cfRule>
  </conditionalFormatting>
  <conditionalFormatting sqref="AI220:AI221">
    <cfRule type="expression" dxfId="1958" priority="1312">
      <formula>AND(AI220=0, AI220&lt;&gt;"")</formula>
    </cfRule>
    <cfRule type="expression" dxfId="1957" priority="1313">
      <formula>AND(AI220&gt;0, AI220&lt;10000000000)</formula>
    </cfRule>
    <cfRule type="cellIs" dxfId="1956" priority="1314" operator="equal">
      <formula>"yes"</formula>
    </cfRule>
    <cfRule type="cellIs" dxfId="1955" priority="1315" operator="equal">
      <formula>"no"</formula>
    </cfRule>
    <cfRule type="cellIs" dxfId="1954" priority="1316" operator="equal">
      <formula>"remove"</formula>
    </cfRule>
  </conditionalFormatting>
  <conditionalFormatting sqref="AI220:AI221">
    <cfRule type="expression" dxfId="1953" priority="1317">
      <formula>$J220="SoftStrap"</formula>
    </cfRule>
    <cfRule type="expression" dxfId="1952" priority="1318">
      <formula>$J220="GP2_CATEGORY"</formula>
    </cfRule>
    <cfRule type="expression" dxfId="1951" priority="1319">
      <formula>$J220="GP3_CATEGORY"</formula>
    </cfRule>
    <cfRule type="expression" dxfId="1950" priority="1320">
      <formula>$J220="GP3_IFP_CATEGORY"</formula>
    </cfRule>
    <cfRule type="expression" dxfId="1949" priority="1321">
      <formula>$J220="GP1_CATEGORY"</formula>
    </cfRule>
    <cfRule type="expression" dxfId="1948" priority="1322">
      <formula>$J220="GP1_IFP_CATEGORY"</formula>
    </cfRule>
  </conditionalFormatting>
  <conditionalFormatting sqref="AI236">
    <cfRule type="expression" dxfId="1947" priority="1301">
      <formula>AND(AI236=0, AI236&lt;&gt;"")</formula>
    </cfRule>
    <cfRule type="expression" dxfId="1946" priority="1302">
      <formula>AND(AI236&gt;0, AI236&lt;10000000000)</formula>
    </cfRule>
    <cfRule type="cellIs" dxfId="1945" priority="1303" operator="equal">
      <formula>"yes"</formula>
    </cfRule>
    <cfRule type="cellIs" dxfId="1944" priority="1304" operator="equal">
      <formula>"no"</formula>
    </cfRule>
    <cfRule type="cellIs" dxfId="1943" priority="1305" operator="equal">
      <formula>"remove"</formula>
    </cfRule>
  </conditionalFormatting>
  <conditionalFormatting sqref="AI236">
    <cfRule type="expression" dxfId="1942" priority="1306">
      <formula>$J236="SoftStrap"</formula>
    </cfRule>
    <cfRule type="expression" dxfId="1941" priority="1307">
      <formula>$J236="GP2_CATEGORY"</formula>
    </cfRule>
    <cfRule type="expression" dxfId="1940" priority="1308">
      <formula>$J236="GP3_CATEGORY"</formula>
    </cfRule>
    <cfRule type="expression" dxfId="1939" priority="1309">
      <formula>$J236="GP3_IFP_CATEGORY"</formula>
    </cfRule>
    <cfRule type="expression" dxfId="1938" priority="1310">
      <formula>$J236="GP1_CATEGORY"</formula>
    </cfRule>
    <cfRule type="expression" dxfId="1937" priority="1311">
      <formula>$J236="GP1_IFP_CATEGORY"</formula>
    </cfRule>
  </conditionalFormatting>
  <conditionalFormatting sqref="AI253">
    <cfRule type="expression" dxfId="1936" priority="1290">
      <formula>AND(AI253=0, AI253&lt;&gt;"")</formula>
    </cfRule>
    <cfRule type="expression" dxfId="1935" priority="1291">
      <formula>AND(AI253&gt;0, AI253&lt;10000000000)</formula>
    </cfRule>
    <cfRule type="cellIs" dxfId="1934" priority="1292" operator="equal">
      <formula>"yes"</formula>
    </cfRule>
    <cfRule type="cellIs" dxfId="1933" priority="1293" operator="equal">
      <formula>"no"</formula>
    </cfRule>
    <cfRule type="cellIs" dxfId="1932" priority="1294" operator="equal">
      <formula>"remove"</formula>
    </cfRule>
  </conditionalFormatting>
  <conditionalFormatting sqref="AI253">
    <cfRule type="expression" dxfId="1931" priority="1295">
      <formula>$J253="SoftStrap"</formula>
    </cfRule>
    <cfRule type="expression" dxfId="1930" priority="1296">
      <formula>$J253="GP2_CATEGORY"</formula>
    </cfRule>
    <cfRule type="expression" dxfId="1929" priority="1297">
      <formula>$J253="GP3_CATEGORY"</formula>
    </cfRule>
    <cfRule type="expression" dxfId="1928" priority="1298">
      <formula>$J253="GP3_IFP_CATEGORY"</formula>
    </cfRule>
    <cfRule type="expression" dxfId="1927" priority="1299">
      <formula>$J253="GP1_CATEGORY"</formula>
    </cfRule>
    <cfRule type="expression" dxfId="1926" priority="1300">
      <formula>$J253="GP1_IFP_CATEGORY"</formula>
    </cfRule>
  </conditionalFormatting>
  <conditionalFormatting sqref="AI260">
    <cfRule type="expression" dxfId="1925" priority="1285">
      <formula>AND(AI260=0, AI260&lt;&gt;"")</formula>
    </cfRule>
    <cfRule type="expression" dxfId="1924" priority="1286">
      <formula>AND(AI260&gt;0, AI260&lt;10000000000)</formula>
    </cfRule>
    <cfRule type="cellIs" dxfId="1923" priority="1287" operator="equal">
      <formula>"yes"</formula>
    </cfRule>
    <cfRule type="cellIs" dxfId="1922" priority="1288" operator="equal">
      <formula>"no"</formula>
    </cfRule>
    <cfRule type="cellIs" dxfId="1921" priority="1289" operator="equal">
      <formula>"remove"</formula>
    </cfRule>
  </conditionalFormatting>
  <conditionalFormatting sqref="AI258:AI259">
    <cfRule type="expression" dxfId="1920" priority="1274">
      <formula>AND(AI258=0, AI258&lt;&gt;"")</formula>
    </cfRule>
    <cfRule type="expression" dxfId="1919" priority="1275">
      <formula>AND(AI258&gt;0, AI258&lt;10000000000)</formula>
    </cfRule>
    <cfRule type="cellIs" dxfId="1918" priority="1276" operator="equal">
      <formula>"yes"</formula>
    </cfRule>
    <cfRule type="cellIs" dxfId="1917" priority="1277" operator="equal">
      <formula>"no"</formula>
    </cfRule>
    <cfRule type="cellIs" dxfId="1916" priority="1278" operator="equal">
      <formula>"remove"</formula>
    </cfRule>
  </conditionalFormatting>
  <conditionalFormatting sqref="AI258:AI259">
    <cfRule type="expression" dxfId="1915" priority="1279">
      <formula>$J258="SoftStrap"</formula>
    </cfRule>
    <cfRule type="expression" dxfId="1914" priority="1280">
      <formula>$J258="GP2_CATEGORY"</formula>
    </cfRule>
    <cfRule type="expression" dxfId="1913" priority="1281">
      <formula>$J258="GP3_CATEGORY"</formula>
    </cfRule>
    <cfRule type="expression" dxfId="1912" priority="1282">
      <formula>$J258="GP3_IFP_CATEGORY"</formula>
    </cfRule>
    <cfRule type="expression" dxfId="1911" priority="1283">
      <formula>$J258="GP1_CATEGORY"</formula>
    </cfRule>
    <cfRule type="expression" dxfId="1910" priority="1284">
      <formula>$J258="GP1_IFP_CATEGORY"</formula>
    </cfRule>
  </conditionalFormatting>
  <conditionalFormatting sqref="AJ237:AJ250 AJ261:AJ296 AJ1:AJ2 AJ222:AJ235 AJ308:AJ313 AJ43:AJ74 AJ252 AJ6:AJ38 AJ254:AJ257 AJ40 AJ4 AJ315:AJ316 AJ318:AJ1048576">
    <cfRule type="expression" dxfId="1909" priority="1263">
      <formula>AND(AJ1=0, AJ1&lt;&gt;"")</formula>
    </cfRule>
    <cfRule type="expression" dxfId="1908" priority="1264">
      <formula>AND(AJ1&gt;0, AJ1&lt;10000000000)</formula>
    </cfRule>
    <cfRule type="cellIs" dxfId="1907" priority="1265" operator="equal">
      <formula>"yes"</formula>
    </cfRule>
    <cfRule type="cellIs" dxfId="1906" priority="1266" operator="equal">
      <formula>"no"</formula>
    </cfRule>
    <cfRule type="cellIs" dxfId="1905" priority="1267" operator="equal">
      <formula>"remove"</formula>
    </cfRule>
  </conditionalFormatting>
  <conditionalFormatting sqref="AJ237:AJ250 AJ252">
    <cfRule type="expression" dxfId="1904" priority="1268">
      <formula>$J237="SoftStrap"</formula>
    </cfRule>
    <cfRule type="expression" dxfId="1903" priority="1269">
      <formula>$J237="GP2_CATEGORY"</formula>
    </cfRule>
    <cfRule type="expression" dxfId="1902" priority="1270">
      <formula>$J237="GP3_CATEGORY"</formula>
    </cfRule>
    <cfRule type="expression" dxfId="1901" priority="1271">
      <formula>$J237="GP3_IFP_CATEGORY"</formula>
    </cfRule>
    <cfRule type="expression" dxfId="1900" priority="1272">
      <formula>$J237="GP1_CATEGORY"</formula>
    </cfRule>
    <cfRule type="expression" dxfId="1899" priority="1273">
      <formula>$J237="GP1_IFP_CATEGORY"</formula>
    </cfRule>
  </conditionalFormatting>
  <conditionalFormatting sqref="AJ220:AJ221">
    <cfRule type="expression" dxfId="1898" priority="1252">
      <formula>AND(AJ220=0, AJ220&lt;&gt;"")</formula>
    </cfRule>
    <cfRule type="expression" dxfId="1897" priority="1253">
      <formula>AND(AJ220&gt;0, AJ220&lt;10000000000)</formula>
    </cfRule>
    <cfRule type="cellIs" dxfId="1896" priority="1254" operator="equal">
      <formula>"yes"</formula>
    </cfRule>
    <cfRule type="cellIs" dxfId="1895" priority="1255" operator="equal">
      <formula>"no"</formula>
    </cfRule>
    <cfRule type="cellIs" dxfId="1894" priority="1256" operator="equal">
      <formula>"remove"</formula>
    </cfRule>
  </conditionalFormatting>
  <conditionalFormatting sqref="AJ220:AJ221">
    <cfRule type="expression" dxfId="1893" priority="1257">
      <formula>$J220="SoftStrap"</formula>
    </cfRule>
    <cfRule type="expression" dxfId="1892" priority="1258">
      <formula>$J220="GP2_CATEGORY"</formula>
    </cfRule>
    <cfRule type="expression" dxfId="1891" priority="1259">
      <formula>$J220="GP3_CATEGORY"</formula>
    </cfRule>
    <cfRule type="expression" dxfId="1890" priority="1260">
      <formula>$J220="GP3_IFP_CATEGORY"</formula>
    </cfRule>
    <cfRule type="expression" dxfId="1889" priority="1261">
      <formula>$J220="GP1_CATEGORY"</formula>
    </cfRule>
    <cfRule type="expression" dxfId="1888" priority="1262">
      <formula>$J220="GP1_IFP_CATEGORY"</formula>
    </cfRule>
  </conditionalFormatting>
  <conditionalFormatting sqref="AJ236">
    <cfRule type="expression" dxfId="1887" priority="1241">
      <formula>AND(AJ236=0, AJ236&lt;&gt;"")</formula>
    </cfRule>
    <cfRule type="expression" dxfId="1886" priority="1242">
      <formula>AND(AJ236&gt;0, AJ236&lt;10000000000)</formula>
    </cfRule>
    <cfRule type="cellIs" dxfId="1885" priority="1243" operator="equal">
      <formula>"yes"</formula>
    </cfRule>
    <cfRule type="cellIs" dxfId="1884" priority="1244" operator="equal">
      <formula>"no"</formula>
    </cfRule>
    <cfRule type="cellIs" dxfId="1883" priority="1245" operator="equal">
      <formula>"remove"</formula>
    </cfRule>
  </conditionalFormatting>
  <conditionalFormatting sqref="AJ236">
    <cfRule type="expression" dxfId="1882" priority="1246">
      <formula>$J236="SoftStrap"</formula>
    </cfRule>
    <cfRule type="expression" dxfId="1881" priority="1247">
      <formula>$J236="GP2_CATEGORY"</formula>
    </cfRule>
    <cfRule type="expression" dxfId="1880" priority="1248">
      <formula>$J236="GP3_CATEGORY"</formula>
    </cfRule>
    <cfRule type="expression" dxfId="1879" priority="1249">
      <formula>$J236="GP3_IFP_CATEGORY"</formula>
    </cfRule>
    <cfRule type="expression" dxfId="1878" priority="1250">
      <formula>$J236="GP1_CATEGORY"</formula>
    </cfRule>
    <cfRule type="expression" dxfId="1877" priority="1251">
      <formula>$J236="GP1_IFP_CATEGORY"</formula>
    </cfRule>
  </conditionalFormatting>
  <conditionalFormatting sqref="AJ253">
    <cfRule type="expression" dxfId="1876" priority="1230">
      <formula>AND(AJ253=0, AJ253&lt;&gt;"")</formula>
    </cfRule>
    <cfRule type="expression" dxfId="1875" priority="1231">
      <formula>AND(AJ253&gt;0, AJ253&lt;10000000000)</formula>
    </cfRule>
    <cfRule type="cellIs" dxfId="1874" priority="1232" operator="equal">
      <formula>"yes"</formula>
    </cfRule>
    <cfRule type="cellIs" dxfId="1873" priority="1233" operator="equal">
      <formula>"no"</formula>
    </cfRule>
    <cfRule type="cellIs" dxfId="1872" priority="1234" operator="equal">
      <formula>"remove"</formula>
    </cfRule>
  </conditionalFormatting>
  <conditionalFormatting sqref="AJ253">
    <cfRule type="expression" dxfId="1871" priority="1235">
      <formula>$J253="SoftStrap"</formula>
    </cfRule>
    <cfRule type="expression" dxfId="1870" priority="1236">
      <formula>$J253="GP2_CATEGORY"</formula>
    </cfRule>
    <cfRule type="expression" dxfId="1869" priority="1237">
      <formula>$J253="GP3_CATEGORY"</formula>
    </cfRule>
    <cfRule type="expression" dxfId="1868" priority="1238">
      <formula>$J253="GP3_IFP_CATEGORY"</formula>
    </cfRule>
    <cfRule type="expression" dxfId="1867" priority="1239">
      <formula>$J253="GP1_CATEGORY"</formula>
    </cfRule>
    <cfRule type="expression" dxfId="1866" priority="1240">
      <formula>$J253="GP1_IFP_CATEGORY"</formula>
    </cfRule>
  </conditionalFormatting>
  <conditionalFormatting sqref="AJ260">
    <cfRule type="expression" dxfId="1865" priority="1225">
      <formula>AND(AJ260=0, AJ260&lt;&gt;"")</formula>
    </cfRule>
    <cfRule type="expression" dxfId="1864" priority="1226">
      <formula>AND(AJ260&gt;0, AJ260&lt;10000000000)</formula>
    </cfRule>
    <cfRule type="cellIs" dxfId="1863" priority="1227" operator="equal">
      <formula>"yes"</formula>
    </cfRule>
    <cfRule type="cellIs" dxfId="1862" priority="1228" operator="equal">
      <formula>"no"</formula>
    </cfRule>
    <cfRule type="cellIs" dxfId="1861" priority="1229" operator="equal">
      <formula>"remove"</formula>
    </cfRule>
  </conditionalFormatting>
  <conditionalFormatting sqref="AJ258:AJ259">
    <cfRule type="expression" dxfId="1860" priority="1214">
      <formula>AND(AJ258=0, AJ258&lt;&gt;"")</formula>
    </cfRule>
    <cfRule type="expression" dxfId="1859" priority="1215">
      <formula>AND(AJ258&gt;0, AJ258&lt;10000000000)</formula>
    </cfRule>
    <cfRule type="cellIs" dxfId="1858" priority="1216" operator="equal">
      <formula>"yes"</formula>
    </cfRule>
    <cfRule type="cellIs" dxfId="1857" priority="1217" operator="equal">
      <formula>"no"</formula>
    </cfRule>
    <cfRule type="cellIs" dxfId="1856" priority="1218" operator="equal">
      <formula>"remove"</formula>
    </cfRule>
  </conditionalFormatting>
  <conditionalFormatting sqref="AJ258:AJ259">
    <cfRule type="expression" dxfId="1855" priority="1219">
      <formula>$J258="SoftStrap"</formula>
    </cfRule>
    <cfRule type="expression" dxfId="1854" priority="1220">
      <formula>$J258="GP2_CATEGORY"</formula>
    </cfRule>
    <cfRule type="expression" dxfId="1853" priority="1221">
      <formula>$J258="GP3_CATEGORY"</formula>
    </cfRule>
    <cfRule type="expression" dxfId="1852" priority="1222">
      <formula>$J258="GP3_IFP_CATEGORY"</formula>
    </cfRule>
    <cfRule type="expression" dxfId="1851" priority="1223">
      <formula>$J258="GP1_CATEGORY"</formula>
    </cfRule>
    <cfRule type="expression" dxfId="1850" priority="1224">
      <formula>$J258="GP1_IFP_CATEGORY"</formula>
    </cfRule>
  </conditionalFormatting>
  <conditionalFormatting sqref="AG108:AJ108">
    <cfRule type="expression" dxfId="1849" priority="881">
      <formula>AND(AG108=0, AG108&lt;&gt;"")</formula>
    </cfRule>
    <cfRule type="expression" dxfId="1848" priority="882">
      <formula>AND(AG108&gt;0, AG108&lt;10000000000)</formula>
    </cfRule>
    <cfRule type="cellIs" dxfId="1847" priority="883" operator="equal">
      <formula>"yes"</formula>
    </cfRule>
    <cfRule type="cellIs" dxfId="1846" priority="884" operator="equal">
      <formula>"no"</formula>
    </cfRule>
    <cfRule type="cellIs" dxfId="1845" priority="885" operator="equal">
      <formula>"remove"</formula>
    </cfRule>
  </conditionalFormatting>
  <conditionalFormatting sqref="AG108:AJ108">
    <cfRule type="expression" dxfId="1844" priority="886">
      <formula>$J108="SoftStrap"</formula>
    </cfRule>
    <cfRule type="expression" dxfId="1843" priority="887">
      <formula>$J108="GP2_CATEGORY"</formula>
    </cfRule>
    <cfRule type="expression" dxfId="1842" priority="888">
      <formula>$J108="GP3_CATEGORY"</formula>
    </cfRule>
    <cfRule type="expression" dxfId="1841" priority="889">
      <formula>$J108="GP3_IFP_CATEGORY"</formula>
    </cfRule>
    <cfRule type="expression" dxfId="1840" priority="890">
      <formula>$J108="GP1_CATEGORY"</formula>
    </cfRule>
    <cfRule type="expression" dxfId="1839" priority="891">
      <formula>$J108="GP1_IFP_CATEGORY"</formula>
    </cfRule>
  </conditionalFormatting>
  <conditionalFormatting sqref="AD148">
    <cfRule type="expression" dxfId="1838" priority="532">
      <formula>AND(AD148=0, AD148&lt;&gt;"")</formula>
    </cfRule>
    <cfRule type="expression" dxfId="1837" priority="533">
      <formula>AND(AD148&gt;0, AD148&lt;10000000000)</formula>
    </cfRule>
    <cfRule type="cellIs" dxfId="1836" priority="534" operator="equal">
      <formula>"yes"</formula>
    </cfRule>
    <cfRule type="cellIs" dxfId="1835" priority="535" operator="equal">
      <formula>"no"</formula>
    </cfRule>
    <cfRule type="cellIs" dxfId="1834" priority="536" operator="equal">
      <formula>"remove"</formula>
    </cfRule>
  </conditionalFormatting>
  <conditionalFormatting sqref="AG109:AJ109">
    <cfRule type="expression" dxfId="1833" priority="859">
      <formula>AND(AG109=0, AG109&lt;&gt;"")</formula>
    </cfRule>
    <cfRule type="expression" dxfId="1832" priority="860">
      <formula>AND(AG109&gt;0, AG109&lt;10000000000)</formula>
    </cfRule>
    <cfRule type="cellIs" dxfId="1831" priority="861" operator="equal">
      <formula>"yes"</formula>
    </cfRule>
    <cfRule type="cellIs" dxfId="1830" priority="862" operator="equal">
      <formula>"no"</formula>
    </cfRule>
    <cfRule type="cellIs" dxfId="1829" priority="863" operator="equal">
      <formula>"remove"</formula>
    </cfRule>
  </conditionalFormatting>
  <conditionalFormatting sqref="AG109:AJ109">
    <cfRule type="expression" dxfId="1828" priority="864">
      <formula>$J109="SoftStrap"</formula>
    </cfRule>
    <cfRule type="expression" dxfId="1827" priority="865">
      <formula>$J109="GP2_CATEGORY"</formula>
    </cfRule>
    <cfRule type="expression" dxfId="1826" priority="866">
      <formula>$J109="GP3_CATEGORY"</formula>
    </cfRule>
    <cfRule type="expression" dxfId="1825" priority="867">
      <formula>$J109="GP3_IFP_CATEGORY"</formula>
    </cfRule>
    <cfRule type="expression" dxfId="1824" priority="868">
      <formula>$J109="GP1_CATEGORY"</formula>
    </cfRule>
    <cfRule type="expression" dxfId="1823" priority="869">
      <formula>$J109="GP1_IFP_CATEGORY"</formula>
    </cfRule>
  </conditionalFormatting>
  <conditionalFormatting sqref="AG297:AJ297">
    <cfRule type="expression" dxfId="1822" priority="848">
      <formula>AND(AG297=0, AG297&lt;&gt;"")</formula>
    </cfRule>
    <cfRule type="expression" dxfId="1821" priority="849">
      <formula>AND(AG297&gt;0, AG297&lt;10000000000)</formula>
    </cfRule>
    <cfRule type="cellIs" dxfId="1820" priority="850" operator="equal">
      <formula>"yes"</formula>
    </cfRule>
    <cfRule type="cellIs" dxfId="1819" priority="851" operator="equal">
      <formula>"no"</formula>
    </cfRule>
    <cfRule type="cellIs" dxfId="1818" priority="852" operator="equal">
      <formula>"remove"</formula>
    </cfRule>
  </conditionalFormatting>
  <conditionalFormatting sqref="AG297:AJ297">
    <cfRule type="expression" dxfId="1817" priority="853">
      <formula>$J297="SoftStrap"</formula>
    </cfRule>
    <cfRule type="expression" dxfId="1816" priority="854">
      <formula>$J297="GP2_CATEGORY"</formula>
    </cfRule>
    <cfRule type="expression" dxfId="1815" priority="855">
      <formula>$J297="GP3_CATEGORY"</formula>
    </cfRule>
    <cfRule type="expression" dxfId="1814" priority="856">
      <formula>$J297="GP3_IFP_CATEGORY"</formula>
    </cfRule>
    <cfRule type="expression" dxfId="1813" priority="857">
      <formula>$J297="GP1_CATEGORY"</formula>
    </cfRule>
    <cfRule type="expression" dxfId="1812" priority="858">
      <formula>$J297="GP1_IFP_CATEGORY"</formula>
    </cfRule>
  </conditionalFormatting>
  <conditionalFormatting sqref="AG304:AJ304">
    <cfRule type="expression" dxfId="1811" priority="837">
      <formula>AND(AG304=0, AG304&lt;&gt;"")</formula>
    </cfRule>
    <cfRule type="expression" dxfId="1810" priority="838">
      <formula>AND(AG304&gt;0, AG304&lt;10000000000)</formula>
    </cfRule>
    <cfRule type="cellIs" dxfId="1809" priority="839" operator="equal">
      <formula>"yes"</formula>
    </cfRule>
    <cfRule type="cellIs" dxfId="1808" priority="840" operator="equal">
      <formula>"no"</formula>
    </cfRule>
    <cfRule type="cellIs" dxfId="1807" priority="841" operator="equal">
      <formula>"remove"</formula>
    </cfRule>
  </conditionalFormatting>
  <conditionalFormatting sqref="AG304:AJ304">
    <cfRule type="expression" dxfId="1806" priority="842">
      <formula>$J304="SoftStrap"</formula>
    </cfRule>
    <cfRule type="expression" dxfId="1805" priority="843">
      <formula>$J304="GP2_CATEGORY"</formula>
    </cfRule>
    <cfRule type="expression" dxfId="1804" priority="844">
      <formula>$J304="GP3_CATEGORY"</formula>
    </cfRule>
    <cfRule type="expression" dxfId="1803" priority="845">
      <formula>$J304="GP3_IFP_CATEGORY"</formula>
    </cfRule>
    <cfRule type="expression" dxfId="1802" priority="846">
      <formula>$J304="GP1_CATEGORY"</formula>
    </cfRule>
    <cfRule type="expression" dxfId="1801" priority="847">
      <formula>$J304="GP1_IFP_CATEGORY"</formula>
    </cfRule>
  </conditionalFormatting>
  <conditionalFormatting sqref="AG306:AJ306">
    <cfRule type="expression" dxfId="1800" priority="826">
      <formula>AND(AG306=0, AG306&lt;&gt;"")</formula>
    </cfRule>
    <cfRule type="expression" dxfId="1799" priority="827">
      <formula>AND(AG306&gt;0, AG306&lt;10000000000)</formula>
    </cfRule>
    <cfRule type="cellIs" dxfId="1798" priority="828" operator="equal">
      <formula>"yes"</formula>
    </cfRule>
    <cfRule type="cellIs" dxfId="1797" priority="829" operator="equal">
      <formula>"no"</formula>
    </cfRule>
    <cfRule type="cellIs" dxfId="1796" priority="830" operator="equal">
      <formula>"remove"</formula>
    </cfRule>
  </conditionalFormatting>
  <conditionalFormatting sqref="AG306:AJ306">
    <cfRule type="expression" dxfId="1795" priority="831">
      <formula>$J306="SoftStrap"</formula>
    </cfRule>
    <cfRule type="expression" dxfId="1794" priority="832">
      <formula>$J306="GP2_CATEGORY"</formula>
    </cfRule>
    <cfRule type="expression" dxfId="1793" priority="833">
      <formula>$J306="GP3_CATEGORY"</formula>
    </cfRule>
    <cfRule type="expression" dxfId="1792" priority="834">
      <formula>$J306="GP3_IFP_CATEGORY"</formula>
    </cfRule>
    <cfRule type="expression" dxfId="1791" priority="835">
      <formula>$J306="GP1_CATEGORY"</formula>
    </cfRule>
    <cfRule type="expression" dxfId="1790" priority="836">
      <formula>$J306="GP1_IFP_CATEGORY"</formula>
    </cfRule>
  </conditionalFormatting>
  <conditionalFormatting sqref="AJ41">
    <cfRule type="expression" dxfId="1789" priority="804">
      <formula>AND(AJ41=0, AJ41&lt;&gt;"")</formula>
    </cfRule>
    <cfRule type="expression" dxfId="1788" priority="805">
      <formula>AND(AJ41&gt;0, AJ41&lt;10000000000)</formula>
    </cfRule>
    <cfRule type="cellIs" dxfId="1787" priority="806" operator="equal">
      <formula>"yes"</formula>
    </cfRule>
    <cfRule type="cellIs" dxfId="1786" priority="807" operator="equal">
      <formula>"no"</formula>
    </cfRule>
    <cfRule type="cellIs" dxfId="1785" priority="808" operator="equal">
      <formula>"remove"</formula>
    </cfRule>
  </conditionalFormatting>
  <conditionalFormatting sqref="AJ41">
    <cfRule type="expression" dxfId="1784" priority="809">
      <formula>$J41="SoftStrap"</formula>
    </cfRule>
    <cfRule type="expression" dxfId="1783" priority="810">
      <formula>$J41="GP2_CATEGORY"</formula>
    </cfRule>
    <cfRule type="expression" dxfId="1782" priority="811">
      <formula>$J41="GP3_CATEGORY"</formula>
    </cfRule>
    <cfRule type="expression" dxfId="1781" priority="812">
      <formula>$J41="GP3_IFP_CATEGORY"</formula>
    </cfRule>
    <cfRule type="expression" dxfId="1780" priority="813">
      <formula>$J41="GP1_CATEGORY"</formula>
    </cfRule>
    <cfRule type="expression" dxfId="1779" priority="814">
      <formula>$J41="GP1_IFP_CATEGORY"</formula>
    </cfRule>
  </conditionalFormatting>
  <conditionalFormatting sqref="AA41">
    <cfRule type="expression" dxfId="1778" priority="793">
      <formula>AND(AA41=0, AA41&lt;&gt;"")</formula>
    </cfRule>
    <cfRule type="expression" dxfId="1777" priority="794">
      <formula>AND(AA41&gt;0, AA41&lt;10000000000)</formula>
    </cfRule>
    <cfRule type="cellIs" dxfId="1776" priority="795" operator="equal">
      <formula>"yes"</formula>
    </cfRule>
    <cfRule type="cellIs" dxfId="1775" priority="796" operator="equal">
      <formula>"no"</formula>
    </cfRule>
    <cfRule type="cellIs" dxfId="1774" priority="797" operator="equal">
      <formula>"remove"</formula>
    </cfRule>
  </conditionalFormatting>
  <conditionalFormatting sqref="AA41">
    <cfRule type="expression" dxfId="1773" priority="798">
      <formula>$J41="SoftStrap"</formula>
    </cfRule>
    <cfRule type="expression" dxfId="1772" priority="799">
      <formula>$J41="GP2_CATEGORY"</formula>
    </cfRule>
    <cfRule type="expression" dxfId="1771" priority="800">
      <formula>$J41="GP3_CATEGORY"</formula>
    </cfRule>
    <cfRule type="expression" dxfId="1770" priority="801">
      <formula>$J41="GP3_IFP_CATEGORY"</formula>
    </cfRule>
    <cfRule type="expression" dxfId="1769" priority="802">
      <formula>$J41="GP1_CATEGORY"</formula>
    </cfRule>
    <cfRule type="expression" dxfId="1768" priority="803">
      <formula>$J41="GP1_IFP_CATEGORY"</formula>
    </cfRule>
  </conditionalFormatting>
  <conditionalFormatting sqref="Z41">
    <cfRule type="expression" dxfId="1767" priority="782">
      <formula>AND(Z41=0, Z41&lt;&gt;"")</formula>
    </cfRule>
    <cfRule type="expression" dxfId="1766" priority="783">
      <formula>AND(Z41&gt;0, Z41&lt;10000000000)</formula>
    </cfRule>
    <cfRule type="cellIs" dxfId="1765" priority="784" operator="equal">
      <formula>"yes"</formula>
    </cfRule>
    <cfRule type="cellIs" dxfId="1764" priority="785" operator="equal">
      <formula>"no"</formula>
    </cfRule>
    <cfRule type="cellIs" dxfId="1763" priority="786" operator="equal">
      <formula>"remove"</formula>
    </cfRule>
  </conditionalFormatting>
  <conditionalFormatting sqref="Z41">
    <cfRule type="expression" dxfId="1762" priority="787">
      <formula>$J41="SoftStrap"</formula>
    </cfRule>
    <cfRule type="expression" dxfId="1761" priority="788">
      <formula>$J41="GP2_CATEGORY"</formula>
    </cfRule>
    <cfRule type="expression" dxfId="1760" priority="789">
      <formula>$J41="GP3_CATEGORY"</formula>
    </cfRule>
    <cfRule type="expression" dxfId="1759" priority="790">
      <formula>$J41="GP3_IFP_CATEGORY"</formula>
    </cfRule>
    <cfRule type="expression" dxfId="1758" priority="791">
      <formula>$J41="GP1_CATEGORY"</formula>
    </cfRule>
    <cfRule type="expression" dxfId="1757" priority="792">
      <formula>$J41="GP1_IFP_CATEGORY"</formula>
    </cfRule>
  </conditionalFormatting>
  <conditionalFormatting sqref="AJ42">
    <cfRule type="expression" dxfId="1756" priority="760">
      <formula>AND(AJ42=0, AJ42&lt;&gt;"")</formula>
    </cfRule>
    <cfRule type="expression" dxfId="1755" priority="761">
      <formula>AND(AJ42&gt;0, AJ42&lt;10000000000)</formula>
    </cfRule>
    <cfRule type="cellIs" dxfId="1754" priority="762" operator="equal">
      <formula>"yes"</formula>
    </cfRule>
    <cfRule type="cellIs" dxfId="1753" priority="763" operator="equal">
      <formula>"no"</formula>
    </cfRule>
    <cfRule type="cellIs" dxfId="1752" priority="764" operator="equal">
      <formula>"remove"</formula>
    </cfRule>
  </conditionalFormatting>
  <conditionalFormatting sqref="AJ42">
    <cfRule type="expression" dxfId="1751" priority="765">
      <formula>$J42="SoftStrap"</formula>
    </cfRule>
    <cfRule type="expression" dxfId="1750" priority="766">
      <formula>$J42="GP2_CATEGORY"</formula>
    </cfRule>
    <cfRule type="expression" dxfId="1749" priority="767">
      <formula>$J42="GP3_CATEGORY"</formula>
    </cfRule>
    <cfRule type="expression" dxfId="1748" priority="768">
      <formula>$J42="GP3_IFP_CATEGORY"</formula>
    </cfRule>
    <cfRule type="expression" dxfId="1747" priority="769">
      <formula>$J42="GP1_CATEGORY"</formula>
    </cfRule>
    <cfRule type="expression" dxfId="1746" priority="770">
      <formula>$J42="GP1_IFP_CATEGORY"</formula>
    </cfRule>
  </conditionalFormatting>
  <conditionalFormatting sqref="AT251:DK251">
    <cfRule type="expression" dxfId="1745" priority="749">
      <formula>AND(AT251=0, AT251&lt;&gt;"")</formula>
    </cfRule>
    <cfRule type="expression" dxfId="1744" priority="750">
      <formula>AND(AT251&gt;0, AT251&lt;10000000000)</formula>
    </cfRule>
    <cfRule type="cellIs" dxfId="1743" priority="751" operator="equal">
      <formula>"yes"</formula>
    </cfRule>
    <cfRule type="cellIs" dxfId="1742" priority="752" operator="equal">
      <formula>"no"</formula>
    </cfRule>
    <cfRule type="cellIs" dxfId="1741" priority="753" operator="equal">
      <formula>"remove"</formula>
    </cfRule>
  </conditionalFormatting>
  <conditionalFormatting sqref="AT251:DH251">
    <cfRule type="expression" dxfId="1740" priority="754">
      <formula>$J251="SoftStrap"</formula>
    </cfRule>
    <cfRule type="expression" dxfId="1739" priority="755">
      <formula>$J251="GP2_CATEGORY"</formula>
    </cfRule>
    <cfRule type="expression" dxfId="1738" priority="756">
      <formula>$J251="GP3_CATEGORY"</formula>
    </cfRule>
    <cfRule type="expression" dxfId="1737" priority="757">
      <formula>$J251="GP3_IFP_CATEGORY"</formula>
    </cfRule>
    <cfRule type="expression" dxfId="1736" priority="758">
      <formula>$J251="GP1_CATEGORY"</formula>
    </cfRule>
    <cfRule type="expression" dxfId="1735" priority="759">
      <formula>$J251="GP1_IFP_CATEGORY"</formula>
    </cfRule>
  </conditionalFormatting>
  <conditionalFormatting sqref="AN78:DH78">
    <cfRule type="expression" dxfId="1734" priority="743">
      <formula>$J78="SoftStrap"</formula>
    </cfRule>
    <cfRule type="expression" dxfId="1733" priority="744">
      <formula>$J78="GP2_CATEGORY"</formula>
    </cfRule>
    <cfRule type="expression" dxfId="1732" priority="745">
      <formula>$J78="GP3_CATEGORY"</formula>
    </cfRule>
    <cfRule type="expression" dxfId="1731" priority="746">
      <formula>$J78="GP3_IFP_CATEGORY"</formula>
    </cfRule>
    <cfRule type="expression" dxfId="1730" priority="747">
      <formula>$J78="GP1_CATEGORY"</formula>
    </cfRule>
    <cfRule type="expression" dxfId="1729" priority="748">
      <formula>$J78="GP1_IFP_CATEGORY"</formula>
    </cfRule>
  </conditionalFormatting>
  <conditionalFormatting sqref="AO78:DK78 P78:AD78">
    <cfRule type="expression" dxfId="1728" priority="730">
      <formula>AND(P78=0, P78&lt;&gt;"")</formula>
    </cfRule>
    <cfRule type="expression" dxfId="1727" priority="731">
      <formula>AND(P78&gt;0, P78&lt;10000000000)</formula>
    </cfRule>
    <cfRule type="cellIs" dxfId="1726" priority="732" operator="equal">
      <formula>"yes"</formula>
    </cfRule>
    <cfRule type="cellIs" dxfId="1725" priority="733" operator="equal">
      <formula>"no"</formula>
    </cfRule>
    <cfRule type="cellIs" dxfId="1724" priority="734" operator="equal">
      <formula>"remove"</formula>
    </cfRule>
  </conditionalFormatting>
  <conditionalFormatting sqref="A78:C78 P78:AD78">
    <cfRule type="expression" dxfId="1723" priority="736">
      <formula>$J78="SoftStrap"</formula>
    </cfRule>
    <cfRule type="expression" dxfId="1722" priority="737">
      <formula>$J78="GP2_CATEGORY"</formula>
    </cfRule>
    <cfRule type="expression" dxfId="1721" priority="738">
      <formula>$J78="GP3_CATEGORY"</formula>
    </cfRule>
    <cfRule type="expression" dxfId="1720" priority="739">
      <formula>$J78="GP3_IFP_CATEGORY"</formula>
    </cfRule>
    <cfRule type="expression" dxfId="1719" priority="740">
      <formula>$J78="GP1_CATEGORY"</formula>
    </cfRule>
    <cfRule type="expression" dxfId="1718" priority="741">
      <formula>$J78="GP1_IFP_CATEGORY"</formula>
    </cfRule>
  </conditionalFormatting>
  <conditionalFormatting sqref="AG78 AN78">
    <cfRule type="expression" dxfId="1717" priority="706">
      <formula>AND(AG78=0, AG78&lt;&gt;"")</formula>
    </cfRule>
    <cfRule type="expression" dxfId="1716" priority="707">
      <formula>AND(AG78&gt;0, AG78&lt;10000000000)</formula>
    </cfRule>
    <cfRule type="cellIs" dxfId="1715" priority="708" operator="equal">
      <formula>"yes"</formula>
    </cfRule>
    <cfRule type="cellIs" dxfId="1714" priority="709" operator="equal">
      <formula>"no"</formula>
    </cfRule>
    <cfRule type="cellIs" dxfId="1713" priority="710" operator="equal">
      <formula>"remove"</formula>
    </cfRule>
  </conditionalFormatting>
  <conditionalFormatting sqref="AG78">
    <cfRule type="expression" dxfId="1712" priority="711">
      <formula>$J78="SoftStrap"</formula>
    </cfRule>
    <cfRule type="expression" dxfId="1711" priority="712">
      <formula>$J78="GP2_CATEGORY"</formula>
    </cfRule>
    <cfRule type="expression" dxfId="1710" priority="713">
      <formula>$J78="GP3_CATEGORY"</formula>
    </cfRule>
    <cfRule type="expression" dxfId="1709" priority="714">
      <formula>$J78="GP3_IFP_CATEGORY"</formula>
    </cfRule>
    <cfRule type="expression" dxfId="1708" priority="715">
      <formula>$J78="GP1_CATEGORY"</formula>
    </cfRule>
    <cfRule type="expression" dxfId="1707" priority="716">
      <formula>$J78="GP1_IFP_CATEGORY"</formula>
    </cfRule>
  </conditionalFormatting>
  <conditionalFormatting sqref="AH78">
    <cfRule type="expression" dxfId="1706" priority="695">
      <formula>AND(AH78=0, AH78&lt;&gt;"")</formula>
    </cfRule>
    <cfRule type="expression" dxfId="1705" priority="696">
      <formula>AND(AH78&gt;0, AH78&lt;10000000000)</formula>
    </cfRule>
    <cfRule type="cellIs" dxfId="1704" priority="697" operator="equal">
      <formula>"yes"</formula>
    </cfRule>
    <cfRule type="cellIs" dxfId="1703" priority="698" operator="equal">
      <formula>"no"</formula>
    </cfRule>
    <cfRule type="cellIs" dxfId="1702" priority="699" operator="equal">
      <formula>"remove"</formula>
    </cfRule>
  </conditionalFormatting>
  <conditionalFormatting sqref="AH78">
    <cfRule type="expression" dxfId="1701" priority="700">
      <formula>$J78="SoftStrap"</formula>
    </cfRule>
    <cfRule type="expression" dxfId="1700" priority="701">
      <formula>$J78="GP2_CATEGORY"</formula>
    </cfRule>
    <cfRule type="expression" dxfId="1699" priority="702">
      <formula>$J78="GP3_CATEGORY"</formula>
    </cfRule>
    <cfRule type="expression" dxfId="1698" priority="703">
      <formula>$J78="GP3_IFP_CATEGORY"</formula>
    </cfRule>
    <cfRule type="expression" dxfId="1697" priority="704">
      <formula>$J78="GP1_CATEGORY"</formula>
    </cfRule>
    <cfRule type="expression" dxfId="1696" priority="705">
      <formula>$J78="GP1_IFP_CATEGORY"</formula>
    </cfRule>
  </conditionalFormatting>
  <conditionalFormatting sqref="AI78">
    <cfRule type="expression" dxfId="1695" priority="684">
      <formula>AND(AI78=0, AI78&lt;&gt;"")</formula>
    </cfRule>
    <cfRule type="expression" dxfId="1694" priority="685">
      <formula>AND(AI78&gt;0, AI78&lt;10000000000)</formula>
    </cfRule>
    <cfRule type="cellIs" dxfId="1693" priority="686" operator="equal">
      <formula>"yes"</formula>
    </cfRule>
    <cfRule type="cellIs" dxfId="1692" priority="687" operator="equal">
      <formula>"no"</formula>
    </cfRule>
    <cfRule type="cellIs" dxfId="1691" priority="688" operator="equal">
      <formula>"remove"</formula>
    </cfRule>
  </conditionalFormatting>
  <conditionalFormatting sqref="AI78">
    <cfRule type="expression" dxfId="1690" priority="689">
      <formula>$J78="SoftStrap"</formula>
    </cfRule>
    <cfRule type="expression" dxfId="1689" priority="690">
      <formula>$J78="GP2_CATEGORY"</formula>
    </cfRule>
    <cfRule type="expression" dxfId="1688" priority="691">
      <formula>$J78="GP3_CATEGORY"</formula>
    </cfRule>
    <cfRule type="expression" dxfId="1687" priority="692">
      <formula>$J78="GP3_IFP_CATEGORY"</formula>
    </cfRule>
    <cfRule type="expression" dxfId="1686" priority="693">
      <formula>$J78="GP1_CATEGORY"</formula>
    </cfRule>
    <cfRule type="expression" dxfId="1685" priority="694">
      <formula>$J78="GP1_IFP_CATEGORY"</formula>
    </cfRule>
  </conditionalFormatting>
  <conditionalFormatting sqref="A75">
    <cfRule type="expression" dxfId="1684" priority="656">
      <formula>$J75="SoftStrap"</formula>
    </cfRule>
    <cfRule type="expression" dxfId="1683" priority="657">
      <formula>$J75="GP2_CATEGORY"</formula>
    </cfRule>
    <cfRule type="expression" dxfId="1682" priority="658">
      <formula>$J75="GP3_CATEGORY"</formula>
    </cfRule>
    <cfRule type="expression" dxfId="1681" priority="659">
      <formula>$J75="GP3_IFP_CATEGORY"</formula>
    </cfRule>
    <cfRule type="expression" dxfId="1680" priority="660">
      <formula>$J75="GP1_CATEGORY"</formula>
    </cfRule>
    <cfRule type="expression" dxfId="1679" priority="661">
      <formula>$J75="GP1_IFP_CATEGORY"</formula>
    </cfRule>
  </conditionalFormatting>
  <conditionalFormatting sqref="AJ78">
    <cfRule type="expression" dxfId="1678" priority="640">
      <formula>AND(AJ78=0, AJ78&lt;&gt;"")</formula>
    </cfRule>
    <cfRule type="expression" dxfId="1677" priority="641">
      <formula>AND(AJ78&gt;0, AJ78&lt;10000000000)</formula>
    </cfRule>
    <cfRule type="cellIs" dxfId="1676" priority="642" operator="equal">
      <formula>"yes"</formula>
    </cfRule>
    <cfRule type="cellIs" dxfId="1675" priority="643" operator="equal">
      <formula>"no"</formula>
    </cfRule>
    <cfRule type="cellIs" dxfId="1674" priority="644" operator="equal">
      <formula>"remove"</formula>
    </cfRule>
  </conditionalFormatting>
  <conditionalFormatting sqref="AJ78">
    <cfRule type="expression" dxfId="1673" priority="645">
      <formula>$J78="SoftStrap"</formula>
    </cfRule>
    <cfRule type="expression" dxfId="1672" priority="646">
      <formula>$J78="GP2_CATEGORY"</formula>
    </cfRule>
    <cfRule type="expression" dxfId="1671" priority="647">
      <formula>$J78="GP3_CATEGORY"</formula>
    </cfRule>
    <cfRule type="expression" dxfId="1670" priority="648">
      <formula>$J78="GP3_IFP_CATEGORY"</formula>
    </cfRule>
    <cfRule type="expression" dxfId="1669" priority="649">
      <formula>$J78="GP1_CATEGORY"</formula>
    </cfRule>
    <cfRule type="expression" dxfId="1668" priority="650">
      <formula>$J78="GP1_IFP_CATEGORY"</formula>
    </cfRule>
  </conditionalFormatting>
  <conditionalFormatting sqref="AD220:AD221 AD236 AD253 AD258:AD259 AD267:AF289 AE266:AF266 AE290:AF292 AD252:AF252 AD237:AE237 AD261:AF265 AD293:AF1048576 AD222:AF235 AD254:AF257 AE260:AF260 AF41 AD42:AF77 AD1:AF2 AD6:AF16 AD18:AF19 AE17:AF17 AD21:AF38 AE20:AF20 AD79:AF201 AB248:AC249 AD238:AF250 AD40:AF40 AD206:AF219 AD202:AJ203 AD4:AF4">
    <cfRule type="expression" dxfId="1667" priority="629">
      <formula>AND(AB1=0, AB1&lt;&gt;"")</formula>
    </cfRule>
    <cfRule type="expression" dxfId="1666" priority="630">
      <formula>AND(AB1&gt;0, AB1&lt;10000000000)</formula>
    </cfRule>
    <cfRule type="cellIs" dxfId="1665" priority="631" operator="equal">
      <formula>"yes"</formula>
    </cfRule>
    <cfRule type="cellIs" dxfId="1664" priority="632" operator="equal">
      <formula>"no"</formula>
    </cfRule>
    <cfRule type="cellIs" dxfId="1663" priority="633" operator="equal">
      <formula>"remove"</formula>
    </cfRule>
  </conditionalFormatting>
  <conditionalFormatting sqref="AD220:AD221 AD236 AD253 AE266:AF266 AE290:AF292 AD258:AD259 AD267:AF289 AD237:AE237 AD252:AF252 AD261:AF265 AE260:AF260 AD293:AF443 AD222:AF235 AD254:AF257 AF41 AD42:AF77 AD7:AF16 AD18:AF19 AE17:AF17 AD21:AF38 AE20:AF20 AD79:AF201 AB248:AC249 AD238:AF250 AD40:AF40 AD206:AF219 AD202:AJ203">
    <cfRule type="expression" dxfId="1662" priority="634">
      <formula>$J7="SoftStrap"</formula>
    </cfRule>
    <cfRule type="expression" dxfId="1661" priority="635">
      <formula>$J7="GP2_CATEGORY"</formula>
    </cfRule>
    <cfRule type="expression" dxfId="1660" priority="636">
      <formula>$J7="GP3_CATEGORY"</formula>
    </cfRule>
    <cfRule type="expression" dxfId="1659" priority="637">
      <formula>$J7="GP3_IFP_CATEGORY"</formula>
    </cfRule>
    <cfRule type="expression" dxfId="1658" priority="638">
      <formula>$J7="GP1_CATEGORY"</formula>
    </cfRule>
    <cfRule type="expression" dxfId="1657" priority="639">
      <formula>$J7="GP1_IFP_CATEGORY"</formula>
    </cfRule>
  </conditionalFormatting>
  <conditionalFormatting sqref="AD149">
    <cfRule type="expression" dxfId="1656" priority="624">
      <formula>AND(AD149=0, AD149&lt;&gt;"")</formula>
    </cfRule>
    <cfRule type="expression" dxfId="1655" priority="625">
      <formula>AND(AD149&gt;0, AD149&lt;10000000000)</formula>
    </cfRule>
    <cfRule type="cellIs" dxfId="1654" priority="626" operator="equal">
      <formula>"yes"</formula>
    </cfRule>
    <cfRule type="cellIs" dxfId="1653" priority="627" operator="equal">
      <formula>"no"</formula>
    </cfRule>
    <cfRule type="cellIs" dxfId="1652" priority="628" operator="equal">
      <formula>"remove"</formula>
    </cfRule>
  </conditionalFormatting>
  <conditionalFormatting sqref="AF258:AF259">
    <cfRule type="expression" dxfId="1651" priority="613">
      <formula>AND(AF258=0, AF258&lt;&gt;"")</formula>
    </cfRule>
    <cfRule type="expression" dxfId="1650" priority="614">
      <formula>AND(AF258&gt;0, AF258&lt;10000000000)</formula>
    </cfRule>
    <cfRule type="cellIs" dxfId="1649" priority="615" operator="equal">
      <formula>"yes"</formula>
    </cfRule>
    <cfRule type="cellIs" dxfId="1648" priority="616" operator="equal">
      <formula>"no"</formula>
    </cfRule>
    <cfRule type="cellIs" dxfId="1647" priority="617" operator="equal">
      <formula>"remove"</formula>
    </cfRule>
  </conditionalFormatting>
  <conditionalFormatting sqref="AF258:AF259">
    <cfRule type="expression" dxfId="1646" priority="618">
      <formula>$J258="SoftStrap"</formula>
    </cfRule>
    <cfRule type="expression" dxfId="1645" priority="619">
      <formula>$J258="GP2_CATEGORY"</formula>
    </cfRule>
    <cfRule type="expression" dxfId="1644" priority="620">
      <formula>$J258="GP3_CATEGORY"</formula>
    </cfRule>
    <cfRule type="expression" dxfId="1643" priority="621">
      <formula>$J258="GP3_IFP_CATEGORY"</formula>
    </cfRule>
    <cfRule type="expression" dxfId="1642" priority="622">
      <formula>$J258="GP1_CATEGORY"</formula>
    </cfRule>
    <cfRule type="expression" dxfId="1641" priority="623">
      <formula>$J258="GP1_IFP_CATEGORY"</formula>
    </cfRule>
  </conditionalFormatting>
  <conditionalFormatting sqref="AE258:AE259">
    <cfRule type="expression" dxfId="1640" priority="602">
      <formula>AND(AE258=0, AE258&lt;&gt;"")</formula>
    </cfRule>
    <cfRule type="expression" dxfId="1639" priority="603">
      <formula>AND(AE258&gt;0, AE258&lt;10000000000)</formula>
    </cfRule>
    <cfRule type="cellIs" dxfId="1638" priority="604" operator="equal">
      <formula>"yes"</formula>
    </cfRule>
    <cfRule type="cellIs" dxfId="1637" priority="605" operator="equal">
      <formula>"no"</formula>
    </cfRule>
    <cfRule type="cellIs" dxfId="1636" priority="606" operator="equal">
      <formula>"remove"</formula>
    </cfRule>
  </conditionalFormatting>
  <conditionalFormatting sqref="AE258:AE259">
    <cfRule type="expression" dxfId="1635" priority="607">
      <formula>$J258="SoftStrap"</formula>
    </cfRule>
    <cfRule type="expression" dxfId="1634" priority="608">
      <formula>$J258="GP2_CATEGORY"</formula>
    </cfRule>
    <cfRule type="expression" dxfId="1633" priority="609">
      <formula>$J258="GP3_CATEGORY"</formula>
    </cfRule>
    <cfRule type="expression" dxfId="1632" priority="610">
      <formula>$J258="GP3_IFP_CATEGORY"</formula>
    </cfRule>
    <cfRule type="expression" dxfId="1631" priority="611">
      <formula>$J258="GP1_CATEGORY"</formula>
    </cfRule>
    <cfRule type="expression" dxfId="1630" priority="612">
      <formula>$J258="GP1_IFP_CATEGORY"</formula>
    </cfRule>
  </conditionalFormatting>
  <conditionalFormatting sqref="AD147:AD148">
    <cfRule type="expression" dxfId="1629" priority="597">
      <formula>AND(AD147=0, AD147&lt;&gt;"")</formula>
    </cfRule>
    <cfRule type="expression" dxfId="1628" priority="598">
      <formula>AND(AD147&gt;0, AD147&lt;10000000000)</formula>
    </cfRule>
    <cfRule type="cellIs" dxfId="1627" priority="599" operator="equal">
      <formula>"yes"</formula>
    </cfRule>
    <cfRule type="cellIs" dxfId="1626" priority="600" operator="equal">
      <formula>"no"</formula>
    </cfRule>
    <cfRule type="cellIs" dxfId="1625" priority="601" operator="equal">
      <formula>"remove"</formula>
    </cfRule>
  </conditionalFormatting>
  <conditionalFormatting sqref="AE220:AF221">
    <cfRule type="expression" dxfId="1624" priority="586">
      <formula>AND(AE220=0, AE220&lt;&gt;"")</formula>
    </cfRule>
    <cfRule type="expression" dxfId="1623" priority="587">
      <formula>AND(AE220&gt;0, AE220&lt;10000000000)</formula>
    </cfRule>
    <cfRule type="cellIs" dxfId="1622" priority="588" operator="equal">
      <formula>"yes"</formula>
    </cfRule>
    <cfRule type="cellIs" dxfId="1621" priority="589" operator="equal">
      <formula>"no"</formula>
    </cfRule>
    <cfRule type="cellIs" dxfId="1620" priority="590" operator="equal">
      <formula>"remove"</formula>
    </cfRule>
  </conditionalFormatting>
  <conditionalFormatting sqref="AE220:AF221">
    <cfRule type="expression" dxfId="1619" priority="591">
      <formula>$J220="SoftStrap"</formula>
    </cfRule>
    <cfRule type="expression" dxfId="1618" priority="592">
      <formula>$J220="GP2_CATEGORY"</formula>
    </cfRule>
    <cfRule type="expression" dxfId="1617" priority="593">
      <formula>$J220="GP3_CATEGORY"</formula>
    </cfRule>
    <cfRule type="expression" dxfId="1616" priority="594">
      <formula>$J220="GP3_IFP_CATEGORY"</formula>
    </cfRule>
    <cfRule type="expression" dxfId="1615" priority="595">
      <formula>$J220="GP1_CATEGORY"</formula>
    </cfRule>
    <cfRule type="expression" dxfId="1614" priority="596">
      <formula>$J220="GP1_IFP_CATEGORY"</formula>
    </cfRule>
  </conditionalFormatting>
  <conditionalFormatting sqref="AF236">
    <cfRule type="expression" dxfId="1613" priority="575">
      <formula>AND(AF236=0, AF236&lt;&gt;"")</formula>
    </cfRule>
    <cfRule type="expression" dxfId="1612" priority="576">
      <formula>AND(AF236&gt;0, AF236&lt;10000000000)</formula>
    </cfRule>
    <cfRule type="cellIs" dxfId="1611" priority="577" operator="equal">
      <formula>"yes"</formula>
    </cfRule>
    <cfRule type="cellIs" dxfId="1610" priority="578" operator="equal">
      <formula>"no"</formula>
    </cfRule>
    <cfRule type="cellIs" dxfId="1609" priority="579" operator="equal">
      <formula>"remove"</formula>
    </cfRule>
  </conditionalFormatting>
  <conditionalFormatting sqref="AF236">
    <cfRule type="expression" dxfId="1608" priority="580">
      <formula>$J236="SoftStrap"</formula>
    </cfRule>
    <cfRule type="expression" dxfId="1607" priority="581">
      <formula>$J236="GP2_CATEGORY"</formula>
    </cfRule>
    <cfRule type="expression" dxfId="1606" priority="582">
      <formula>$J236="GP3_CATEGORY"</formula>
    </cfRule>
    <cfRule type="expression" dxfId="1605" priority="583">
      <formula>$J236="GP3_IFP_CATEGORY"</formula>
    </cfRule>
    <cfRule type="expression" dxfId="1604" priority="584">
      <formula>$J236="GP1_CATEGORY"</formula>
    </cfRule>
    <cfRule type="expression" dxfId="1603" priority="585">
      <formula>$J236="GP1_IFP_CATEGORY"</formula>
    </cfRule>
  </conditionalFormatting>
  <conditionalFormatting sqref="AE236">
    <cfRule type="expression" dxfId="1602" priority="564">
      <formula>AND(AE236=0, AE236&lt;&gt;"")</formula>
    </cfRule>
    <cfRule type="expression" dxfId="1601" priority="565">
      <formula>AND(AE236&gt;0, AE236&lt;10000000000)</formula>
    </cfRule>
    <cfRule type="cellIs" dxfId="1600" priority="566" operator="equal">
      <formula>"yes"</formula>
    </cfRule>
    <cfRule type="cellIs" dxfId="1599" priority="567" operator="equal">
      <formula>"no"</formula>
    </cfRule>
    <cfRule type="cellIs" dxfId="1598" priority="568" operator="equal">
      <formula>"remove"</formula>
    </cfRule>
  </conditionalFormatting>
  <conditionalFormatting sqref="AE236">
    <cfRule type="expression" dxfId="1597" priority="569">
      <formula>$J236="SoftStrap"</formula>
    </cfRule>
    <cfRule type="expression" dxfId="1596" priority="570">
      <formula>$J236="GP2_CATEGORY"</formula>
    </cfRule>
    <cfRule type="expression" dxfId="1595" priority="571">
      <formula>$J236="GP3_CATEGORY"</formula>
    </cfRule>
    <cfRule type="expression" dxfId="1594" priority="572">
      <formula>$J236="GP3_IFP_CATEGORY"</formula>
    </cfRule>
    <cfRule type="expression" dxfId="1593" priority="573">
      <formula>$J236="GP1_CATEGORY"</formula>
    </cfRule>
    <cfRule type="expression" dxfId="1592" priority="574">
      <formula>$J236="GP1_IFP_CATEGORY"</formula>
    </cfRule>
  </conditionalFormatting>
  <conditionalFormatting sqref="AF253">
    <cfRule type="expression" dxfId="1591" priority="553">
      <formula>AND(AF253=0, AF253&lt;&gt;"")</formula>
    </cfRule>
    <cfRule type="expression" dxfId="1590" priority="554">
      <formula>AND(AF253&gt;0, AF253&lt;10000000000)</formula>
    </cfRule>
    <cfRule type="cellIs" dxfId="1589" priority="555" operator="equal">
      <formula>"yes"</formula>
    </cfRule>
    <cfRule type="cellIs" dxfId="1588" priority="556" operator="equal">
      <formula>"no"</formula>
    </cfRule>
    <cfRule type="cellIs" dxfId="1587" priority="557" operator="equal">
      <formula>"remove"</formula>
    </cfRule>
  </conditionalFormatting>
  <conditionalFormatting sqref="AF253">
    <cfRule type="expression" dxfId="1586" priority="558">
      <formula>$J253="SoftStrap"</formula>
    </cfRule>
    <cfRule type="expression" dxfId="1585" priority="559">
      <formula>$J253="GP2_CATEGORY"</formula>
    </cfRule>
    <cfRule type="expression" dxfId="1584" priority="560">
      <formula>$J253="GP3_CATEGORY"</formula>
    </cfRule>
    <cfRule type="expression" dxfId="1583" priority="561">
      <formula>$J253="GP3_IFP_CATEGORY"</formula>
    </cfRule>
    <cfRule type="expression" dxfId="1582" priority="562">
      <formula>$J253="GP1_CATEGORY"</formula>
    </cfRule>
    <cfRule type="expression" dxfId="1581" priority="563">
      <formula>$J253="GP1_IFP_CATEGORY"</formula>
    </cfRule>
  </conditionalFormatting>
  <conditionalFormatting sqref="AE253">
    <cfRule type="expression" dxfId="1580" priority="542">
      <formula>AND(AE253=0, AE253&lt;&gt;"")</formula>
    </cfRule>
    <cfRule type="expression" dxfId="1579" priority="543">
      <formula>AND(AE253&gt;0, AE253&lt;10000000000)</formula>
    </cfRule>
    <cfRule type="cellIs" dxfId="1578" priority="544" operator="equal">
      <formula>"yes"</formula>
    </cfRule>
    <cfRule type="cellIs" dxfId="1577" priority="545" operator="equal">
      <formula>"no"</formula>
    </cfRule>
    <cfRule type="cellIs" dxfId="1576" priority="546" operator="equal">
      <formula>"remove"</formula>
    </cfRule>
  </conditionalFormatting>
  <conditionalFormatting sqref="AE253">
    <cfRule type="expression" dxfId="1575" priority="547">
      <formula>$J253="SoftStrap"</formula>
    </cfRule>
    <cfRule type="expression" dxfId="1574" priority="548">
      <formula>$J253="GP2_CATEGORY"</formula>
    </cfRule>
    <cfRule type="expression" dxfId="1573" priority="549">
      <formula>$J253="GP3_CATEGORY"</formula>
    </cfRule>
    <cfRule type="expression" dxfId="1572" priority="550">
      <formula>$J253="GP3_IFP_CATEGORY"</formula>
    </cfRule>
    <cfRule type="expression" dxfId="1571" priority="551">
      <formula>$J253="GP1_CATEGORY"</formula>
    </cfRule>
    <cfRule type="expression" dxfId="1570" priority="552">
      <formula>$J253="GP1_IFP_CATEGORY"</formula>
    </cfRule>
  </conditionalFormatting>
  <conditionalFormatting sqref="AD147">
    <cfRule type="expression" dxfId="1569" priority="537">
      <formula>AND(AD147=0, AD147&lt;&gt;"")</formula>
    </cfRule>
    <cfRule type="expression" dxfId="1568" priority="538">
      <formula>AND(AD147&gt;0, AD147&lt;10000000000)</formula>
    </cfRule>
    <cfRule type="cellIs" dxfId="1567" priority="539" operator="equal">
      <formula>"yes"</formula>
    </cfRule>
    <cfRule type="cellIs" dxfId="1566" priority="540" operator="equal">
      <formula>"no"</formula>
    </cfRule>
    <cfRule type="cellIs" dxfId="1565" priority="541" operator="equal">
      <formula>"remove"</formula>
    </cfRule>
  </conditionalFormatting>
  <conditionalFormatting sqref="AD147">
    <cfRule type="expression" dxfId="1564" priority="527">
      <formula>AND(AD147=0, AD147&lt;&gt;"")</formula>
    </cfRule>
    <cfRule type="expression" dxfId="1563" priority="528">
      <formula>AND(AD147&gt;0, AD147&lt;10000000000)</formula>
    </cfRule>
    <cfRule type="cellIs" dxfId="1562" priority="529" operator="equal">
      <formula>"yes"</formula>
    </cfRule>
    <cfRule type="cellIs" dxfId="1561" priority="530" operator="equal">
      <formula>"no"</formula>
    </cfRule>
    <cfRule type="cellIs" dxfId="1560" priority="531" operator="equal">
      <formula>"remove"</formula>
    </cfRule>
  </conditionalFormatting>
  <conditionalFormatting sqref="AD148">
    <cfRule type="expression" dxfId="1559" priority="522">
      <formula>AND(AD148=0, AD148&lt;&gt;"")</formula>
    </cfRule>
    <cfRule type="expression" dxfId="1558" priority="523">
      <formula>AND(AD148&gt;0, AD148&lt;10000000000)</formula>
    </cfRule>
    <cfRule type="cellIs" dxfId="1557" priority="524" operator="equal">
      <formula>"yes"</formula>
    </cfRule>
    <cfRule type="cellIs" dxfId="1556" priority="525" operator="equal">
      <formula>"no"</formula>
    </cfRule>
    <cfRule type="cellIs" dxfId="1555" priority="526" operator="equal">
      <formula>"remove"</formula>
    </cfRule>
  </conditionalFormatting>
  <conditionalFormatting sqref="AD148">
    <cfRule type="expression" dxfId="1554" priority="517">
      <formula>AND(AD148=0, AD148&lt;&gt;"")</formula>
    </cfRule>
    <cfRule type="expression" dxfId="1553" priority="518">
      <formula>AND(AD148&gt;0, AD148&lt;10000000000)</formula>
    </cfRule>
    <cfRule type="cellIs" dxfId="1552" priority="519" operator="equal">
      <formula>"yes"</formula>
    </cfRule>
    <cfRule type="cellIs" dxfId="1551" priority="520" operator="equal">
      <formula>"no"</formula>
    </cfRule>
    <cfRule type="cellIs" dxfId="1550" priority="521" operator="equal">
      <formula>"remove"</formula>
    </cfRule>
  </conditionalFormatting>
  <conditionalFormatting sqref="AD260">
    <cfRule type="expression" dxfId="1549" priority="459">
      <formula>$J260="SoftStrap"</formula>
    </cfRule>
    <cfRule type="expression" dxfId="1548" priority="460">
      <formula>$J260="GP2_CATEGORY"</formula>
    </cfRule>
    <cfRule type="expression" dxfId="1547" priority="461">
      <formula>$J260="GP3_CATEGORY"</formula>
    </cfRule>
    <cfRule type="expression" dxfId="1546" priority="462">
      <formula>$J260="GP3_IFP_CATEGORY"</formula>
    </cfRule>
    <cfRule type="expression" dxfId="1545" priority="463">
      <formula>$J260="GP1_CATEGORY"</formula>
    </cfRule>
    <cfRule type="expression" dxfId="1544" priority="464">
      <formula>$J260="GP1_IFP_CATEGORY"</formula>
    </cfRule>
  </conditionalFormatting>
  <conditionalFormatting sqref="AD260">
    <cfRule type="expression" dxfId="1543" priority="454">
      <formula>AND(AD260=0, AD260&lt;&gt;"")</formula>
    </cfRule>
    <cfRule type="expression" dxfId="1542" priority="455">
      <formula>AND(AD260&gt;0, AD260&lt;10000000000)</formula>
    </cfRule>
    <cfRule type="cellIs" dxfId="1541" priority="456" operator="equal">
      <formula>"yes"</formula>
    </cfRule>
    <cfRule type="cellIs" dxfId="1540" priority="457" operator="equal">
      <formula>"no"</formula>
    </cfRule>
    <cfRule type="cellIs" dxfId="1539" priority="458" operator="equal">
      <formula>"remove"</formula>
    </cfRule>
  </conditionalFormatting>
  <conditionalFormatting sqref="AD260">
    <cfRule type="expression" dxfId="1538" priority="449">
      <formula>AND(AD260=0, AD260&lt;&gt;"")</formula>
    </cfRule>
    <cfRule type="expression" dxfId="1537" priority="450">
      <formula>AND(AD260&gt;0, AD260&lt;10000000000)</formula>
    </cfRule>
    <cfRule type="cellIs" dxfId="1536" priority="451" operator="equal">
      <formula>"yes"</formula>
    </cfRule>
    <cfRule type="cellIs" dxfId="1535" priority="452" operator="equal">
      <formula>"no"</formula>
    </cfRule>
    <cfRule type="cellIs" dxfId="1534" priority="453" operator="equal">
      <formula>"remove"</formula>
    </cfRule>
  </conditionalFormatting>
  <conditionalFormatting sqref="AD260">
    <cfRule type="expression" dxfId="1533" priority="444">
      <formula>AND(AD260=0, AD260&lt;&gt;"")</formula>
    </cfRule>
    <cfRule type="expression" dxfId="1532" priority="445">
      <formula>AND(AD260&gt;0, AD260&lt;10000000000)</formula>
    </cfRule>
    <cfRule type="cellIs" dxfId="1531" priority="446" operator="equal">
      <formula>"yes"</formula>
    </cfRule>
    <cfRule type="cellIs" dxfId="1530" priority="447" operator="equal">
      <formula>"no"</formula>
    </cfRule>
    <cfRule type="cellIs" dxfId="1529" priority="448" operator="equal">
      <formula>"remove"</formula>
    </cfRule>
  </conditionalFormatting>
  <conditionalFormatting sqref="AD260">
    <cfRule type="expression" dxfId="1528" priority="439">
      <formula>AND(AD260=0, AD260&lt;&gt;"")</formula>
    </cfRule>
    <cfRule type="expression" dxfId="1527" priority="440">
      <formula>AND(AD260&gt;0, AD260&lt;10000000000)</formula>
    </cfRule>
    <cfRule type="cellIs" dxfId="1526" priority="441" operator="equal">
      <formula>"yes"</formula>
    </cfRule>
    <cfRule type="cellIs" dxfId="1525" priority="442" operator="equal">
      <formula>"no"</formula>
    </cfRule>
    <cfRule type="cellIs" dxfId="1524" priority="443" operator="equal">
      <formula>"remove"</formula>
    </cfRule>
  </conditionalFormatting>
  <conditionalFormatting sqref="AD266">
    <cfRule type="expression" dxfId="1523" priority="433">
      <formula>$J266="SoftStrap"</formula>
    </cfRule>
    <cfRule type="expression" dxfId="1522" priority="434">
      <formula>$J266="GP2_CATEGORY"</formula>
    </cfRule>
    <cfRule type="expression" dxfId="1521" priority="435">
      <formula>$J266="GP3_CATEGORY"</formula>
    </cfRule>
    <cfRule type="expression" dxfId="1520" priority="436">
      <formula>$J266="GP3_IFP_CATEGORY"</formula>
    </cfRule>
    <cfRule type="expression" dxfId="1519" priority="437">
      <formula>$J266="GP1_CATEGORY"</formula>
    </cfRule>
    <cfRule type="expression" dxfId="1518" priority="438">
      <formula>$J266="GP1_IFP_CATEGORY"</formula>
    </cfRule>
  </conditionalFormatting>
  <conditionalFormatting sqref="AD266">
    <cfRule type="expression" dxfId="1517" priority="428">
      <formula>AND(AD266=0, AD266&lt;&gt;"")</formula>
    </cfRule>
    <cfRule type="expression" dxfId="1516" priority="429">
      <formula>AND(AD266&gt;0, AD266&lt;10000000000)</formula>
    </cfRule>
    <cfRule type="cellIs" dxfId="1515" priority="430" operator="equal">
      <formula>"yes"</formula>
    </cfRule>
    <cfRule type="cellIs" dxfId="1514" priority="431" operator="equal">
      <formula>"no"</formula>
    </cfRule>
    <cfRule type="cellIs" dxfId="1513" priority="432" operator="equal">
      <formula>"remove"</formula>
    </cfRule>
  </conditionalFormatting>
  <conditionalFormatting sqref="AD266">
    <cfRule type="expression" dxfId="1512" priority="423">
      <formula>AND(AD266=0, AD266&lt;&gt;"")</formula>
    </cfRule>
    <cfRule type="expression" dxfId="1511" priority="424">
      <formula>AND(AD266&gt;0, AD266&lt;10000000000)</formula>
    </cfRule>
    <cfRule type="cellIs" dxfId="1510" priority="425" operator="equal">
      <formula>"yes"</formula>
    </cfRule>
    <cfRule type="cellIs" dxfId="1509" priority="426" operator="equal">
      <formula>"no"</formula>
    </cfRule>
    <cfRule type="cellIs" dxfId="1508" priority="427" operator="equal">
      <formula>"remove"</formula>
    </cfRule>
  </conditionalFormatting>
  <conditionalFormatting sqref="AD266">
    <cfRule type="expression" dxfId="1507" priority="418">
      <formula>AND(AD266=0, AD266&lt;&gt;"")</formula>
    </cfRule>
    <cfRule type="expression" dxfId="1506" priority="419">
      <formula>AND(AD266&gt;0, AD266&lt;10000000000)</formula>
    </cfRule>
    <cfRule type="cellIs" dxfId="1505" priority="420" operator="equal">
      <formula>"yes"</formula>
    </cfRule>
    <cfRule type="cellIs" dxfId="1504" priority="421" operator="equal">
      <formula>"no"</formula>
    </cfRule>
    <cfRule type="cellIs" dxfId="1503" priority="422" operator="equal">
      <formula>"remove"</formula>
    </cfRule>
  </conditionalFormatting>
  <conditionalFormatting sqref="AD266">
    <cfRule type="expression" dxfId="1502" priority="413">
      <formula>AND(AD266=0, AD266&lt;&gt;"")</formula>
    </cfRule>
    <cfRule type="expression" dxfId="1501" priority="414">
      <formula>AND(AD266&gt;0, AD266&lt;10000000000)</formula>
    </cfRule>
    <cfRule type="cellIs" dxfId="1500" priority="415" operator="equal">
      <formula>"yes"</formula>
    </cfRule>
    <cfRule type="cellIs" dxfId="1499" priority="416" operator="equal">
      <formula>"no"</formula>
    </cfRule>
    <cfRule type="cellIs" dxfId="1498" priority="417" operator="equal">
      <formula>"remove"</formula>
    </cfRule>
  </conditionalFormatting>
  <conditionalFormatting sqref="AD290:AD292">
    <cfRule type="expression" dxfId="1497" priority="407">
      <formula>$J290="SoftStrap"</formula>
    </cfRule>
    <cfRule type="expression" dxfId="1496" priority="408">
      <formula>$J290="GP2_CATEGORY"</formula>
    </cfRule>
    <cfRule type="expression" dxfId="1495" priority="409">
      <formula>$J290="GP3_CATEGORY"</formula>
    </cfRule>
    <cfRule type="expression" dxfId="1494" priority="410">
      <formula>$J290="GP3_IFP_CATEGORY"</formula>
    </cfRule>
    <cfRule type="expression" dxfId="1493" priority="411">
      <formula>$J290="GP1_CATEGORY"</formula>
    </cfRule>
    <cfRule type="expression" dxfId="1492" priority="412">
      <formula>$J290="GP1_IFP_CATEGORY"</formula>
    </cfRule>
  </conditionalFormatting>
  <conditionalFormatting sqref="AD290:AD292">
    <cfRule type="expression" dxfId="1491" priority="402">
      <formula>AND(AD290=0, AD290&lt;&gt;"")</formula>
    </cfRule>
    <cfRule type="expression" dxfId="1490" priority="403">
      <formula>AND(AD290&gt;0, AD290&lt;10000000000)</formula>
    </cfRule>
    <cfRule type="cellIs" dxfId="1489" priority="404" operator="equal">
      <formula>"yes"</formula>
    </cfRule>
    <cfRule type="cellIs" dxfId="1488" priority="405" operator="equal">
      <formula>"no"</formula>
    </cfRule>
    <cfRule type="cellIs" dxfId="1487" priority="406" operator="equal">
      <formula>"remove"</formula>
    </cfRule>
  </conditionalFormatting>
  <conditionalFormatting sqref="AD290:AD292">
    <cfRule type="expression" dxfId="1486" priority="397">
      <formula>AND(AD290=0, AD290&lt;&gt;"")</formula>
    </cfRule>
    <cfRule type="expression" dxfId="1485" priority="398">
      <formula>AND(AD290&gt;0, AD290&lt;10000000000)</formula>
    </cfRule>
    <cfRule type="cellIs" dxfId="1484" priority="399" operator="equal">
      <formula>"yes"</formula>
    </cfRule>
    <cfRule type="cellIs" dxfId="1483" priority="400" operator="equal">
      <formula>"no"</formula>
    </cfRule>
    <cfRule type="cellIs" dxfId="1482" priority="401" operator="equal">
      <formula>"remove"</formula>
    </cfRule>
  </conditionalFormatting>
  <conditionalFormatting sqref="AD290:AD292">
    <cfRule type="expression" dxfId="1481" priority="392">
      <formula>AND(AD290=0, AD290&lt;&gt;"")</formula>
    </cfRule>
    <cfRule type="expression" dxfId="1480" priority="393">
      <formula>AND(AD290&gt;0, AD290&lt;10000000000)</formula>
    </cfRule>
    <cfRule type="cellIs" dxfId="1479" priority="394" operator="equal">
      <formula>"yes"</formula>
    </cfRule>
    <cfRule type="cellIs" dxfId="1478" priority="395" operator="equal">
      <formula>"no"</formula>
    </cfRule>
    <cfRule type="cellIs" dxfId="1477" priority="396" operator="equal">
      <formula>"remove"</formula>
    </cfRule>
  </conditionalFormatting>
  <conditionalFormatting sqref="AD290:AD292">
    <cfRule type="expression" dxfId="1476" priority="387">
      <formula>AND(AD290=0, AD290&lt;&gt;"")</formula>
    </cfRule>
    <cfRule type="expression" dxfId="1475" priority="388">
      <formula>AND(AD290&gt;0, AD290&lt;10000000000)</formula>
    </cfRule>
    <cfRule type="cellIs" dxfId="1474" priority="389" operator="equal">
      <formula>"yes"</formula>
    </cfRule>
    <cfRule type="cellIs" dxfId="1473" priority="390" operator="equal">
      <formula>"no"</formula>
    </cfRule>
    <cfRule type="cellIs" dxfId="1472" priority="391" operator="equal">
      <formula>"remove"</formula>
    </cfRule>
  </conditionalFormatting>
  <conditionalFormatting sqref="AE41">
    <cfRule type="expression" dxfId="1471" priority="324">
      <formula>AND(AE41=0, AE41&lt;&gt;"")</formula>
    </cfRule>
    <cfRule type="expression" dxfId="1470" priority="325">
      <formula>AND(AE41&gt;0, AE41&lt;10000000000)</formula>
    </cfRule>
    <cfRule type="cellIs" dxfId="1469" priority="326" operator="equal">
      <formula>"yes"</formula>
    </cfRule>
    <cfRule type="cellIs" dxfId="1468" priority="327" operator="equal">
      <formula>"no"</formula>
    </cfRule>
    <cfRule type="cellIs" dxfId="1467" priority="328" operator="equal">
      <formula>"remove"</formula>
    </cfRule>
  </conditionalFormatting>
  <conditionalFormatting sqref="AE41">
    <cfRule type="expression" dxfId="1466" priority="329">
      <formula>$J41="SoftStrap"</formula>
    </cfRule>
    <cfRule type="expression" dxfId="1465" priority="330">
      <formula>$J41="GP2_CATEGORY"</formula>
    </cfRule>
    <cfRule type="expression" dxfId="1464" priority="331">
      <formula>$J41="GP3_CATEGORY"</formula>
    </cfRule>
    <cfRule type="expression" dxfId="1463" priority="332">
      <formula>$J41="GP3_IFP_CATEGORY"</formula>
    </cfRule>
    <cfRule type="expression" dxfId="1462" priority="333">
      <formula>$J41="GP1_CATEGORY"</formula>
    </cfRule>
    <cfRule type="expression" dxfId="1461" priority="334">
      <formula>$J41="GP1_IFP_CATEGORY"</formula>
    </cfRule>
  </conditionalFormatting>
  <conditionalFormatting sqref="AD41">
    <cfRule type="expression" dxfId="1460" priority="313">
      <formula>AND(AD41=0, AD41&lt;&gt;"")</formula>
    </cfRule>
    <cfRule type="expression" dxfId="1459" priority="314">
      <formula>AND(AD41&gt;0, AD41&lt;10000000000)</formula>
    </cfRule>
    <cfRule type="cellIs" dxfId="1458" priority="315" operator="equal">
      <formula>"yes"</formula>
    </cfRule>
    <cfRule type="cellIs" dxfId="1457" priority="316" operator="equal">
      <formula>"no"</formula>
    </cfRule>
    <cfRule type="cellIs" dxfId="1456" priority="317" operator="equal">
      <formula>"remove"</formula>
    </cfRule>
  </conditionalFormatting>
  <conditionalFormatting sqref="AD41">
    <cfRule type="expression" dxfId="1455" priority="318">
      <formula>$J41="SoftStrap"</formula>
    </cfRule>
    <cfRule type="expression" dxfId="1454" priority="319">
      <formula>$J41="GP2_CATEGORY"</formula>
    </cfRule>
    <cfRule type="expression" dxfId="1453" priority="320">
      <formula>$J41="GP3_CATEGORY"</formula>
    </cfRule>
    <cfRule type="expression" dxfId="1452" priority="321">
      <formula>$J41="GP3_IFP_CATEGORY"</formula>
    </cfRule>
    <cfRule type="expression" dxfId="1451" priority="322">
      <formula>$J41="GP1_CATEGORY"</formula>
    </cfRule>
    <cfRule type="expression" dxfId="1450" priority="323">
      <formula>$J41="GP1_IFP_CATEGORY"</formula>
    </cfRule>
  </conditionalFormatting>
  <conditionalFormatting sqref="AE78:AF78">
    <cfRule type="expression" dxfId="1449" priority="302">
      <formula>AND(AE78=0, AE78&lt;&gt;"")</formula>
    </cfRule>
    <cfRule type="expression" dxfId="1448" priority="303">
      <formula>AND(AE78&gt;0, AE78&lt;10000000000)</formula>
    </cfRule>
    <cfRule type="cellIs" dxfId="1447" priority="304" operator="equal">
      <formula>"yes"</formula>
    </cfRule>
    <cfRule type="cellIs" dxfId="1446" priority="305" operator="equal">
      <formula>"no"</formula>
    </cfRule>
    <cfRule type="cellIs" dxfId="1445" priority="306" operator="equal">
      <formula>"remove"</formula>
    </cfRule>
  </conditionalFormatting>
  <conditionalFormatting sqref="AE78:AF78">
    <cfRule type="expression" dxfId="1444" priority="307">
      <formula>$J78="SoftStrap"</formula>
    </cfRule>
    <cfRule type="expression" dxfId="1443" priority="308">
      <formula>$J78="GP2_CATEGORY"</formula>
    </cfRule>
    <cfRule type="expression" dxfId="1442" priority="309">
      <formula>$J78="GP3_CATEGORY"</formula>
    </cfRule>
    <cfRule type="expression" dxfId="1441" priority="310">
      <formula>$J78="GP3_IFP_CATEGORY"</formula>
    </cfRule>
    <cfRule type="expression" dxfId="1440" priority="311">
      <formula>$J78="GP1_CATEGORY"</formula>
    </cfRule>
    <cfRule type="expression" dxfId="1439" priority="312">
      <formula>$J78="GP1_IFP_CATEGORY"</formula>
    </cfRule>
  </conditionalFormatting>
  <conditionalFormatting sqref="AG255">
    <cfRule type="expression" dxfId="1438" priority="297">
      <formula>AND(AG255=0, AG255&lt;&gt;"")</formula>
    </cfRule>
    <cfRule type="expression" dxfId="1437" priority="298">
      <formula>AND(AG255&gt;0, AG255&lt;10000000000)</formula>
    </cfRule>
    <cfRule type="cellIs" dxfId="1436" priority="299" operator="equal">
      <formula>"yes"</formula>
    </cfRule>
    <cfRule type="cellIs" dxfId="1435" priority="300" operator="equal">
      <formula>"no"</formula>
    </cfRule>
    <cfRule type="cellIs" dxfId="1434" priority="301" operator="equal">
      <formula>"remove"</formula>
    </cfRule>
  </conditionalFormatting>
  <conditionalFormatting sqref="AM252 AM250 AM1:AM2 AM222:AM235 AM237:AM247 AM254:AM297 AM79:AM203 AM6:AM38 AM40:AM77 AM206:AM219 AM4 AM315:AM316 AM318:AM1048576 AM308:AM313">
    <cfRule type="expression" dxfId="1433" priority="286">
      <formula>AND(AM1=0, AM1&lt;&gt;"")</formula>
    </cfRule>
    <cfRule type="expression" dxfId="1432" priority="287">
      <formula>AND(AM1&gt;0, AM1&lt;10000000000)</formula>
    </cfRule>
    <cfRule type="cellIs" dxfId="1431" priority="288" operator="equal">
      <formula>"yes"</formula>
    </cfRule>
    <cfRule type="cellIs" dxfId="1430" priority="289" operator="equal">
      <formula>"no"</formula>
    </cfRule>
    <cfRule type="cellIs" dxfId="1429" priority="290" operator="equal">
      <formula>"remove"</formula>
    </cfRule>
  </conditionalFormatting>
  <conditionalFormatting sqref="AM250 AM252 AM79:AM203 AM237:AM247 AM7:AM38 AM254:AM297 AM222:AM235 AM40:AM77 AM206:AM219 AM315:AM316 AM318:AM443 AM308:AM313">
    <cfRule type="expression" dxfId="1428" priority="291">
      <formula>$J7="SoftStrap"</formula>
    </cfRule>
    <cfRule type="expression" dxfId="1427" priority="292">
      <formula>$J7="GP2_CATEGORY"</formula>
    </cfRule>
    <cfRule type="expression" dxfId="1426" priority="293">
      <formula>$J7="GP3_CATEGORY"</formula>
    </cfRule>
    <cfRule type="expression" dxfId="1425" priority="294">
      <formula>$J7="GP3_IFP_CATEGORY"</formula>
    </cfRule>
    <cfRule type="expression" dxfId="1424" priority="295">
      <formula>$J7="GP1_CATEGORY"</formula>
    </cfRule>
    <cfRule type="expression" dxfId="1423" priority="296">
      <formula>$J7="GP1_IFP_CATEGORY"</formula>
    </cfRule>
  </conditionalFormatting>
  <conditionalFormatting sqref="AM220:AM221">
    <cfRule type="expression" dxfId="1422" priority="275">
      <formula>AND(AM220=0, AM220&lt;&gt;"")</formula>
    </cfRule>
    <cfRule type="expression" dxfId="1421" priority="276">
      <formula>AND(AM220&gt;0, AM220&lt;10000000000)</formula>
    </cfRule>
    <cfRule type="cellIs" dxfId="1420" priority="277" operator="equal">
      <formula>"yes"</formula>
    </cfRule>
    <cfRule type="cellIs" dxfId="1419" priority="278" operator="equal">
      <formula>"no"</formula>
    </cfRule>
    <cfRule type="cellIs" dxfId="1418" priority="279" operator="equal">
      <formula>"remove"</formula>
    </cfRule>
  </conditionalFormatting>
  <conditionalFormatting sqref="AM220:AM221">
    <cfRule type="expression" dxfId="1417" priority="280">
      <formula>$J220="SoftStrap"</formula>
    </cfRule>
    <cfRule type="expression" dxfId="1416" priority="281">
      <formula>$J220="GP2_CATEGORY"</formula>
    </cfRule>
    <cfRule type="expression" dxfId="1415" priority="282">
      <formula>$J220="GP3_CATEGORY"</formula>
    </cfRule>
    <cfRule type="expression" dxfId="1414" priority="283">
      <formula>$J220="GP3_IFP_CATEGORY"</formula>
    </cfRule>
    <cfRule type="expression" dxfId="1413" priority="284">
      <formula>$J220="GP1_CATEGORY"</formula>
    </cfRule>
    <cfRule type="expression" dxfId="1412" priority="285">
      <formula>$J220="GP1_IFP_CATEGORY"</formula>
    </cfRule>
  </conditionalFormatting>
  <conditionalFormatting sqref="AM236">
    <cfRule type="expression" dxfId="1411" priority="264">
      <formula>AND(AM236=0, AM236&lt;&gt;"")</formula>
    </cfRule>
    <cfRule type="expression" dxfId="1410" priority="265">
      <formula>AND(AM236&gt;0, AM236&lt;10000000000)</formula>
    </cfRule>
    <cfRule type="cellIs" dxfId="1409" priority="266" operator="equal">
      <formula>"yes"</formula>
    </cfRule>
    <cfRule type="cellIs" dxfId="1408" priority="267" operator="equal">
      <formula>"no"</formula>
    </cfRule>
    <cfRule type="cellIs" dxfId="1407" priority="268" operator="equal">
      <formula>"remove"</formula>
    </cfRule>
  </conditionalFormatting>
  <conditionalFormatting sqref="AM236">
    <cfRule type="expression" dxfId="1406" priority="269">
      <formula>$J236="SoftStrap"</formula>
    </cfRule>
    <cfRule type="expression" dxfId="1405" priority="270">
      <formula>$J236="GP2_CATEGORY"</formula>
    </cfRule>
    <cfRule type="expression" dxfId="1404" priority="271">
      <formula>$J236="GP3_CATEGORY"</formula>
    </cfRule>
    <cfRule type="expression" dxfId="1403" priority="272">
      <formula>$J236="GP3_IFP_CATEGORY"</formula>
    </cfRule>
    <cfRule type="expression" dxfId="1402" priority="273">
      <formula>$J236="GP1_CATEGORY"</formula>
    </cfRule>
    <cfRule type="expression" dxfId="1401" priority="274">
      <formula>$J236="GP1_IFP_CATEGORY"</formula>
    </cfRule>
  </conditionalFormatting>
  <conditionalFormatting sqref="AM253">
    <cfRule type="expression" dxfId="1400" priority="253">
      <formula>AND(AM253=0, AM253&lt;&gt;"")</formula>
    </cfRule>
    <cfRule type="expression" dxfId="1399" priority="254">
      <formula>AND(AM253&gt;0, AM253&lt;10000000000)</formula>
    </cfRule>
    <cfRule type="cellIs" dxfId="1398" priority="255" operator="equal">
      <formula>"yes"</formula>
    </cfRule>
    <cfRule type="cellIs" dxfId="1397" priority="256" operator="equal">
      <formula>"no"</formula>
    </cfRule>
    <cfRule type="cellIs" dxfId="1396" priority="257" operator="equal">
      <formula>"remove"</formula>
    </cfRule>
  </conditionalFormatting>
  <conditionalFormatting sqref="AM253">
    <cfRule type="expression" dxfId="1395" priority="258">
      <formula>$J253="SoftStrap"</formula>
    </cfRule>
    <cfRule type="expression" dxfId="1394" priority="259">
      <formula>$J253="GP2_CATEGORY"</formula>
    </cfRule>
    <cfRule type="expression" dxfId="1393" priority="260">
      <formula>$J253="GP3_CATEGORY"</formula>
    </cfRule>
    <cfRule type="expression" dxfId="1392" priority="261">
      <formula>$J253="GP3_IFP_CATEGORY"</formula>
    </cfRule>
    <cfRule type="expression" dxfId="1391" priority="262">
      <formula>$J253="GP1_CATEGORY"</formula>
    </cfRule>
    <cfRule type="expression" dxfId="1390" priority="263">
      <formula>$J253="GP1_IFP_CATEGORY"</formula>
    </cfRule>
  </conditionalFormatting>
  <conditionalFormatting sqref="AM78">
    <cfRule type="expression" dxfId="1389" priority="242">
      <formula>AND(AM78=0, AM78&lt;&gt;"")</formula>
    </cfRule>
    <cfRule type="expression" dxfId="1388" priority="243">
      <formula>AND(AM78&gt;0, AM78&lt;10000000000)</formula>
    </cfRule>
    <cfRule type="cellIs" dxfId="1387" priority="244" operator="equal">
      <formula>"yes"</formula>
    </cfRule>
    <cfRule type="cellIs" dxfId="1386" priority="245" operator="equal">
      <formula>"no"</formula>
    </cfRule>
    <cfRule type="cellIs" dxfId="1385" priority="246" operator="equal">
      <formula>"remove"</formula>
    </cfRule>
  </conditionalFormatting>
  <conditionalFormatting sqref="AM78">
    <cfRule type="expression" dxfId="1384" priority="247">
      <formula>$J78="SoftStrap"</formula>
    </cfRule>
    <cfRule type="expression" dxfId="1383" priority="248">
      <formula>$J78="GP2_CATEGORY"</formula>
    </cfRule>
    <cfRule type="expression" dxfId="1382" priority="249">
      <formula>$J78="GP3_CATEGORY"</formula>
    </cfRule>
    <cfRule type="expression" dxfId="1381" priority="250">
      <formula>$J78="GP3_IFP_CATEGORY"</formula>
    </cfRule>
    <cfRule type="expression" dxfId="1380" priority="251">
      <formula>$J78="GP1_CATEGORY"</formula>
    </cfRule>
    <cfRule type="expression" dxfId="1379" priority="252">
      <formula>$J78="GP1_IFP_CATEGORY"</formula>
    </cfRule>
  </conditionalFormatting>
  <conditionalFormatting sqref="AM248:AM249">
    <cfRule type="expression" dxfId="1378" priority="231">
      <formula>AND(AM248=0, AM248&lt;&gt;"")</formula>
    </cfRule>
    <cfRule type="expression" dxfId="1377" priority="232">
      <formula>AND(AM248&gt;0, AM248&lt;10000000000)</formula>
    </cfRule>
    <cfRule type="cellIs" dxfId="1376" priority="233" operator="equal">
      <formula>"yes"</formula>
    </cfRule>
    <cfRule type="cellIs" dxfId="1375" priority="234" operator="equal">
      <formula>"no"</formula>
    </cfRule>
    <cfRule type="cellIs" dxfId="1374" priority="235" operator="equal">
      <formula>"remove"</formula>
    </cfRule>
  </conditionalFormatting>
  <conditionalFormatting sqref="AM248:AM249">
    <cfRule type="expression" dxfId="1373" priority="236">
      <formula>$J248="SoftStrap"</formula>
    </cfRule>
    <cfRule type="expression" dxfId="1372" priority="237">
      <formula>$J248="GP2_CATEGORY"</formula>
    </cfRule>
    <cfRule type="expression" dxfId="1371" priority="238">
      <formula>$J248="GP3_CATEGORY"</formula>
    </cfRule>
    <cfRule type="expression" dxfId="1370" priority="239">
      <formula>$J248="GP3_IFP_CATEGORY"</formula>
    </cfRule>
    <cfRule type="expression" dxfId="1369" priority="240">
      <formula>$J248="GP1_CATEGORY"</formula>
    </cfRule>
    <cfRule type="expression" dxfId="1368" priority="241">
      <formula>$J248="GP1_IFP_CATEGORY"</formula>
    </cfRule>
  </conditionalFormatting>
  <conditionalFormatting sqref="L39">
    <cfRule type="cellIs" dxfId="1367" priority="223" operator="equal">
      <formula>1</formula>
    </cfRule>
  </conditionalFormatting>
  <conditionalFormatting sqref="AO39:DK39">
    <cfRule type="expression" dxfId="1366" priority="218">
      <formula>AND(AO39=0, AO39&lt;&gt;"")</formula>
    </cfRule>
    <cfRule type="expression" dxfId="1365" priority="219">
      <formula>AND(AO39&gt;0, AO39&lt;10000000000)</formula>
    </cfRule>
    <cfRule type="cellIs" dxfId="1364" priority="220" operator="equal">
      <formula>"yes"</formula>
    </cfRule>
    <cfRule type="cellIs" dxfId="1363" priority="221" operator="equal">
      <formula>"no"</formula>
    </cfRule>
    <cfRule type="cellIs" dxfId="1362" priority="222" operator="equal">
      <formula>"remove"</formula>
    </cfRule>
  </conditionalFormatting>
  <conditionalFormatting sqref="N39">
    <cfRule type="expression" dxfId="1361" priority="217">
      <formula>COUNTIF($N$7:$N39,$N39)&gt;1</formula>
    </cfRule>
  </conditionalFormatting>
  <conditionalFormatting sqref="M39">
    <cfRule type="expression" dxfId="1360" priority="216">
      <formula>COUNTIF($M$7:$M39,$M39)&gt;1</formula>
    </cfRule>
  </conditionalFormatting>
  <conditionalFormatting sqref="AG39:AJ39 A39:C39 AN39:DH39 E39:F39">
    <cfRule type="expression" dxfId="1359" priority="224">
      <formula>$J39="SoftStrap"</formula>
    </cfRule>
    <cfRule type="expression" dxfId="1358" priority="225">
      <formula>$J39="GP2_CATEGORY"</formula>
    </cfRule>
    <cfRule type="expression" dxfId="1357" priority="226">
      <formula>$J39="GP3_CATEGORY"</formula>
    </cfRule>
    <cfRule type="expression" dxfId="1356" priority="227">
      <formula>$J39="GP3_IFP_CATEGORY"</formula>
    </cfRule>
    <cfRule type="expression" dxfId="1355" priority="228">
      <formula>$J39="GP1_CATEGORY"</formula>
    </cfRule>
    <cfRule type="expression" dxfId="1354" priority="229">
      <formula>$J39="GP1_IFP_CATEGORY"</formula>
    </cfRule>
  </conditionalFormatting>
  <conditionalFormatting sqref="H39">
    <cfRule type="expression" dxfId="1353" priority="211">
      <formula>$J39="GP2_CATEGORY"</formula>
    </cfRule>
    <cfRule type="expression" dxfId="1352" priority="212">
      <formula>$J39="GP3_CATEGORY"</formula>
    </cfRule>
    <cfRule type="expression" dxfId="1351" priority="213">
      <formula>$J39="GP3_IFP_CATEGORY"</formula>
    </cfRule>
    <cfRule type="expression" dxfId="1350" priority="214">
      <formula>$J39="GP1_CATEGORY"</formula>
    </cfRule>
    <cfRule type="expression" dxfId="1349" priority="215">
      <formula>$J39="GP1_IFP_CATEGORY"</formula>
    </cfRule>
  </conditionalFormatting>
  <conditionalFormatting sqref="H39">
    <cfRule type="cellIs" dxfId="1348" priority="201" operator="equal">
      <formula>"JtagRd, SBRd, R4Err"</formula>
    </cfRule>
    <cfRule type="cellIs" dxfId="1347" priority="202" operator="equal">
      <formula>"JtagRd, SBRd"</formula>
    </cfRule>
    <cfRule type="cellIs" dxfId="1346" priority="203" operator="equal">
      <formula>"JtagRd, SBRd, JtagWr, SBWr, R4Err"</formula>
    </cfRule>
    <cfRule type="cellIs" dxfId="1345" priority="204" operator="equal">
      <formula>"JtagRd, SBRd, R4Err, LockTag"</formula>
    </cfRule>
    <cfRule type="cellIs" dxfId="1344" priority="207" operator="equal">
      <formula>"JtagRd, SBRd, SEC_CRC-16"</formula>
    </cfRule>
    <cfRule type="cellIs" dxfId="1343" priority="208" operator="equal">
      <formula>"JtagRd, SBRd, JtagWr, R4Err, CRC-16"</formula>
    </cfRule>
    <cfRule type="cellIs" dxfId="1342" priority="209" operator="equal">
      <formula>"JtagRd, SBRd, JtagWr, SBWr, R4Err, CRC-16"</formula>
    </cfRule>
    <cfRule type="cellIs" dxfId="1341" priority="210" operator="equal">
      <formula>"JtagRd, SBRd, CRC-16"</formula>
    </cfRule>
  </conditionalFormatting>
  <conditionalFormatting sqref="H39">
    <cfRule type="containsText" dxfId="1340" priority="205" operator="containsText" text="Zeroizable">
      <formula>NOT(ISERROR(SEARCH("Zeroizable",H39)))</formula>
    </cfRule>
    <cfRule type="containsText" dxfId="1339" priority="206" operator="containsText" text="BOD">
      <formula>NOT(ISERROR(SEARCH("BOD",H39)))</formula>
    </cfRule>
  </conditionalFormatting>
  <conditionalFormatting sqref="K39">
    <cfRule type="colorScale" priority="230">
      <colorScale>
        <cfvo type="min"/>
        <cfvo type="percentile" val="50"/>
        <cfvo type="max"/>
        <color rgb="FFF8696B"/>
        <color rgb="FFFFEB84"/>
        <color rgb="FF63BE7B"/>
      </colorScale>
    </cfRule>
  </conditionalFormatting>
  <conditionalFormatting sqref="AN39 AG39">
    <cfRule type="expression" dxfId="1338" priority="196">
      <formula>AND(AG39=0, AG39&lt;&gt;"")</formula>
    </cfRule>
    <cfRule type="expression" dxfId="1337" priority="197">
      <formula>AND(AG39&gt;0, AG39&lt;10000000000)</formula>
    </cfRule>
    <cfRule type="cellIs" dxfId="1336" priority="198" operator="equal">
      <formula>"yes"</formula>
    </cfRule>
    <cfRule type="cellIs" dxfId="1335" priority="199" operator="equal">
      <formula>"no"</formula>
    </cfRule>
    <cfRule type="cellIs" dxfId="1334" priority="200" operator="equal">
      <formula>"remove"</formula>
    </cfRule>
  </conditionalFormatting>
  <conditionalFormatting sqref="AH39">
    <cfRule type="expression" dxfId="1333" priority="191">
      <formula>AND(AH39=0, AH39&lt;&gt;"")</formula>
    </cfRule>
    <cfRule type="expression" dxfId="1332" priority="192">
      <formula>AND(AH39&gt;0, AH39&lt;10000000000)</formula>
    </cfRule>
    <cfRule type="cellIs" dxfId="1331" priority="193" operator="equal">
      <formula>"yes"</formula>
    </cfRule>
    <cfRule type="cellIs" dxfId="1330" priority="194" operator="equal">
      <formula>"no"</formula>
    </cfRule>
    <cfRule type="cellIs" dxfId="1329" priority="195" operator="equal">
      <formula>"remove"</formula>
    </cfRule>
  </conditionalFormatting>
  <conditionalFormatting sqref="AI39">
    <cfRule type="expression" dxfId="1328" priority="186">
      <formula>AND(AI39=0, AI39&lt;&gt;"")</formula>
    </cfRule>
    <cfRule type="expression" dxfId="1327" priority="187">
      <formula>AND(AI39&gt;0, AI39&lt;10000000000)</formula>
    </cfRule>
    <cfRule type="cellIs" dxfId="1326" priority="188" operator="equal">
      <formula>"yes"</formula>
    </cfRule>
    <cfRule type="cellIs" dxfId="1325" priority="189" operator="equal">
      <formula>"no"</formula>
    </cfRule>
    <cfRule type="cellIs" dxfId="1324" priority="190" operator="equal">
      <formula>"remove"</formula>
    </cfRule>
  </conditionalFormatting>
  <conditionalFormatting sqref="AJ39">
    <cfRule type="expression" dxfId="1323" priority="181">
      <formula>AND(AJ39=0, AJ39&lt;&gt;"")</formula>
    </cfRule>
    <cfRule type="expression" dxfId="1322" priority="182">
      <formula>AND(AJ39&gt;0, AJ39&lt;10000000000)</formula>
    </cfRule>
    <cfRule type="cellIs" dxfId="1321" priority="183" operator="equal">
      <formula>"yes"</formula>
    </cfRule>
    <cfRule type="cellIs" dxfId="1320" priority="184" operator="equal">
      <formula>"no"</formula>
    </cfRule>
    <cfRule type="cellIs" dxfId="1319" priority="185" operator="equal">
      <formula>"remove"</formula>
    </cfRule>
  </conditionalFormatting>
  <conditionalFormatting sqref="AD39:AF39">
    <cfRule type="expression" dxfId="1318" priority="170">
      <formula>AND(AD39=0, AD39&lt;&gt;"")</formula>
    </cfRule>
    <cfRule type="expression" dxfId="1317" priority="171">
      <formula>AND(AD39&gt;0, AD39&lt;10000000000)</formula>
    </cfRule>
    <cfRule type="cellIs" dxfId="1316" priority="172" operator="equal">
      <formula>"yes"</formula>
    </cfRule>
    <cfRule type="cellIs" dxfId="1315" priority="173" operator="equal">
      <formula>"no"</formula>
    </cfRule>
    <cfRule type="cellIs" dxfId="1314" priority="174" operator="equal">
      <formula>"remove"</formula>
    </cfRule>
  </conditionalFormatting>
  <conditionalFormatting sqref="AD39:AF39">
    <cfRule type="expression" dxfId="1313" priority="175">
      <formula>$J39="SoftStrap"</formula>
    </cfRule>
    <cfRule type="expression" dxfId="1312" priority="176">
      <formula>$J39="GP2_CATEGORY"</formula>
    </cfRule>
    <cfRule type="expression" dxfId="1311" priority="177">
      <formula>$J39="GP3_CATEGORY"</formula>
    </cfRule>
    <cfRule type="expression" dxfId="1310" priority="178">
      <formula>$J39="GP3_IFP_CATEGORY"</formula>
    </cfRule>
    <cfRule type="expression" dxfId="1309" priority="179">
      <formula>$J39="GP1_CATEGORY"</formula>
    </cfRule>
    <cfRule type="expression" dxfId="1308" priority="180">
      <formula>$J39="GP1_IFP_CATEGORY"</formula>
    </cfRule>
  </conditionalFormatting>
  <conditionalFormatting sqref="AM39">
    <cfRule type="expression" dxfId="1307" priority="159">
      <formula>AND(AM39=0, AM39&lt;&gt;"")</formula>
    </cfRule>
    <cfRule type="expression" dxfId="1306" priority="160">
      <formula>AND(AM39&gt;0, AM39&lt;10000000000)</formula>
    </cfRule>
    <cfRule type="cellIs" dxfId="1305" priority="161" operator="equal">
      <formula>"yes"</formula>
    </cfRule>
    <cfRule type="cellIs" dxfId="1304" priority="162" operator="equal">
      <formula>"no"</formula>
    </cfRule>
    <cfRule type="cellIs" dxfId="1303" priority="163" operator="equal">
      <formula>"remove"</formula>
    </cfRule>
  </conditionalFormatting>
  <conditionalFormatting sqref="AM39">
    <cfRule type="expression" dxfId="1302" priority="164">
      <formula>$J39="SoftStrap"</formula>
    </cfRule>
    <cfRule type="expression" dxfId="1301" priority="165">
      <formula>$J39="GP2_CATEGORY"</formula>
    </cfRule>
    <cfRule type="expression" dxfId="1300" priority="166">
      <formula>$J39="GP3_CATEGORY"</formula>
    </cfRule>
    <cfRule type="expression" dxfId="1299" priority="167">
      <formula>$J39="GP3_IFP_CATEGORY"</formula>
    </cfRule>
    <cfRule type="expression" dxfId="1298" priority="168">
      <formula>$J39="GP1_CATEGORY"</formula>
    </cfRule>
    <cfRule type="expression" dxfId="1297" priority="169">
      <formula>$J39="GP1_IFP_CATEGORY"</formula>
    </cfRule>
  </conditionalFormatting>
  <conditionalFormatting sqref="D39">
    <cfRule type="expression" dxfId="1296" priority="153">
      <formula>$J39="SoftStrap"</formula>
    </cfRule>
    <cfRule type="expression" dxfId="1295" priority="154">
      <formula>$J39="GP2_CATEGORY"</formula>
    </cfRule>
    <cfRule type="expression" dxfId="1294" priority="155">
      <formula>$J39="GP3_CATEGORY"</formula>
    </cfRule>
    <cfRule type="expression" dxfId="1293" priority="156">
      <formula>$J39="GP3_IFP_CATEGORY"</formula>
    </cfRule>
    <cfRule type="expression" dxfId="1292" priority="157">
      <formula>$J39="GP1_CATEGORY"</formula>
    </cfRule>
    <cfRule type="expression" dxfId="1291" priority="158">
      <formula>$J39="GP1_IFP_CATEGORY"</formula>
    </cfRule>
  </conditionalFormatting>
  <conditionalFormatting sqref="L204:L205">
    <cfRule type="cellIs" dxfId="1290" priority="145" operator="equal">
      <formula>1</formula>
    </cfRule>
  </conditionalFormatting>
  <conditionalFormatting sqref="AG204:AJ205 AN204:DK205 P204:AC205">
    <cfRule type="expression" dxfId="1289" priority="140">
      <formula>AND(P204=0, P204&lt;&gt;"")</formula>
    </cfRule>
    <cfRule type="expression" dxfId="1288" priority="141">
      <formula>AND(P204&gt;0, P204&lt;10000000000)</formula>
    </cfRule>
    <cfRule type="cellIs" dxfId="1287" priority="142" operator="equal">
      <formula>"yes"</formula>
    </cfRule>
    <cfRule type="cellIs" dxfId="1286" priority="143" operator="equal">
      <formula>"no"</formula>
    </cfRule>
    <cfRule type="cellIs" dxfId="1285" priority="144" operator="equal">
      <formula>"remove"</formula>
    </cfRule>
  </conditionalFormatting>
  <conditionalFormatting sqref="N204:N205">
    <cfRule type="expression" dxfId="1284" priority="139">
      <formula>COUNTIF($N$7:$N204,$N204)&gt;1</formula>
    </cfRule>
  </conditionalFormatting>
  <conditionalFormatting sqref="M204:M205">
    <cfRule type="expression" dxfId="1283" priority="138">
      <formula>COUNTIF($M$7:$M204,$M204)&gt;1</formula>
    </cfRule>
  </conditionalFormatting>
  <conditionalFormatting sqref="A204:C205 AG204:AJ205 AN204:DH205 E204:F205 H204:AC205">
    <cfRule type="expression" dxfId="1282" priority="146">
      <formula>$J204="SoftStrap"</formula>
    </cfRule>
    <cfRule type="expression" dxfId="1281" priority="147">
      <formula>$J204="GP2_CATEGORY"</formula>
    </cfRule>
    <cfRule type="expression" dxfId="1280" priority="148">
      <formula>$J204="GP3_CATEGORY"</formula>
    </cfRule>
    <cfRule type="expression" dxfId="1279" priority="149">
      <formula>$J204="GP3_IFP_CATEGORY"</formula>
    </cfRule>
    <cfRule type="expression" dxfId="1278" priority="150">
      <formula>$J204="GP1_CATEGORY"</formula>
    </cfRule>
    <cfRule type="expression" dxfId="1277" priority="151">
      <formula>$J204="GP1_IFP_CATEGORY"</formula>
    </cfRule>
  </conditionalFormatting>
  <conditionalFormatting sqref="H204:H205">
    <cfRule type="cellIs" dxfId="1276" priority="128" operator="equal">
      <formula>"JtagRd, SBRd, R4Err"</formula>
    </cfRule>
    <cfRule type="cellIs" dxfId="1275" priority="129" operator="equal">
      <formula>"JtagRd, SBRd"</formula>
    </cfRule>
    <cfRule type="cellIs" dxfId="1274" priority="130" operator="equal">
      <formula>"JtagRd, SBRd, JtagWr, SBWr, R4Err"</formula>
    </cfRule>
    <cfRule type="cellIs" dxfId="1273" priority="131" operator="equal">
      <formula>"JtagRd, SBRd, R4Err, LockTag"</formula>
    </cfRule>
    <cfRule type="cellIs" dxfId="1272" priority="134" operator="equal">
      <formula>"JtagRd, SBRd, SEC_CRC-16"</formula>
    </cfRule>
    <cfRule type="cellIs" dxfId="1271" priority="135" operator="equal">
      <formula>"JtagRd, SBRd, JtagWr, R4Err, CRC-16"</formula>
    </cfRule>
    <cfRule type="cellIs" dxfId="1270" priority="136" operator="equal">
      <formula>"JtagRd, SBRd, JtagWr, SBWr, R4Err, CRC-16"</formula>
    </cfRule>
    <cfRule type="cellIs" dxfId="1269" priority="137" operator="equal">
      <formula>"JtagRd, SBRd, CRC-16"</formula>
    </cfRule>
  </conditionalFormatting>
  <conditionalFormatting sqref="H204:H205">
    <cfRule type="containsText" dxfId="1268" priority="132" operator="containsText" text="Zeroizable">
      <formula>NOT(ISERROR(SEARCH("Zeroizable",H204)))</formula>
    </cfRule>
    <cfRule type="containsText" dxfId="1267" priority="133" operator="containsText" text="BOD">
      <formula>NOT(ISERROR(SEARCH("BOD",H204)))</formula>
    </cfRule>
  </conditionalFormatting>
  <conditionalFormatting sqref="K204:K205">
    <cfRule type="colorScale" priority="152">
      <colorScale>
        <cfvo type="min"/>
        <cfvo type="percentile" val="50"/>
        <cfvo type="max"/>
        <color rgb="FFF8696B"/>
        <color rgb="FFFFEB84"/>
        <color rgb="FF63BE7B"/>
      </colorScale>
    </cfRule>
  </conditionalFormatting>
  <conditionalFormatting sqref="AD204:AF205">
    <cfRule type="expression" dxfId="1266" priority="117">
      <formula>AND(AD204=0, AD204&lt;&gt;"")</formula>
    </cfRule>
    <cfRule type="expression" dxfId="1265" priority="118">
      <formula>AND(AD204&gt;0, AD204&lt;10000000000)</formula>
    </cfRule>
    <cfRule type="cellIs" dxfId="1264" priority="119" operator="equal">
      <formula>"yes"</formula>
    </cfRule>
    <cfRule type="cellIs" dxfId="1263" priority="120" operator="equal">
      <formula>"no"</formula>
    </cfRule>
    <cfRule type="cellIs" dxfId="1262" priority="121" operator="equal">
      <formula>"remove"</formula>
    </cfRule>
  </conditionalFormatting>
  <conditionalFormatting sqref="AD204:AF205">
    <cfRule type="expression" dxfId="1261" priority="122">
      <formula>$J204="SoftStrap"</formula>
    </cfRule>
    <cfRule type="expression" dxfId="1260" priority="123">
      <formula>$J204="GP2_CATEGORY"</formula>
    </cfRule>
    <cfRule type="expression" dxfId="1259" priority="124">
      <formula>$J204="GP3_CATEGORY"</formula>
    </cfRule>
    <cfRule type="expression" dxfId="1258" priority="125">
      <formula>$J204="GP3_IFP_CATEGORY"</formula>
    </cfRule>
    <cfRule type="expression" dxfId="1257" priority="126">
      <formula>$J204="GP1_CATEGORY"</formula>
    </cfRule>
    <cfRule type="expression" dxfId="1256" priority="127">
      <formula>$J204="GP1_IFP_CATEGORY"</formula>
    </cfRule>
  </conditionalFormatting>
  <conditionalFormatting sqref="AM204:AM205">
    <cfRule type="expression" dxfId="1255" priority="106">
      <formula>AND(AM204=0, AM204&lt;&gt;"")</formula>
    </cfRule>
    <cfRule type="expression" dxfId="1254" priority="107">
      <formula>AND(AM204&gt;0, AM204&lt;10000000000)</formula>
    </cfRule>
    <cfRule type="cellIs" dxfId="1253" priority="108" operator="equal">
      <formula>"yes"</formula>
    </cfRule>
    <cfRule type="cellIs" dxfId="1252" priority="109" operator="equal">
      <formula>"no"</formula>
    </cfRule>
    <cfRule type="cellIs" dxfId="1251" priority="110" operator="equal">
      <formula>"remove"</formula>
    </cfRule>
  </conditionalFormatting>
  <conditionalFormatting sqref="AM204:AM205">
    <cfRule type="expression" dxfId="1250" priority="111">
      <formula>$J204="SoftStrap"</formula>
    </cfRule>
    <cfRule type="expression" dxfId="1249" priority="112">
      <formula>$J204="GP2_CATEGORY"</formula>
    </cfRule>
    <cfRule type="expression" dxfId="1248" priority="113">
      <formula>$J204="GP3_CATEGORY"</formula>
    </cfRule>
    <cfRule type="expression" dxfId="1247" priority="114">
      <formula>$J204="GP3_IFP_CATEGORY"</formula>
    </cfRule>
    <cfRule type="expression" dxfId="1246" priority="115">
      <formula>$J204="GP1_CATEGORY"</formula>
    </cfRule>
    <cfRule type="expression" dxfId="1245" priority="116">
      <formula>$J204="GP1_IFP_CATEGORY"</formula>
    </cfRule>
  </conditionalFormatting>
  <conditionalFormatting sqref="D204:D205">
    <cfRule type="expression" dxfId="1244" priority="100">
      <formula>$J204="SoftStrap"</formula>
    </cfRule>
    <cfRule type="expression" dxfId="1243" priority="101">
      <formula>$J204="GP2_CATEGORY"</formula>
    </cfRule>
    <cfRule type="expression" dxfId="1242" priority="102">
      <formula>$J204="GP3_CATEGORY"</formula>
    </cfRule>
    <cfRule type="expression" dxfId="1241" priority="103">
      <formula>$J204="GP3_IFP_CATEGORY"</formula>
    </cfRule>
    <cfRule type="expression" dxfId="1240" priority="104">
      <formula>$J204="GP1_CATEGORY"</formula>
    </cfRule>
    <cfRule type="expression" dxfId="1239" priority="105">
      <formula>$J204="GP1_IFP_CATEGORY"</formula>
    </cfRule>
  </conditionalFormatting>
  <conditionalFormatting sqref="AG298:AJ303">
    <cfRule type="expression" dxfId="1238" priority="89">
      <formula>AND(AG298=0, AG298&lt;&gt;"")</formula>
    </cfRule>
    <cfRule type="expression" dxfId="1237" priority="90">
      <formula>AND(AG298&gt;0, AG298&lt;10000000000)</formula>
    </cfRule>
    <cfRule type="cellIs" dxfId="1236" priority="91" operator="equal">
      <formula>"yes"</formula>
    </cfRule>
    <cfRule type="cellIs" dxfId="1235" priority="92" operator="equal">
      <formula>"no"</formula>
    </cfRule>
    <cfRule type="cellIs" dxfId="1234" priority="93" operator="equal">
      <formula>"remove"</formula>
    </cfRule>
  </conditionalFormatting>
  <conditionalFormatting sqref="AG298:AJ303">
    <cfRule type="expression" dxfId="1233" priority="94">
      <formula>$J298="SoftStrap"</formula>
    </cfRule>
    <cfRule type="expression" dxfId="1232" priority="95">
      <formula>$J298="GP2_CATEGORY"</formula>
    </cfRule>
    <cfRule type="expression" dxfId="1231" priority="96">
      <formula>$J298="GP3_CATEGORY"</formula>
    </cfRule>
    <cfRule type="expression" dxfId="1230" priority="97">
      <formula>$J298="GP3_IFP_CATEGORY"</formula>
    </cfRule>
    <cfRule type="expression" dxfId="1229" priority="98">
      <formula>$J298="GP1_CATEGORY"</formula>
    </cfRule>
    <cfRule type="expression" dxfId="1228" priority="99">
      <formula>$J298="GP1_IFP_CATEGORY"</formula>
    </cfRule>
  </conditionalFormatting>
  <conditionalFormatting sqref="AG305:AJ305">
    <cfRule type="expression" dxfId="1227" priority="78">
      <formula>AND(AG305=0, AG305&lt;&gt;"")</formula>
    </cfRule>
    <cfRule type="expression" dxfId="1226" priority="79">
      <formula>AND(AG305&gt;0, AG305&lt;10000000000)</formula>
    </cfRule>
    <cfRule type="cellIs" dxfId="1225" priority="80" operator="equal">
      <formula>"yes"</formula>
    </cfRule>
    <cfRule type="cellIs" dxfId="1224" priority="81" operator="equal">
      <formula>"no"</formula>
    </cfRule>
    <cfRule type="cellIs" dxfId="1223" priority="82" operator="equal">
      <formula>"remove"</formula>
    </cfRule>
  </conditionalFormatting>
  <conditionalFormatting sqref="AG305:AJ305">
    <cfRule type="expression" dxfId="1222" priority="83">
      <formula>$J305="SoftStrap"</formula>
    </cfRule>
    <cfRule type="expression" dxfId="1221" priority="84">
      <formula>$J305="GP2_CATEGORY"</formula>
    </cfRule>
    <cfRule type="expression" dxfId="1220" priority="85">
      <formula>$J305="GP3_CATEGORY"</formula>
    </cfRule>
    <cfRule type="expression" dxfId="1219" priority="86">
      <formula>$J305="GP3_IFP_CATEGORY"</formula>
    </cfRule>
    <cfRule type="expression" dxfId="1218" priority="87">
      <formula>$J305="GP1_CATEGORY"</formula>
    </cfRule>
    <cfRule type="expression" dxfId="1217" priority="88">
      <formula>$J305="GP1_IFP_CATEGORY"</formula>
    </cfRule>
  </conditionalFormatting>
  <conditionalFormatting sqref="AG307:AJ307">
    <cfRule type="expression" dxfId="1216" priority="67">
      <formula>AND(AG307=0, AG307&lt;&gt;"")</formula>
    </cfRule>
    <cfRule type="expression" dxfId="1215" priority="68">
      <formula>AND(AG307&gt;0, AG307&lt;10000000000)</formula>
    </cfRule>
    <cfRule type="cellIs" dxfId="1214" priority="69" operator="equal">
      <formula>"yes"</formula>
    </cfRule>
    <cfRule type="cellIs" dxfId="1213" priority="70" operator="equal">
      <formula>"no"</formula>
    </cfRule>
    <cfRule type="cellIs" dxfId="1212" priority="71" operator="equal">
      <formula>"remove"</formula>
    </cfRule>
  </conditionalFormatting>
  <conditionalFormatting sqref="AG307:AJ307">
    <cfRule type="expression" dxfId="1211" priority="72">
      <formula>$J307="SoftStrap"</formula>
    </cfRule>
    <cfRule type="expression" dxfId="1210" priority="73">
      <formula>$J307="GP2_CATEGORY"</formula>
    </cfRule>
    <cfRule type="expression" dxfId="1209" priority="74">
      <formula>$J307="GP3_CATEGORY"</formula>
    </cfRule>
    <cfRule type="expression" dxfId="1208" priority="75">
      <formula>$J307="GP3_IFP_CATEGORY"</formula>
    </cfRule>
    <cfRule type="expression" dxfId="1207" priority="76">
      <formula>$J307="GP1_CATEGORY"</formula>
    </cfRule>
    <cfRule type="expression" dxfId="1206" priority="77">
      <formula>$J307="GP1_IFP_CATEGORY"</formula>
    </cfRule>
  </conditionalFormatting>
  <conditionalFormatting sqref="AG314:AJ314">
    <cfRule type="expression" dxfId="1205" priority="56">
      <formula>AND(AG314=0, AG314&lt;&gt;"")</formula>
    </cfRule>
    <cfRule type="expression" dxfId="1204" priority="57">
      <formula>AND(AG314&gt;0, AG314&lt;10000000000)</formula>
    </cfRule>
    <cfRule type="cellIs" dxfId="1203" priority="58" operator="equal">
      <formula>"yes"</formula>
    </cfRule>
    <cfRule type="cellIs" dxfId="1202" priority="59" operator="equal">
      <formula>"no"</formula>
    </cfRule>
    <cfRule type="cellIs" dxfId="1201" priority="60" operator="equal">
      <formula>"remove"</formula>
    </cfRule>
  </conditionalFormatting>
  <conditionalFormatting sqref="AG314:AJ314">
    <cfRule type="expression" dxfId="1200" priority="61">
      <formula>$J314="SoftStrap"</formula>
    </cfRule>
    <cfRule type="expression" dxfId="1199" priority="62">
      <formula>$J314="GP2_CATEGORY"</formula>
    </cfRule>
    <cfRule type="expression" dxfId="1198" priority="63">
      <formula>$J314="GP3_CATEGORY"</formula>
    </cfRule>
    <cfRule type="expression" dxfId="1197" priority="64">
      <formula>$J314="GP3_IFP_CATEGORY"</formula>
    </cfRule>
    <cfRule type="expression" dxfId="1196" priority="65">
      <formula>$J314="GP1_CATEGORY"</formula>
    </cfRule>
    <cfRule type="expression" dxfId="1195" priority="66">
      <formula>$J314="GP1_IFP_CATEGORY"</formula>
    </cfRule>
  </conditionalFormatting>
  <conditionalFormatting sqref="AG317:AJ317">
    <cfRule type="expression" dxfId="1194" priority="45">
      <formula>AND(AG317=0, AG317&lt;&gt;"")</formula>
    </cfRule>
    <cfRule type="expression" dxfId="1193" priority="46">
      <formula>AND(AG317&gt;0, AG317&lt;10000000000)</formula>
    </cfRule>
    <cfRule type="cellIs" dxfId="1192" priority="47" operator="equal">
      <formula>"yes"</formula>
    </cfRule>
    <cfRule type="cellIs" dxfId="1191" priority="48" operator="equal">
      <formula>"no"</formula>
    </cfRule>
    <cfRule type="cellIs" dxfId="1190" priority="49" operator="equal">
      <formula>"remove"</formula>
    </cfRule>
  </conditionalFormatting>
  <conditionalFormatting sqref="AG317:AJ317">
    <cfRule type="expression" dxfId="1189" priority="50">
      <formula>$J317="SoftStrap"</formula>
    </cfRule>
    <cfRule type="expression" dxfId="1188" priority="51">
      <formula>$J317="GP2_CATEGORY"</formula>
    </cfRule>
    <cfRule type="expression" dxfId="1187" priority="52">
      <formula>$J317="GP3_CATEGORY"</formula>
    </cfRule>
    <cfRule type="expression" dxfId="1186" priority="53">
      <formula>$J317="GP3_IFP_CATEGORY"</formula>
    </cfRule>
    <cfRule type="expression" dxfId="1185" priority="54">
      <formula>$J317="GP1_CATEGORY"</formula>
    </cfRule>
    <cfRule type="expression" dxfId="1184" priority="55">
      <formula>$J317="GP1_IFP_CATEGORY"</formula>
    </cfRule>
  </conditionalFormatting>
  <conditionalFormatting sqref="AM314">
    <cfRule type="expression" dxfId="1183" priority="34">
      <formula>AND(AM314=0, AM314&lt;&gt;"")</formula>
    </cfRule>
    <cfRule type="expression" dxfId="1182" priority="35">
      <formula>AND(AM314&gt;0, AM314&lt;10000000000)</formula>
    </cfRule>
    <cfRule type="cellIs" dxfId="1181" priority="36" operator="equal">
      <formula>"yes"</formula>
    </cfRule>
    <cfRule type="cellIs" dxfId="1180" priority="37" operator="equal">
      <formula>"no"</formula>
    </cfRule>
    <cfRule type="cellIs" dxfId="1179" priority="38" operator="equal">
      <formula>"remove"</formula>
    </cfRule>
  </conditionalFormatting>
  <conditionalFormatting sqref="AM314">
    <cfRule type="expression" dxfId="1178" priority="39">
      <formula>$J314="SoftStrap"</formula>
    </cfRule>
    <cfRule type="expression" dxfId="1177" priority="40">
      <formula>$J314="GP2_CATEGORY"</formula>
    </cfRule>
    <cfRule type="expression" dxfId="1176" priority="41">
      <formula>$J314="GP3_CATEGORY"</formula>
    </cfRule>
    <cfRule type="expression" dxfId="1175" priority="42">
      <formula>$J314="GP3_IFP_CATEGORY"</formula>
    </cfRule>
    <cfRule type="expression" dxfId="1174" priority="43">
      <formula>$J314="GP1_CATEGORY"</formula>
    </cfRule>
    <cfRule type="expression" dxfId="1173" priority="44">
      <formula>$J314="GP1_IFP_CATEGORY"</formula>
    </cfRule>
  </conditionalFormatting>
  <conditionalFormatting sqref="AM317">
    <cfRule type="expression" dxfId="1172" priority="23">
      <formula>AND(AM317=0, AM317&lt;&gt;"")</formula>
    </cfRule>
    <cfRule type="expression" dxfId="1171" priority="24">
      <formula>AND(AM317&gt;0, AM317&lt;10000000000)</formula>
    </cfRule>
    <cfRule type="cellIs" dxfId="1170" priority="25" operator="equal">
      <formula>"yes"</formula>
    </cfRule>
    <cfRule type="cellIs" dxfId="1169" priority="26" operator="equal">
      <formula>"no"</formula>
    </cfRule>
    <cfRule type="cellIs" dxfId="1168" priority="27" operator="equal">
      <formula>"remove"</formula>
    </cfRule>
  </conditionalFormatting>
  <conditionalFormatting sqref="AM317">
    <cfRule type="expression" dxfId="1167" priority="28">
      <formula>$J317="SoftStrap"</formula>
    </cfRule>
    <cfRule type="expression" dxfId="1166" priority="29">
      <formula>$J317="GP2_CATEGORY"</formula>
    </cfRule>
    <cfRule type="expression" dxfId="1165" priority="30">
      <formula>$J317="GP3_CATEGORY"</formula>
    </cfRule>
    <cfRule type="expression" dxfId="1164" priority="31">
      <formula>$J317="GP3_IFP_CATEGORY"</formula>
    </cfRule>
    <cfRule type="expression" dxfId="1163" priority="32">
      <formula>$J317="GP1_CATEGORY"</formula>
    </cfRule>
    <cfRule type="expression" dxfId="1162" priority="33">
      <formula>$J317="GP1_IFP_CATEGORY"</formula>
    </cfRule>
  </conditionalFormatting>
  <conditionalFormatting sqref="AM307">
    <cfRule type="expression" dxfId="1161" priority="12">
      <formula>AND(AM307=0, AM307&lt;&gt;"")</formula>
    </cfRule>
    <cfRule type="expression" dxfId="1160" priority="13">
      <formula>AND(AM307&gt;0, AM307&lt;10000000000)</formula>
    </cfRule>
    <cfRule type="cellIs" dxfId="1159" priority="14" operator="equal">
      <formula>"yes"</formula>
    </cfRule>
    <cfRule type="cellIs" dxfId="1158" priority="15" operator="equal">
      <formula>"no"</formula>
    </cfRule>
    <cfRule type="cellIs" dxfId="1157" priority="16" operator="equal">
      <formula>"remove"</formula>
    </cfRule>
  </conditionalFormatting>
  <conditionalFormatting sqref="AM307">
    <cfRule type="expression" dxfId="1156" priority="17">
      <formula>$J307="SoftStrap"</formula>
    </cfRule>
    <cfRule type="expression" dxfId="1155" priority="18">
      <formula>$J307="GP2_CATEGORY"</formula>
    </cfRule>
    <cfRule type="expression" dxfId="1154" priority="19">
      <formula>$J307="GP3_CATEGORY"</formula>
    </cfRule>
    <cfRule type="expression" dxfId="1153" priority="20">
      <formula>$J307="GP3_IFP_CATEGORY"</formula>
    </cfRule>
    <cfRule type="expression" dxfId="1152" priority="21">
      <formula>$J307="GP1_CATEGORY"</formula>
    </cfRule>
    <cfRule type="expression" dxfId="1151" priority="22">
      <formula>$J307="GP1_IFP_CATEGORY"</formula>
    </cfRule>
  </conditionalFormatting>
  <conditionalFormatting sqref="AM298:AM306">
    <cfRule type="expression" dxfId="1150" priority="1">
      <formula>AND(AM298=0, AM298&lt;&gt;"")</formula>
    </cfRule>
    <cfRule type="expression" dxfId="1149" priority="2">
      <formula>AND(AM298&gt;0, AM298&lt;10000000000)</formula>
    </cfRule>
    <cfRule type="cellIs" dxfId="1148" priority="3" operator="equal">
      <formula>"yes"</formula>
    </cfRule>
    <cfRule type="cellIs" dxfId="1147" priority="4" operator="equal">
      <formula>"no"</formula>
    </cfRule>
    <cfRule type="cellIs" dxfId="1146" priority="5" operator="equal">
      <formula>"remove"</formula>
    </cfRule>
  </conditionalFormatting>
  <conditionalFormatting sqref="AM298:AM306">
    <cfRule type="expression" dxfId="1145" priority="6">
      <formula>$J298="SoftStrap"</formula>
    </cfRule>
    <cfRule type="expression" dxfId="1144" priority="7">
      <formula>$J298="GP2_CATEGORY"</formula>
    </cfRule>
    <cfRule type="expression" dxfId="1143" priority="8">
      <formula>$J298="GP3_CATEGORY"</formula>
    </cfRule>
    <cfRule type="expression" dxfId="1142" priority="9">
      <formula>$J298="GP3_IFP_CATEGORY"</formula>
    </cfRule>
    <cfRule type="expression" dxfId="1141" priority="10">
      <formula>$J298="GP1_CATEGORY"</formula>
    </cfRule>
    <cfRule type="expression" dxfId="1140" priority="11">
      <formula>$J298="GP1_IFP_CATEGORY"</formula>
    </cfRule>
  </conditionalFormatting>
  <pageMargins left="0.7" right="0.7" top="0.75" bottom="0.75" header="0.3" footer="0.3"/>
  <pageSetup orientation="portrait" r:id="rId1"/>
  <ignoredErrors>
    <ignoredError sqref="I261:I277 I79:I91 I93:I104 I160:I162 I235:I247 I37:I38 I255:I257 I206:I226 I252:I253 I178:I199 I106:I109 I32:I35 I167:I173 I279:I292 I111:I128 I250 I75:I77 I202:I203" numberStoredAsText="1"/>
  </ignoredErrors>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81" t="s">
        <v>634</v>
      </c>
      <c r="D2" s="587"/>
      <c r="E2" s="588" t="s">
        <v>392</v>
      </c>
      <c r="F2" s="589"/>
      <c r="G2" s="590"/>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93" priority="10" operator="equal">
      <formula>0</formula>
    </cfRule>
  </conditionalFormatting>
  <conditionalFormatting sqref="A57">
    <cfRule type="cellIs" dxfId="1092" priority="9" operator="equal">
      <formula>0</formula>
    </cfRule>
  </conditionalFormatting>
  <conditionalFormatting sqref="A58">
    <cfRule type="cellIs" dxfId="1091" priority="8" operator="equal">
      <formula>0</formula>
    </cfRule>
  </conditionalFormatting>
  <conditionalFormatting sqref="A60">
    <cfRule type="cellIs" dxfId="1090" priority="7" operator="equal">
      <formula>0</formula>
    </cfRule>
  </conditionalFormatting>
  <conditionalFormatting sqref="A62 A67">
    <cfRule type="cellIs" priority="6" operator="equal">
      <formula>0</formula>
    </cfRule>
  </conditionalFormatting>
  <conditionalFormatting sqref="A63">
    <cfRule type="cellIs" dxfId="1089" priority="5" operator="equal">
      <formula>0</formula>
    </cfRule>
  </conditionalFormatting>
  <conditionalFormatting sqref="A64">
    <cfRule type="cellIs" dxfId="1088" priority="3" operator="equal">
      <formula>0</formula>
    </cfRule>
    <cfRule type="cellIs" dxfId="1087" priority="4" operator="equal">
      <formula>0</formula>
    </cfRule>
  </conditionalFormatting>
  <conditionalFormatting sqref="A59">
    <cfRule type="cellIs" dxfId="1086" priority="2" operator="equal">
      <formula>0</formula>
    </cfRule>
  </conditionalFormatting>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zoomScale="85" zoomScaleNormal="85" workbookViewId="0">
      <pane ySplit="2580" topLeftCell="A93" activePane="bottomLeft"/>
      <selection activeCell="AC3" sqref="AC3"/>
      <selection pane="bottomLeft" activeCell="O102" sqref="O102"/>
    </sheetView>
  </sheetViews>
  <sheetFormatPr defaultColWidth="8.85546875" defaultRowHeight="30.75" customHeight="1" x14ac:dyDescent="0.25"/>
  <cols>
    <col min="1" max="1" width="3.42578125" style="423" bestFit="1" customWidth="1"/>
    <col min="2" max="2" width="18.85546875" style="348" bestFit="1" customWidth="1"/>
    <col min="3" max="3" width="13.85546875" style="348" bestFit="1" customWidth="1"/>
    <col min="4" max="4" width="6.5703125" style="348" customWidth="1"/>
    <col min="5" max="5" width="34.5703125" style="348" customWidth="1"/>
    <col min="6" max="6" width="4.7109375" style="348" customWidth="1"/>
    <col min="7" max="7" width="44" style="348" bestFit="1" customWidth="1"/>
    <col min="8" max="8" width="7.28515625" style="348" customWidth="1"/>
    <col min="9" max="9" width="25" style="348" customWidth="1"/>
    <col min="10" max="10" width="6.28515625" style="348" customWidth="1"/>
    <col min="11" max="11" width="13.140625" style="348" customWidth="1"/>
    <col min="12" max="13" width="6.5703125" style="348" customWidth="1"/>
    <col min="14" max="14" width="6.28515625" style="348" customWidth="1"/>
    <col min="15" max="15" width="8.140625" style="348" customWidth="1"/>
    <col min="16" max="16" width="13.5703125" style="348" customWidth="1"/>
    <col min="17" max="20" width="6.28515625" style="348" customWidth="1"/>
    <col min="21" max="23" width="5" style="348" customWidth="1"/>
    <col min="24" max="24" width="5" style="384" customWidth="1"/>
    <col min="25" max="26" width="5" style="348" customWidth="1"/>
    <col min="27" max="27" width="5" style="348" bestFit="1" customWidth="1"/>
    <col min="28" max="28" width="6.7109375" style="348" customWidth="1"/>
    <col min="29" max="29" width="12.7109375" style="414" customWidth="1"/>
    <col min="30" max="30" width="6.7109375" style="348" customWidth="1"/>
    <col min="31" max="31" width="12.7109375" style="348" customWidth="1"/>
    <col min="32" max="32" width="6.7109375" style="348" customWidth="1"/>
    <col min="33" max="33" width="12.7109375" style="348" customWidth="1"/>
    <col min="34" max="34" width="29.42578125" style="348" customWidth="1"/>
    <col min="35" max="35" width="4.42578125" style="348" bestFit="1" customWidth="1"/>
    <col min="36" max="36" width="33.42578125" style="348" bestFit="1" customWidth="1"/>
    <col min="37" max="37" width="32.85546875" style="348" bestFit="1" customWidth="1"/>
    <col min="38" max="38" width="72.140625" style="348" bestFit="1" customWidth="1"/>
    <col min="39" max="16384" width="8.85546875" style="348"/>
  </cols>
  <sheetData>
    <row r="1" spans="1:38" ht="30.75" customHeight="1" x14ac:dyDescent="0.25">
      <c r="C1" s="399" t="s">
        <v>1168</v>
      </c>
      <c r="D1" s="399"/>
      <c r="K1" s="401" t="s">
        <v>2138</v>
      </c>
      <c r="M1" s="420"/>
      <c r="AC1" s="420"/>
      <c r="AE1" s="397"/>
      <c r="AG1" s="397"/>
    </row>
    <row r="2" spans="1:38" ht="30.75" customHeight="1" x14ac:dyDescent="0.25">
      <c r="C2" s="385" t="s">
        <v>1431</v>
      </c>
      <c r="D2" s="385"/>
      <c r="AC2" s="397"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7"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7"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0"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0"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0"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0" customFormat="1" ht="65.25" customHeight="1" x14ac:dyDescent="0.25">
      <c r="A4" s="424" t="s">
        <v>1380</v>
      </c>
      <c r="B4" s="383" t="s">
        <v>1728</v>
      </c>
      <c r="C4" s="381" t="s">
        <v>1413</v>
      </c>
      <c r="D4" s="381" t="s">
        <v>2448</v>
      </c>
      <c r="E4" s="381" t="s">
        <v>1650</v>
      </c>
      <c r="F4" s="381" t="s">
        <v>1742</v>
      </c>
      <c r="G4" s="381" t="s">
        <v>371</v>
      </c>
      <c r="H4" s="381" t="s">
        <v>1741</v>
      </c>
      <c r="I4" s="404" t="s">
        <v>2163</v>
      </c>
      <c r="J4" s="381" t="s">
        <v>386</v>
      </c>
      <c r="K4" s="381" t="s">
        <v>1412</v>
      </c>
      <c r="L4" s="381" t="s">
        <v>602</v>
      </c>
      <c r="M4" s="381" t="s">
        <v>661</v>
      </c>
      <c r="N4" s="381" t="s">
        <v>1932</v>
      </c>
      <c r="O4" s="381" t="s">
        <v>2172</v>
      </c>
      <c r="P4" s="381" t="s">
        <v>1411</v>
      </c>
      <c r="Q4" s="381" t="s">
        <v>1410</v>
      </c>
      <c r="R4" s="381" t="s">
        <v>1409</v>
      </c>
      <c r="S4" s="381" t="s">
        <v>1408</v>
      </c>
      <c r="T4" s="381" t="s">
        <v>1170</v>
      </c>
      <c r="U4" s="381" t="s">
        <v>1171</v>
      </c>
      <c r="V4" s="381" t="s">
        <v>1843</v>
      </c>
      <c r="W4" s="381" t="s">
        <v>1844</v>
      </c>
      <c r="X4" s="381" t="s">
        <v>1172</v>
      </c>
      <c r="Y4" s="381" t="s">
        <v>1519</v>
      </c>
      <c r="Z4" s="381" t="s">
        <v>1520</v>
      </c>
      <c r="AA4" s="381" t="s">
        <v>1540</v>
      </c>
      <c r="AB4" s="381" t="s">
        <v>2358</v>
      </c>
      <c r="AC4" s="415" t="s">
        <v>1550</v>
      </c>
      <c r="AD4" s="381" t="s">
        <v>2361</v>
      </c>
      <c r="AE4" s="381" t="s">
        <v>1551</v>
      </c>
      <c r="AF4" s="381" t="s">
        <v>2362</v>
      </c>
      <c r="AG4" s="381" t="s">
        <v>2053</v>
      </c>
      <c r="AH4" s="381" t="s">
        <v>1407</v>
      </c>
      <c r="AI4" s="381" t="s">
        <v>1758</v>
      </c>
      <c r="AJ4" s="381" t="s">
        <v>1406</v>
      </c>
      <c r="AK4" s="381" t="s">
        <v>1405</v>
      </c>
      <c r="AL4" s="381" t="s">
        <v>1404</v>
      </c>
    </row>
    <row r="5" spans="1:38" ht="30.75" customHeight="1" x14ac:dyDescent="0.25">
      <c r="A5" s="425">
        <v>1</v>
      </c>
      <c r="B5" s="376" t="s">
        <v>48</v>
      </c>
      <c r="C5" s="376" t="s">
        <v>1403</v>
      </c>
      <c r="D5" s="376"/>
      <c r="E5" s="376" t="s">
        <v>547</v>
      </c>
      <c r="F5" s="376" t="s">
        <v>66</v>
      </c>
      <c r="G5" s="376" t="s">
        <v>1401</v>
      </c>
      <c r="H5" s="376" t="s">
        <v>1751</v>
      </c>
      <c r="I5" s="405" t="s">
        <v>2164</v>
      </c>
      <c r="J5" s="380">
        <v>0</v>
      </c>
      <c r="K5" s="376" t="s">
        <v>2056</v>
      </c>
      <c r="L5" s="376">
        <v>1</v>
      </c>
      <c r="M5" s="376">
        <v>1</v>
      </c>
      <c r="N5" s="376" t="s">
        <v>1933</v>
      </c>
      <c r="O5" s="376" t="s">
        <v>2173</v>
      </c>
      <c r="P5" s="376" t="s">
        <v>1402</v>
      </c>
      <c r="Q5" s="376" t="s">
        <v>547</v>
      </c>
      <c r="R5" s="376" t="s">
        <v>547</v>
      </c>
      <c r="S5" s="376" t="s">
        <v>547</v>
      </c>
      <c r="T5" s="376" t="s">
        <v>1254</v>
      </c>
      <c r="U5" s="376" t="s">
        <v>1254</v>
      </c>
      <c r="V5" s="376" t="s">
        <v>1254</v>
      </c>
      <c r="W5" s="376" t="s">
        <v>1254</v>
      </c>
      <c r="X5" s="376" t="s">
        <v>1254</v>
      </c>
      <c r="Y5" s="376" t="s">
        <v>1254</v>
      </c>
      <c r="Z5" s="376" t="s">
        <v>1254</v>
      </c>
      <c r="AA5" s="376" t="s">
        <v>1254</v>
      </c>
      <c r="AB5" s="376" t="s">
        <v>1254</v>
      </c>
      <c r="AC5" s="416"/>
      <c r="AD5" s="376" t="s">
        <v>1254</v>
      </c>
      <c r="AE5" s="416"/>
      <c r="AF5" s="376" t="s">
        <v>1254</v>
      </c>
      <c r="AG5" s="416"/>
      <c r="AH5" s="376" t="s">
        <v>1399</v>
      </c>
      <c r="AI5" s="376" t="s">
        <v>1759</v>
      </c>
      <c r="AJ5" s="376"/>
      <c r="AK5" s="376"/>
      <c r="AL5" s="376"/>
    </row>
    <row r="6" spans="1:38" ht="30.75" customHeight="1" x14ac:dyDescent="0.25">
      <c r="A6" s="425">
        <v>2</v>
      </c>
      <c r="B6" s="376"/>
      <c r="C6" s="376"/>
      <c r="D6" s="376"/>
      <c r="E6" s="376" t="s">
        <v>548</v>
      </c>
      <c r="F6" s="376" t="s">
        <v>66</v>
      </c>
      <c r="G6" s="376" t="s">
        <v>1401</v>
      </c>
      <c r="H6" s="376" t="s">
        <v>1751</v>
      </c>
      <c r="I6" s="405" t="s">
        <v>2164</v>
      </c>
      <c r="J6" s="380">
        <v>0</v>
      </c>
      <c r="K6" s="376" t="s">
        <v>2056</v>
      </c>
      <c r="L6" s="376">
        <v>1</v>
      </c>
      <c r="M6" s="376">
        <v>1</v>
      </c>
      <c r="N6" s="376" t="s">
        <v>2020</v>
      </c>
      <c r="O6" s="376" t="s">
        <v>2174</v>
      </c>
      <c r="P6" s="376" t="s">
        <v>535</v>
      </c>
      <c r="Q6" s="376" t="s">
        <v>548</v>
      </c>
      <c r="R6" s="376" t="s">
        <v>548</v>
      </c>
      <c r="S6" s="376" t="s">
        <v>548</v>
      </c>
      <c r="T6" s="376" t="s">
        <v>1254</v>
      </c>
      <c r="U6" s="376" t="s">
        <v>1254</v>
      </c>
      <c r="V6" s="376" t="s">
        <v>1254</v>
      </c>
      <c r="W6" s="376" t="s">
        <v>1254</v>
      </c>
      <c r="X6" s="376" t="s">
        <v>1254</v>
      </c>
      <c r="Y6" s="376" t="s">
        <v>1254</v>
      </c>
      <c r="Z6" s="376" t="s">
        <v>1254</v>
      </c>
      <c r="AA6" s="376" t="s">
        <v>1254</v>
      </c>
      <c r="AB6" s="376" t="s">
        <v>1254</v>
      </c>
      <c r="AC6" s="416"/>
      <c r="AD6" s="376" t="s">
        <v>1254</v>
      </c>
      <c r="AE6" s="416"/>
      <c r="AF6" s="376" t="s">
        <v>1254</v>
      </c>
      <c r="AG6" s="416"/>
      <c r="AH6" s="376" t="s">
        <v>1399</v>
      </c>
      <c r="AI6" s="376" t="s">
        <v>1759</v>
      </c>
      <c r="AJ6" s="376"/>
      <c r="AK6" s="376"/>
      <c r="AL6" s="376"/>
    </row>
    <row r="7" spans="1:38" ht="30.75" customHeight="1" x14ac:dyDescent="0.25">
      <c r="A7" s="425">
        <v>3</v>
      </c>
      <c r="B7" s="376"/>
      <c r="C7" s="376"/>
      <c r="D7" s="376"/>
      <c r="E7" s="376" t="s">
        <v>2165</v>
      </c>
      <c r="F7" s="376" t="s">
        <v>66</v>
      </c>
      <c r="G7" s="376" t="s">
        <v>1401</v>
      </c>
      <c r="H7" s="376" t="s">
        <v>1751</v>
      </c>
      <c r="I7" s="405" t="s">
        <v>2164</v>
      </c>
      <c r="J7" s="380">
        <v>0</v>
      </c>
      <c r="K7" s="376" t="s">
        <v>2056</v>
      </c>
      <c r="L7" s="376">
        <v>1</v>
      </c>
      <c r="M7" s="376">
        <v>30</v>
      </c>
      <c r="N7" s="376" t="s">
        <v>2020</v>
      </c>
      <c r="O7" s="376" t="s">
        <v>2175</v>
      </c>
      <c r="P7" s="376"/>
      <c r="Q7" s="376" t="s">
        <v>1400</v>
      </c>
      <c r="R7" s="376" t="s">
        <v>1400</v>
      </c>
      <c r="S7" s="376" t="s">
        <v>1400</v>
      </c>
      <c r="T7" s="376" t="s">
        <v>1254</v>
      </c>
      <c r="U7" s="376" t="s">
        <v>1254</v>
      </c>
      <c r="V7" s="376" t="s">
        <v>1254</v>
      </c>
      <c r="W7" s="376" t="s">
        <v>1254</v>
      </c>
      <c r="X7" s="376" t="s">
        <v>1254</v>
      </c>
      <c r="Y7" s="376" t="s">
        <v>1254</v>
      </c>
      <c r="Z7" s="376" t="s">
        <v>1254</v>
      </c>
      <c r="AA7" s="376" t="s">
        <v>1254</v>
      </c>
      <c r="AB7" s="376" t="s">
        <v>1254</v>
      </c>
      <c r="AC7" s="416"/>
      <c r="AD7" s="376" t="s">
        <v>1254</v>
      </c>
      <c r="AE7" s="416"/>
      <c r="AF7" s="376" t="s">
        <v>1254</v>
      </c>
      <c r="AG7" s="416"/>
      <c r="AH7" s="376" t="s">
        <v>1399</v>
      </c>
      <c r="AI7" s="376" t="s">
        <v>1759</v>
      </c>
      <c r="AJ7" s="376"/>
      <c r="AK7" s="376"/>
      <c r="AL7" s="376"/>
    </row>
    <row r="8" spans="1:38" ht="30.75" customHeight="1" x14ac:dyDescent="0.25">
      <c r="A8" s="425">
        <v>4</v>
      </c>
      <c r="B8" s="376"/>
      <c r="C8" s="376"/>
      <c r="D8" s="376"/>
      <c r="E8" s="376" t="s">
        <v>1398</v>
      </c>
      <c r="F8" s="376" t="s">
        <v>66</v>
      </c>
      <c r="G8" s="376" t="s">
        <v>253</v>
      </c>
      <c r="H8" s="376"/>
      <c r="I8" s="405" t="s">
        <v>2164</v>
      </c>
      <c r="J8" s="380">
        <v>0</v>
      </c>
      <c r="K8" s="376" t="s">
        <v>2056</v>
      </c>
      <c r="L8" s="376">
        <v>1</v>
      </c>
      <c r="M8" s="376">
        <v>1</v>
      </c>
      <c r="N8" s="376" t="s">
        <v>2015</v>
      </c>
      <c r="O8" s="376" t="s">
        <v>2176</v>
      </c>
      <c r="P8" s="376" t="s">
        <v>546</v>
      </c>
      <c r="Q8" s="376" t="s">
        <v>549</v>
      </c>
      <c r="R8" s="376" t="s">
        <v>549</v>
      </c>
      <c r="S8" s="376" t="s">
        <v>549</v>
      </c>
      <c r="T8" s="376" t="s">
        <v>1184</v>
      </c>
      <c r="U8" s="376" t="s">
        <v>1184</v>
      </c>
      <c r="V8" s="376" t="s">
        <v>1184</v>
      </c>
      <c r="W8" s="376" t="s">
        <v>1184</v>
      </c>
      <c r="X8" s="376" t="s">
        <v>1184</v>
      </c>
      <c r="Y8" s="376" t="s">
        <v>1380</v>
      </c>
      <c r="Z8" s="376" t="s">
        <v>1380</v>
      </c>
      <c r="AA8" s="376" t="s">
        <v>1380</v>
      </c>
      <c r="AB8" s="376" t="s">
        <v>1207</v>
      </c>
      <c r="AC8" s="416"/>
      <c r="AD8" s="376" t="s">
        <v>1207</v>
      </c>
      <c r="AE8" s="416"/>
      <c r="AF8" s="376" t="s">
        <v>1207</v>
      </c>
      <c r="AG8" s="416"/>
      <c r="AH8" s="376" t="s">
        <v>1397</v>
      </c>
      <c r="AI8" s="376" t="s">
        <v>1759</v>
      </c>
      <c r="AJ8" s="376"/>
      <c r="AK8" s="376"/>
      <c r="AL8" s="376"/>
    </row>
    <row r="9" spans="1:38" ht="30.75" customHeight="1" x14ac:dyDescent="0.25">
      <c r="A9" s="425">
        <v>5</v>
      </c>
      <c r="B9" s="376"/>
      <c r="C9" s="376"/>
      <c r="D9" s="376"/>
      <c r="E9" s="376" t="s">
        <v>2166</v>
      </c>
      <c r="F9" s="376" t="s">
        <v>66</v>
      </c>
      <c r="G9" s="376" t="s">
        <v>253</v>
      </c>
      <c r="H9" s="376"/>
      <c r="I9" s="405" t="s">
        <v>2164</v>
      </c>
      <c r="J9" s="380">
        <v>0</v>
      </c>
      <c r="K9" s="376" t="s">
        <v>2056</v>
      </c>
      <c r="L9" s="376">
        <v>1</v>
      </c>
      <c r="M9" s="376">
        <v>31</v>
      </c>
      <c r="N9" s="376" t="s">
        <v>2015</v>
      </c>
      <c r="O9" s="376" t="s">
        <v>2177</v>
      </c>
      <c r="P9" s="376"/>
      <c r="Q9" s="376" t="s">
        <v>1396</v>
      </c>
      <c r="R9" s="376" t="s">
        <v>1396</v>
      </c>
      <c r="S9" s="376" t="s">
        <v>1396</v>
      </c>
      <c r="T9" s="376" t="s">
        <v>1184</v>
      </c>
      <c r="U9" s="376" t="s">
        <v>1184</v>
      </c>
      <c r="V9" s="376" t="s">
        <v>1184</v>
      </c>
      <c r="W9" s="376" t="s">
        <v>1184</v>
      </c>
      <c r="X9" s="376" t="s">
        <v>1184</v>
      </c>
      <c r="Y9" s="376" t="s">
        <v>1380</v>
      </c>
      <c r="Z9" s="376" t="s">
        <v>1380</v>
      </c>
      <c r="AA9" s="376" t="s">
        <v>1380</v>
      </c>
      <c r="AB9" s="376" t="s">
        <v>1207</v>
      </c>
      <c r="AC9" s="416"/>
      <c r="AD9" s="376" t="s">
        <v>1207</v>
      </c>
      <c r="AE9" s="416"/>
      <c r="AF9" s="376" t="s">
        <v>1207</v>
      </c>
      <c r="AG9" s="416"/>
      <c r="AH9" s="376"/>
      <c r="AI9" s="376" t="s">
        <v>1759</v>
      </c>
      <c r="AJ9" s="376"/>
      <c r="AK9" s="376"/>
      <c r="AL9" s="376"/>
    </row>
    <row r="10" spans="1:38" ht="30.75" customHeight="1" x14ac:dyDescent="0.25">
      <c r="A10" s="425">
        <v>6</v>
      </c>
      <c r="B10" s="376" t="s">
        <v>48</v>
      </c>
      <c r="C10" s="376" t="s">
        <v>1395</v>
      </c>
      <c r="D10" s="376"/>
      <c r="E10" s="376" t="s">
        <v>1394</v>
      </c>
      <c r="F10" s="376" t="s">
        <v>66</v>
      </c>
      <c r="G10" s="376" t="s">
        <v>1386</v>
      </c>
      <c r="H10" s="376" t="s">
        <v>1751</v>
      </c>
      <c r="I10" s="405" t="s">
        <v>2164</v>
      </c>
      <c r="J10" s="380">
        <v>0</v>
      </c>
      <c r="K10" s="376" t="s">
        <v>2056</v>
      </c>
      <c r="L10" s="376">
        <v>1</v>
      </c>
      <c r="M10" s="376">
        <v>1</v>
      </c>
      <c r="N10" s="376" t="s">
        <v>2016</v>
      </c>
      <c r="O10" s="376" t="s">
        <v>2178</v>
      </c>
      <c r="P10" s="376" t="s">
        <v>534</v>
      </c>
      <c r="Q10" s="376" t="s">
        <v>1393</v>
      </c>
      <c r="R10" s="376" t="s">
        <v>1393</v>
      </c>
      <c r="S10" s="376" t="s">
        <v>1393</v>
      </c>
      <c r="T10" s="376" t="s">
        <v>1254</v>
      </c>
      <c r="U10" s="376" t="s">
        <v>1254</v>
      </c>
      <c r="V10" s="376" t="s">
        <v>1254</v>
      </c>
      <c r="W10" s="376" t="s">
        <v>1254</v>
      </c>
      <c r="X10" s="376" t="s">
        <v>1254</v>
      </c>
      <c r="Y10" s="376" t="s">
        <v>1254</v>
      </c>
      <c r="Z10" s="376" t="s">
        <v>1254</v>
      </c>
      <c r="AA10" s="376" t="s">
        <v>1254</v>
      </c>
      <c r="AB10" s="376" t="s">
        <v>1254</v>
      </c>
      <c r="AC10" s="416"/>
      <c r="AD10" s="376" t="s">
        <v>1254</v>
      </c>
      <c r="AE10" s="416"/>
      <c r="AF10" s="376" t="s">
        <v>1254</v>
      </c>
      <c r="AG10" s="416"/>
      <c r="AH10" s="376"/>
      <c r="AI10" s="376" t="s">
        <v>1759</v>
      </c>
      <c r="AJ10" s="376"/>
      <c r="AK10" s="376"/>
      <c r="AL10" s="376"/>
    </row>
    <row r="11" spans="1:38" ht="30.75" customHeight="1" x14ac:dyDescent="0.25">
      <c r="A11" s="425">
        <v>7</v>
      </c>
      <c r="B11" s="376"/>
      <c r="C11" s="376"/>
      <c r="D11" s="376"/>
      <c r="E11" s="376" t="s">
        <v>1392</v>
      </c>
      <c r="F11" s="376" t="s">
        <v>66</v>
      </c>
      <c r="G11" s="376" t="s">
        <v>1386</v>
      </c>
      <c r="H11" s="376" t="s">
        <v>1751</v>
      </c>
      <c r="I11" s="405" t="s">
        <v>2164</v>
      </c>
      <c r="J11" s="380">
        <v>0</v>
      </c>
      <c r="K11" s="376" t="s">
        <v>2056</v>
      </c>
      <c r="L11" s="376">
        <v>1</v>
      </c>
      <c r="M11" s="376">
        <v>1</v>
      </c>
      <c r="N11" s="376" t="s">
        <v>2016</v>
      </c>
      <c r="O11" s="376" t="s">
        <v>2179</v>
      </c>
      <c r="P11" s="376" t="s">
        <v>535</v>
      </c>
      <c r="Q11" s="376" t="s">
        <v>1392</v>
      </c>
      <c r="R11" s="376" t="s">
        <v>1380</v>
      </c>
      <c r="S11" s="376" t="s">
        <v>1380</v>
      </c>
      <c r="T11" s="376" t="s">
        <v>1254</v>
      </c>
      <c r="U11" s="376" t="s">
        <v>1254</v>
      </c>
      <c r="V11" s="376" t="s">
        <v>1254</v>
      </c>
      <c r="W11" s="376" t="s">
        <v>1254</v>
      </c>
      <c r="X11" s="376" t="s">
        <v>1254</v>
      </c>
      <c r="Y11" s="376" t="s">
        <v>1254</v>
      </c>
      <c r="Z11" s="376" t="s">
        <v>1254</v>
      </c>
      <c r="AA11" s="376" t="s">
        <v>1254</v>
      </c>
      <c r="AB11" s="376" t="s">
        <v>1254</v>
      </c>
      <c r="AC11" s="416"/>
      <c r="AD11" s="376" t="s">
        <v>1254</v>
      </c>
      <c r="AE11" s="416"/>
      <c r="AF11" s="376" t="s">
        <v>1254</v>
      </c>
      <c r="AG11" s="416"/>
      <c r="AH11" s="376"/>
      <c r="AI11" s="376" t="s">
        <v>1759</v>
      </c>
      <c r="AJ11" s="376"/>
      <c r="AK11" s="376"/>
      <c r="AL11" s="376"/>
    </row>
    <row r="12" spans="1:38" ht="30.75" customHeight="1" x14ac:dyDescent="0.25">
      <c r="A12" s="425">
        <v>8</v>
      </c>
      <c r="B12" s="376"/>
      <c r="C12" s="376"/>
      <c r="D12" s="376"/>
      <c r="E12" s="376" t="s">
        <v>2167</v>
      </c>
      <c r="F12" s="376" t="s">
        <v>66</v>
      </c>
      <c r="G12" s="376" t="s">
        <v>1386</v>
      </c>
      <c r="H12" s="376" t="s">
        <v>1751</v>
      </c>
      <c r="I12" s="405" t="s">
        <v>2164</v>
      </c>
      <c r="J12" s="380">
        <v>0</v>
      </c>
      <c r="K12" s="376" t="s">
        <v>2056</v>
      </c>
      <c r="L12" s="376">
        <v>1</v>
      </c>
      <c r="M12" s="376">
        <v>30</v>
      </c>
      <c r="N12" s="376" t="s">
        <v>2016</v>
      </c>
      <c r="O12" s="376" t="s">
        <v>2180</v>
      </c>
      <c r="P12" s="376"/>
      <c r="Q12" s="376" t="s">
        <v>1391</v>
      </c>
      <c r="R12" s="376" t="s">
        <v>1380</v>
      </c>
      <c r="S12" s="376" t="s">
        <v>1380</v>
      </c>
      <c r="T12" s="376" t="s">
        <v>1254</v>
      </c>
      <c r="U12" s="376" t="s">
        <v>1254</v>
      </c>
      <c r="V12" s="376" t="s">
        <v>1254</v>
      </c>
      <c r="W12" s="376" t="s">
        <v>1254</v>
      </c>
      <c r="X12" s="376" t="s">
        <v>1254</v>
      </c>
      <c r="Y12" s="376" t="s">
        <v>1254</v>
      </c>
      <c r="Z12" s="376" t="s">
        <v>1254</v>
      </c>
      <c r="AA12" s="376" t="s">
        <v>1254</v>
      </c>
      <c r="AB12" s="376" t="s">
        <v>1254</v>
      </c>
      <c r="AC12" s="416"/>
      <c r="AD12" s="376" t="s">
        <v>1254</v>
      </c>
      <c r="AE12" s="416"/>
      <c r="AF12" s="376" t="s">
        <v>1254</v>
      </c>
      <c r="AG12" s="416"/>
      <c r="AH12" s="376"/>
      <c r="AI12" s="376" t="s">
        <v>1759</v>
      </c>
      <c r="AJ12" s="376"/>
      <c r="AK12" s="376"/>
      <c r="AL12" s="376"/>
    </row>
    <row r="13" spans="1:38" ht="30.75" customHeight="1" x14ac:dyDescent="0.25">
      <c r="A13" s="425">
        <v>9</v>
      </c>
      <c r="B13" s="376"/>
      <c r="C13" s="376"/>
      <c r="D13" s="376"/>
      <c r="E13" s="376" t="s">
        <v>1383</v>
      </c>
      <c r="F13" s="376" t="s">
        <v>66</v>
      </c>
      <c r="G13" s="376" t="s">
        <v>1382</v>
      </c>
      <c r="H13" s="376"/>
      <c r="I13" s="405" t="s">
        <v>2164</v>
      </c>
      <c r="J13" s="380">
        <v>0</v>
      </c>
      <c r="K13" s="376" t="s">
        <v>2056</v>
      </c>
      <c r="L13" s="376">
        <v>1</v>
      </c>
      <c r="M13" s="376">
        <v>1</v>
      </c>
      <c r="N13" s="376" t="s">
        <v>2017</v>
      </c>
      <c r="O13" s="376" t="s">
        <v>2181</v>
      </c>
      <c r="P13" s="376" t="s">
        <v>546</v>
      </c>
      <c r="Q13" s="376" t="s">
        <v>1383</v>
      </c>
      <c r="R13" s="376" t="s">
        <v>1380</v>
      </c>
      <c r="S13" s="376" t="s">
        <v>1380</v>
      </c>
      <c r="T13" s="376" t="s">
        <v>1380</v>
      </c>
      <c r="U13" s="376" t="s">
        <v>1380</v>
      </c>
      <c r="V13" s="376" t="s">
        <v>1380</v>
      </c>
      <c r="W13" s="376" t="s">
        <v>1380</v>
      </c>
      <c r="X13" s="376" t="s">
        <v>1380</v>
      </c>
      <c r="Y13" s="376" t="s">
        <v>1380</v>
      </c>
      <c r="Z13" s="376" t="s">
        <v>1380</v>
      </c>
      <c r="AA13" s="376" t="s">
        <v>1380</v>
      </c>
      <c r="AB13" s="376" t="s">
        <v>1254</v>
      </c>
      <c r="AC13" s="416"/>
      <c r="AD13" s="376" t="s">
        <v>1254</v>
      </c>
      <c r="AE13" s="416"/>
      <c r="AF13" s="376" t="s">
        <v>1254</v>
      </c>
      <c r="AG13" s="416"/>
      <c r="AH13" s="382"/>
      <c r="AI13" s="376" t="s">
        <v>1759</v>
      </c>
      <c r="AJ13" s="376"/>
      <c r="AK13" s="376"/>
      <c r="AL13" s="376"/>
    </row>
    <row r="14" spans="1:38" ht="30.75" customHeight="1" x14ac:dyDescent="0.25">
      <c r="A14" s="425">
        <v>10</v>
      </c>
      <c r="B14" s="376"/>
      <c r="C14" s="376"/>
      <c r="D14" s="376"/>
      <c r="E14" s="376" t="s">
        <v>2168</v>
      </c>
      <c r="F14" s="376" t="s">
        <v>66</v>
      </c>
      <c r="G14" s="376" t="s">
        <v>1382</v>
      </c>
      <c r="H14" s="376"/>
      <c r="I14" s="405" t="s">
        <v>2164</v>
      </c>
      <c r="J14" s="380">
        <v>0</v>
      </c>
      <c r="K14" s="376" t="s">
        <v>2056</v>
      </c>
      <c r="L14" s="376">
        <v>1</v>
      </c>
      <c r="M14" s="376">
        <v>31</v>
      </c>
      <c r="N14" s="376" t="s">
        <v>2017</v>
      </c>
      <c r="O14" s="376" t="s">
        <v>2182</v>
      </c>
      <c r="P14" s="376"/>
      <c r="Q14" s="376" t="s">
        <v>1390</v>
      </c>
      <c r="R14" s="376" t="s">
        <v>1380</v>
      </c>
      <c r="S14" s="376" t="s">
        <v>1380</v>
      </c>
      <c r="T14" s="376" t="s">
        <v>1380</v>
      </c>
      <c r="U14" s="376" t="s">
        <v>1380</v>
      </c>
      <c r="V14" s="376" t="s">
        <v>1380</v>
      </c>
      <c r="W14" s="376" t="s">
        <v>1380</v>
      </c>
      <c r="X14" s="376" t="s">
        <v>1380</v>
      </c>
      <c r="Y14" s="376" t="s">
        <v>1380</v>
      </c>
      <c r="Z14" s="376" t="s">
        <v>1380</v>
      </c>
      <c r="AA14" s="376" t="s">
        <v>1380</v>
      </c>
      <c r="AB14" s="376" t="s">
        <v>1254</v>
      </c>
      <c r="AC14" s="416"/>
      <c r="AD14" s="376" t="s">
        <v>1254</v>
      </c>
      <c r="AE14" s="416"/>
      <c r="AF14" s="376" t="s">
        <v>1254</v>
      </c>
      <c r="AG14" s="416"/>
      <c r="AH14" s="382"/>
      <c r="AI14" s="376" t="s">
        <v>1759</v>
      </c>
      <c r="AJ14" s="376"/>
      <c r="AK14" s="376"/>
      <c r="AL14" s="376"/>
    </row>
    <row r="15" spans="1:38" ht="30.75" customHeight="1" x14ac:dyDescent="0.25">
      <c r="A15" s="425">
        <v>11</v>
      </c>
      <c r="B15" s="376" t="s">
        <v>48</v>
      </c>
      <c r="C15" s="376" t="s">
        <v>1389</v>
      </c>
      <c r="D15" s="376"/>
      <c r="E15" s="376" t="s">
        <v>1388</v>
      </c>
      <c r="F15" s="376" t="s">
        <v>66</v>
      </c>
      <c r="G15" s="376" t="s">
        <v>1386</v>
      </c>
      <c r="H15" s="376" t="s">
        <v>1751</v>
      </c>
      <c r="I15" s="405" t="s">
        <v>2164</v>
      </c>
      <c r="J15" s="380">
        <v>0</v>
      </c>
      <c r="K15" s="376" t="s">
        <v>2056</v>
      </c>
      <c r="L15" s="376">
        <v>1</v>
      </c>
      <c r="M15" s="376">
        <v>1</v>
      </c>
      <c r="N15" s="376" t="s">
        <v>2018</v>
      </c>
      <c r="O15" s="376" t="s">
        <v>2183</v>
      </c>
      <c r="P15" s="376" t="s">
        <v>534</v>
      </c>
      <c r="Q15" s="376" t="s">
        <v>1388</v>
      </c>
      <c r="R15" s="376" t="s">
        <v>1380</v>
      </c>
      <c r="S15" s="376" t="s">
        <v>1380</v>
      </c>
      <c r="T15" s="376" t="s">
        <v>1254</v>
      </c>
      <c r="U15" s="376" t="s">
        <v>1254</v>
      </c>
      <c r="V15" s="376" t="s">
        <v>1254</v>
      </c>
      <c r="W15" s="376" t="s">
        <v>1254</v>
      </c>
      <c r="X15" s="376" t="s">
        <v>1254</v>
      </c>
      <c r="Y15" s="376" t="s">
        <v>1254</v>
      </c>
      <c r="Z15" s="376" t="s">
        <v>1254</v>
      </c>
      <c r="AA15" s="376" t="s">
        <v>1254</v>
      </c>
      <c r="AB15" s="376" t="s">
        <v>1254</v>
      </c>
      <c r="AC15" s="416"/>
      <c r="AD15" s="376" t="s">
        <v>1254</v>
      </c>
      <c r="AE15" s="416"/>
      <c r="AF15" s="376" t="s">
        <v>1254</v>
      </c>
      <c r="AG15" s="416"/>
      <c r="AH15" s="376"/>
      <c r="AI15" s="376" t="s">
        <v>1759</v>
      </c>
      <c r="AJ15" s="376"/>
      <c r="AK15" s="376"/>
      <c r="AL15" s="376"/>
    </row>
    <row r="16" spans="1:38" ht="30.75" customHeight="1" x14ac:dyDescent="0.25">
      <c r="A16" s="425">
        <v>12</v>
      </c>
      <c r="B16" s="376"/>
      <c r="C16" s="376"/>
      <c r="D16" s="376"/>
      <c r="E16" s="376" t="s">
        <v>1387</v>
      </c>
      <c r="F16" s="376" t="s">
        <v>66</v>
      </c>
      <c r="G16" s="376" t="s">
        <v>1386</v>
      </c>
      <c r="H16" s="376" t="s">
        <v>1751</v>
      </c>
      <c r="I16" s="405" t="s">
        <v>2164</v>
      </c>
      <c r="J16" s="380">
        <v>0</v>
      </c>
      <c r="K16" s="376" t="s">
        <v>2056</v>
      </c>
      <c r="L16" s="376">
        <v>1</v>
      </c>
      <c r="M16" s="376">
        <v>1</v>
      </c>
      <c r="N16" s="376" t="s">
        <v>2018</v>
      </c>
      <c r="O16" s="376" t="s">
        <v>2184</v>
      </c>
      <c r="P16" s="376" t="s">
        <v>535</v>
      </c>
      <c r="Q16" s="376" t="s">
        <v>1387</v>
      </c>
      <c r="R16" s="376" t="s">
        <v>1380</v>
      </c>
      <c r="S16" s="376" t="s">
        <v>1380</v>
      </c>
      <c r="T16" s="376" t="s">
        <v>1254</v>
      </c>
      <c r="U16" s="376" t="s">
        <v>1254</v>
      </c>
      <c r="V16" s="376" t="s">
        <v>1254</v>
      </c>
      <c r="W16" s="376" t="s">
        <v>1254</v>
      </c>
      <c r="X16" s="376" t="s">
        <v>1254</v>
      </c>
      <c r="Y16" s="376" t="s">
        <v>1254</v>
      </c>
      <c r="Z16" s="376" t="s">
        <v>1254</v>
      </c>
      <c r="AA16" s="376" t="s">
        <v>1254</v>
      </c>
      <c r="AB16" s="376" t="s">
        <v>1254</v>
      </c>
      <c r="AC16" s="416"/>
      <c r="AD16" s="376" t="s">
        <v>1254</v>
      </c>
      <c r="AE16" s="416"/>
      <c r="AF16" s="376" t="s">
        <v>1254</v>
      </c>
      <c r="AG16" s="416"/>
      <c r="AH16" s="376"/>
      <c r="AI16" s="376" t="s">
        <v>1759</v>
      </c>
      <c r="AJ16" s="376"/>
      <c r="AK16" s="376"/>
      <c r="AL16" s="376"/>
    </row>
    <row r="17" spans="1:38" ht="30.75" customHeight="1" x14ac:dyDescent="0.25">
      <c r="A17" s="425">
        <v>13</v>
      </c>
      <c r="B17" s="376"/>
      <c r="C17" s="376"/>
      <c r="D17" s="376"/>
      <c r="E17" s="376" t="s">
        <v>2169</v>
      </c>
      <c r="F17" s="376" t="s">
        <v>66</v>
      </c>
      <c r="G17" s="376" t="s">
        <v>1386</v>
      </c>
      <c r="H17" s="376" t="s">
        <v>1751</v>
      </c>
      <c r="I17" s="405" t="s">
        <v>2164</v>
      </c>
      <c r="J17" s="380">
        <v>0</v>
      </c>
      <c r="K17" s="376" t="s">
        <v>2056</v>
      </c>
      <c r="L17" s="376">
        <v>1</v>
      </c>
      <c r="M17" s="376">
        <v>30</v>
      </c>
      <c r="N17" s="376" t="s">
        <v>2018</v>
      </c>
      <c r="O17" s="376" t="s">
        <v>2185</v>
      </c>
      <c r="P17" s="376"/>
      <c r="Q17" s="376" t="s">
        <v>1385</v>
      </c>
      <c r="R17" s="376" t="s">
        <v>1380</v>
      </c>
      <c r="S17" s="376" t="s">
        <v>1380</v>
      </c>
      <c r="T17" s="376" t="s">
        <v>1254</v>
      </c>
      <c r="U17" s="376" t="s">
        <v>1254</v>
      </c>
      <c r="V17" s="376" t="s">
        <v>1254</v>
      </c>
      <c r="W17" s="376" t="s">
        <v>1254</v>
      </c>
      <c r="X17" s="376" t="s">
        <v>1254</v>
      </c>
      <c r="Y17" s="376" t="s">
        <v>1254</v>
      </c>
      <c r="Z17" s="376" t="s">
        <v>1254</v>
      </c>
      <c r="AA17" s="376" t="s">
        <v>1254</v>
      </c>
      <c r="AB17" s="376" t="s">
        <v>1254</v>
      </c>
      <c r="AC17" s="416"/>
      <c r="AD17" s="376" t="s">
        <v>1254</v>
      </c>
      <c r="AE17" s="416"/>
      <c r="AF17" s="376" t="s">
        <v>1254</v>
      </c>
      <c r="AG17" s="416"/>
      <c r="AH17" s="376"/>
      <c r="AI17" s="376" t="s">
        <v>1759</v>
      </c>
      <c r="AJ17" s="376"/>
      <c r="AK17" s="376"/>
      <c r="AL17" s="376"/>
    </row>
    <row r="18" spans="1:38" ht="30.75" customHeight="1" x14ac:dyDescent="0.25">
      <c r="A18" s="425">
        <v>14</v>
      </c>
      <c r="B18" s="376"/>
      <c r="C18" s="376"/>
      <c r="D18" s="376"/>
      <c r="E18" s="376" t="s">
        <v>1384</v>
      </c>
      <c r="F18" s="376" t="s">
        <v>66</v>
      </c>
      <c r="G18" s="376" t="s">
        <v>1382</v>
      </c>
      <c r="H18" s="376"/>
      <c r="I18" s="405" t="s">
        <v>2164</v>
      </c>
      <c r="J18" s="380">
        <v>0</v>
      </c>
      <c r="K18" s="376" t="s">
        <v>2056</v>
      </c>
      <c r="L18" s="376">
        <v>1</v>
      </c>
      <c r="M18" s="376">
        <v>1</v>
      </c>
      <c r="N18" s="376" t="s">
        <v>2019</v>
      </c>
      <c r="O18" s="376" t="s">
        <v>2186</v>
      </c>
      <c r="P18" s="376" t="s">
        <v>546</v>
      </c>
      <c r="Q18" s="376" t="s">
        <v>1383</v>
      </c>
      <c r="R18" s="376" t="s">
        <v>1380</v>
      </c>
      <c r="S18" s="376" t="s">
        <v>1380</v>
      </c>
      <c r="T18" s="376" t="s">
        <v>1380</v>
      </c>
      <c r="U18" s="376" t="s">
        <v>1380</v>
      </c>
      <c r="V18" s="376" t="s">
        <v>1380</v>
      </c>
      <c r="W18" s="376" t="s">
        <v>1380</v>
      </c>
      <c r="X18" s="376" t="s">
        <v>1380</v>
      </c>
      <c r="Y18" s="376" t="s">
        <v>1380</v>
      </c>
      <c r="Z18" s="376" t="s">
        <v>1380</v>
      </c>
      <c r="AA18" s="376" t="s">
        <v>1380</v>
      </c>
      <c r="AB18" s="376" t="s">
        <v>1254</v>
      </c>
      <c r="AC18" s="416"/>
      <c r="AD18" s="376" t="s">
        <v>1254</v>
      </c>
      <c r="AE18" s="416"/>
      <c r="AF18" s="376" t="s">
        <v>1254</v>
      </c>
      <c r="AG18" s="416"/>
      <c r="AH18" s="376"/>
      <c r="AI18" s="376" t="s">
        <v>1759</v>
      </c>
      <c r="AJ18" s="376"/>
      <c r="AK18" s="376"/>
      <c r="AL18" s="376"/>
    </row>
    <row r="19" spans="1:38" ht="30.75" customHeight="1" x14ac:dyDescent="0.25">
      <c r="A19" s="425">
        <v>15</v>
      </c>
      <c r="B19" s="376"/>
      <c r="C19" s="376"/>
      <c r="D19" s="376"/>
      <c r="E19" s="376" t="s">
        <v>2170</v>
      </c>
      <c r="F19" s="376" t="s">
        <v>66</v>
      </c>
      <c r="G19" s="376" t="s">
        <v>1382</v>
      </c>
      <c r="H19" s="376"/>
      <c r="I19" s="405" t="s">
        <v>2164</v>
      </c>
      <c r="J19" s="380">
        <v>0</v>
      </c>
      <c r="K19" s="376" t="s">
        <v>2056</v>
      </c>
      <c r="L19" s="376">
        <v>1</v>
      </c>
      <c r="M19" s="376">
        <v>31</v>
      </c>
      <c r="N19" s="376" t="s">
        <v>2019</v>
      </c>
      <c r="O19" s="376" t="s">
        <v>2187</v>
      </c>
      <c r="P19" s="376"/>
      <c r="Q19" s="376" t="s">
        <v>1381</v>
      </c>
      <c r="R19" s="376" t="s">
        <v>1380</v>
      </c>
      <c r="S19" s="376" t="s">
        <v>1380</v>
      </c>
      <c r="T19" s="376" t="s">
        <v>1380</v>
      </c>
      <c r="U19" s="376" t="s">
        <v>1380</v>
      </c>
      <c r="V19" s="376" t="s">
        <v>1380</v>
      </c>
      <c r="W19" s="376" t="s">
        <v>1380</v>
      </c>
      <c r="X19" s="376" t="s">
        <v>1380</v>
      </c>
      <c r="Y19" s="376" t="s">
        <v>1380</v>
      </c>
      <c r="Z19" s="376" t="s">
        <v>1380</v>
      </c>
      <c r="AA19" s="376" t="s">
        <v>1380</v>
      </c>
      <c r="AB19" s="376" t="s">
        <v>1254</v>
      </c>
      <c r="AC19" s="416"/>
      <c r="AD19" s="376" t="s">
        <v>1254</v>
      </c>
      <c r="AE19" s="416"/>
      <c r="AF19" s="376" t="s">
        <v>1254</v>
      </c>
      <c r="AG19" s="416"/>
      <c r="AH19" s="376"/>
      <c r="AI19" s="376" t="s">
        <v>1759</v>
      </c>
      <c r="AJ19" s="376"/>
      <c r="AK19" s="376"/>
      <c r="AL19" s="376"/>
    </row>
    <row r="20" spans="1:38" ht="30.75" customHeight="1" x14ac:dyDescent="0.25">
      <c r="A20" s="425">
        <v>16</v>
      </c>
      <c r="B20" s="376" t="s">
        <v>1693</v>
      </c>
      <c r="C20" s="376" t="s">
        <v>63</v>
      </c>
      <c r="D20" s="376" t="s">
        <v>2449</v>
      </c>
      <c r="E20" s="376" t="s">
        <v>64</v>
      </c>
      <c r="F20" s="378" t="s">
        <v>66</v>
      </c>
      <c r="G20" s="376" t="s">
        <v>613</v>
      </c>
      <c r="H20" s="376"/>
      <c r="I20" s="376" t="s">
        <v>2462</v>
      </c>
      <c r="J20" s="377">
        <v>1</v>
      </c>
      <c r="K20" s="376" t="s">
        <v>2057</v>
      </c>
      <c r="L20" s="376">
        <v>1</v>
      </c>
      <c r="M20" s="376">
        <v>1</v>
      </c>
      <c r="N20" s="376" t="s">
        <v>1934</v>
      </c>
      <c r="O20" s="376" t="s">
        <v>2188</v>
      </c>
      <c r="P20" s="376" t="s">
        <v>425</v>
      </c>
      <c r="Q20" s="376" t="s">
        <v>1378</v>
      </c>
      <c r="R20" s="376" t="s">
        <v>64</v>
      </c>
      <c r="S20" s="376" t="s">
        <v>64</v>
      </c>
      <c r="T20" s="376" t="s">
        <v>1184</v>
      </c>
      <c r="U20" s="376" t="s">
        <v>1184</v>
      </c>
      <c r="V20" s="376" t="s">
        <v>1184</v>
      </c>
      <c r="W20" s="376" t="s">
        <v>1184</v>
      </c>
      <c r="X20" s="376" t="s">
        <v>1184</v>
      </c>
      <c r="Y20" s="376" t="s">
        <v>1184</v>
      </c>
      <c r="Z20" s="378" t="s">
        <v>1184</v>
      </c>
      <c r="AA20" s="378" t="s">
        <v>1184</v>
      </c>
      <c r="AB20" s="378" t="s">
        <v>1207</v>
      </c>
      <c r="AC20" s="417">
        <f>Table1332[[#This Row],[Default]]</f>
        <v>1</v>
      </c>
      <c r="AD20" s="378" t="s">
        <v>1207</v>
      </c>
      <c r="AE20" s="417">
        <f>Table1332[[#This Row],[Default]]</f>
        <v>1</v>
      </c>
      <c r="AF20" s="378" t="s">
        <v>1207</v>
      </c>
      <c r="AG20" s="417">
        <f>Table1332[[#This Row],[Default]]</f>
        <v>1</v>
      </c>
      <c r="AH20" s="376" t="s">
        <v>1376</v>
      </c>
      <c r="AI20" s="376" t="s">
        <v>66</v>
      </c>
      <c r="AJ20" s="376"/>
      <c r="AK20" s="376"/>
      <c r="AL20" s="376"/>
    </row>
    <row r="21" spans="1:38" ht="30.75" customHeight="1" x14ac:dyDescent="0.25">
      <c r="A21" s="425">
        <v>17</v>
      </c>
      <c r="B21" s="376"/>
      <c r="C21" s="376"/>
      <c r="D21" s="376"/>
      <c r="E21" s="376" t="s">
        <v>67</v>
      </c>
      <c r="F21" s="378" t="s">
        <v>69</v>
      </c>
      <c r="G21" s="376" t="s">
        <v>613</v>
      </c>
      <c r="H21" s="376"/>
      <c r="I21" s="376" t="s">
        <v>2462</v>
      </c>
      <c r="J21" s="377">
        <v>1</v>
      </c>
      <c r="K21" s="376" t="s">
        <v>2057</v>
      </c>
      <c r="L21" s="376">
        <v>1</v>
      </c>
      <c r="M21" s="376">
        <v>1</v>
      </c>
      <c r="N21" s="376" t="s">
        <v>1934</v>
      </c>
      <c r="O21" s="376" t="s">
        <v>2189</v>
      </c>
      <c r="P21" s="376" t="s">
        <v>426</v>
      </c>
      <c r="Q21" s="376" t="s">
        <v>1377</v>
      </c>
      <c r="R21" s="376" t="s">
        <v>67</v>
      </c>
      <c r="S21" s="376" t="s">
        <v>67</v>
      </c>
      <c r="T21" s="376" t="s">
        <v>1184</v>
      </c>
      <c r="U21" s="376" t="s">
        <v>1184</v>
      </c>
      <c r="V21" s="376" t="s">
        <v>1184</v>
      </c>
      <c r="W21" s="376" t="s">
        <v>1184</v>
      </c>
      <c r="X21" s="376" t="s">
        <v>1184</v>
      </c>
      <c r="Y21" s="376" t="s">
        <v>1184</v>
      </c>
      <c r="Z21" s="378" t="s">
        <v>1184</v>
      </c>
      <c r="AA21" s="378" t="s">
        <v>1184</v>
      </c>
      <c r="AB21" s="378" t="s">
        <v>1207</v>
      </c>
      <c r="AC21" s="417">
        <f>Table1332[[#This Row],[Default]]</f>
        <v>1</v>
      </c>
      <c r="AD21" s="378" t="s">
        <v>1207</v>
      </c>
      <c r="AE21" s="417">
        <f>Table1332[[#This Row],[Default]]</f>
        <v>1</v>
      </c>
      <c r="AF21" s="378" t="s">
        <v>1207</v>
      </c>
      <c r="AG21" s="417">
        <f>Table1332[[#This Row],[Default]]</f>
        <v>1</v>
      </c>
      <c r="AH21" s="376" t="s">
        <v>1376</v>
      </c>
      <c r="AI21" s="376" t="s">
        <v>1268</v>
      </c>
      <c r="AJ21" s="376"/>
      <c r="AK21" s="376"/>
      <c r="AL21" s="376"/>
    </row>
    <row r="22" spans="1:38" ht="30.75" customHeight="1" x14ac:dyDescent="0.25">
      <c r="A22" s="425">
        <v>18</v>
      </c>
      <c r="B22" s="376"/>
      <c r="C22" s="376"/>
      <c r="D22" s="376"/>
      <c r="E22" s="376" t="s">
        <v>71</v>
      </c>
      <c r="F22" s="378" t="s">
        <v>66</v>
      </c>
      <c r="G22" s="376" t="s">
        <v>1443</v>
      </c>
      <c r="H22" s="376"/>
      <c r="I22" s="376" t="s">
        <v>2462</v>
      </c>
      <c r="J22" s="377">
        <v>0</v>
      </c>
      <c r="K22" s="376" t="s">
        <v>2057</v>
      </c>
      <c r="L22" s="376">
        <v>1</v>
      </c>
      <c r="M22" s="376">
        <v>1</v>
      </c>
      <c r="N22" s="376" t="s">
        <v>1934</v>
      </c>
      <c r="O22" s="376" t="s">
        <v>2190</v>
      </c>
      <c r="P22" s="376" t="s">
        <v>427</v>
      </c>
      <c r="Q22" s="376" t="s">
        <v>71</v>
      </c>
      <c r="R22" s="376" t="s">
        <v>71</v>
      </c>
      <c r="S22" s="376" t="s">
        <v>72</v>
      </c>
      <c r="T22" s="376" t="s">
        <v>1184</v>
      </c>
      <c r="U22" s="376" t="s">
        <v>1185</v>
      </c>
      <c r="V22" s="376" t="s">
        <v>1184</v>
      </c>
      <c r="W22" s="376" t="s">
        <v>1185</v>
      </c>
      <c r="X22" s="376" t="s">
        <v>1184</v>
      </c>
      <c r="Y22" s="376" t="s">
        <v>1184</v>
      </c>
      <c r="Z22" s="378" t="s">
        <v>1184</v>
      </c>
      <c r="AA22" s="378" t="s">
        <v>1184</v>
      </c>
      <c r="AB22" s="378" t="s">
        <v>1380</v>
      </c>
      <c r="AC22" s="417">
        <f>Table1332[[#This Row],[Default]]</f>
        <v>0</v>
      </c>
      <c r="AD22" s="378" t="s">
        <v>1380</v>
      </c>
      <c r="AE22" s="417">
        <f>Table1332[[#This Row],[Default]]</f>
        <v>0</v>
      </c>
      <c r="AF22" s="378" t="s">
        <v>1380</v>
      </c>
      <c r="AG22" s="417">
        <f>Table1332[[#This Row],[Default]]</f>
        <v>0</v>
      </c>
      <c r="AH22" s="376" t="s">
        <v>1371</v>
      </c>
      <c r="AI22" s="376" t="s">
        <v>66</v>
      </c>
      <c r="AJ22" s="376"/>
      <c r="AK22" s="376"/>
      <c r="AL22" s="376" t="s">
        <v>1375</v>
      </c>
    </row>
    <row r="23" spans="1:38" ht="30.75" customHeight="1" x14ac:dyDescent="0.25">
      <c r="A23" s="425">
        <v>19</v>
      </c>
      <c r="B23" s="376"/>
      <c r="C23" s="376"/>
      <c r="D23" s="376"/>
      <c r="E23" s="376" t="s">
        <v>73</v>
      </c>
      <c r="F23" s="378" t="s">
        <v>66</v>
      </c>
      <c r="G23" s="376" t="s">
        <v>613</v>
      </c>
      <c r="H23" s="376"/>
      <c r="I23" s="376" t="s">
        <v>2462</v>
      </c>
      <c r="J23" s="380">
        <v>0</v>
      </c>
      <c r="K23" s="376" t="s">
        <v>2057</v>
      </c>
      <c r="L23" s="376">
        <v>1</v>
      </c>
      <c r="M23" s="376">
        <v>1</v>
      </c>
      <c r="N23" s="376" t="s">
        <v>1934</v>
      </c>
      <c r="O23" s="376" t="s">
        <v>2191</v>
      </c>
      <c r="P23" s="376" t="s">
        <v>428</v>
      </c>
      <c r="Q23" s="376" t="s">
        <v>1374</v>
      </c>
      <c r="R23" s="376" t="s">
        <v>73</v>
      </c>
      <c r="S23" s="376" t="s">
        <v>73</v>
      </c>
      <c r="T23" s="376" t="s">
        <v>1184</v>
      </c>
      <c r="U23" s="376" t="s">
        <v>1184</v>
      </c>
      <c r="V23" s="376" t="s">
        <v>1184</v>
      </c>
      <c r="W23" s="376" t="s">
        <v>1184</v>
      </c>
      <c r="X23" s="376" t="s">
        <v>1184</v>
      </c>
      <c r="Y23" s="376" t="s">
        <v>1184</v>
      </c>
      <c r="Z23" s="378" t="s">
        <v>1184</v>
      </c>
      <c r="AA23" s="378" t="s">
        <v>1184</v>
      </c>
      <c r="AB23" s="378" t="s">
        <v>1207</v>
      </c>
      <c r="AC23" s="417">
        <f>Table1332[[#This Row],[Default]]</f>
        <v>0</v>
      </c>
      <c r="AD23" s="378" t="s">
        <v>1207</v>
      </c>
      <c r="AE23" s="417">
        <f>Table1332[[#This Row],[Default]]</f>
        <v>0</v>
      </c>
      <c r="AF23" s="378" t="s">
        <v>1207</v>
      </c>
      <c r="AG23" s="417">
        <f>Table1332[[#This Row],[Default]]</f>
        <v>0</v>
      </c>
      <c r="AH23" s="376"/>
      <c r="AI23" s="376" t="s">
        <v>66</v>
      </c>
      <c r="AJ23" s="376"/>
      <c r="AK23" s="376"/>
      <c r="AL23" s="376"/>
    </row>
    <row r="24" spans="1:38" ht="30.75" customHeight="1" x14ac:dyDescent="0.25">
      <c r="A24" s="425">
        <v>20</v>
      </c>
      <c r="B24" s="376"/>
      <c r="C24" s="376"/>
      <c r="D24" s="376"/>
      <c r="E24" s="376" t="s">
        <v>76</v>
      </c>
      <c r="F24" s="378" t="s">
        <v>87</v>
      </c>
      <c r="G24" s="376" t="s">
        <v>75</v>
      </c>
      <c r="H24" s="376" t="s">
        <v>1751</v>
      </c>
      <c r="I24" s="376" t="s">
        <v>2462</v>
      </c>
      <c r="J24" s="380">
        <v>0</v>
      </c>
      <c r="K24" s="376" t="s">
        <v>2057</v>
      </c>
      <c r="L24" s="376">
        <v>1</v>
      </c>
      <c r="M24" s="376">
        <v>1</v>
      </c>
      <c r="N24" s="376" t="s">
        <v>1934</v>
      </c>
      <c r="O24" s="376" t="s">
        <v>2192</v>
      </c>
      <c r="P24" s="376" t="s">
        <v>429</v>
      </c>
      <c r="Q24" s="376" t="s">
        <v>76</v>
      </c>
      <c r="R24" s="376" t="s">
        <v>76</v>
      </c>
      <c r="S24" s="376" t="s">
        <v>77</v>
      </c>
      <c r="T24" s="376" t="s">
        <v>1254</v>
      </c>
      <c r="U24" s="376" t="s">
        <v>1254</v>
      </c>
      <c r="V24" s="376" t="s">
        <v>1254</v>
      </c>
      <c r="W24" s="376" t="s">
        <v>1254</v>
      </c>
      <c r="X24" s="376" t="s">
        <v>1254</v>
      </c>
      <c r="Y24" s="376" t="s">
        <v>1254</v>
      </c>
      <c r="Z24" s="378" t="s">
        <v>1254</v>
      </c>
      <c r="AA24" s="378" t="s">
        <v>1254</v>
      </c>
      <c r="AB24" s="378" t="s">
        <v>1254</v>
      </c>
      <c r="AC24" s="417">
        <f>Table1332[[#This Row],[Default]]</f>
        <v>0</v>
      </c>
      <c r="AD24" s="378" t="s">
        <v>1254</v>
      </c>
      <c r="AE24" s="417">
        <f>Table1332[[#This Row],[Default]]</f>
        <v>0</v>
      </c>
      <c r="AF24" s="378" t="s">
        <v>1254</v>
      </c>
      <c r="AG24" s="417">
        <f>Table1332[[#This Row],[Default]]</f>
        <v>0</v>
      </c>
      <c r="AH24" s="376" t="s">
        <v>1373</v>
      </c>
      <c r="AI24" s="376" t="s">
        <v>1760</v>
      </c>
      <c r="AJ24" s="376" t="s">
        <v>1340</v>
      </c>
      <c r="AK24" s="376" t="s">
        <v>1267</v>
      </c>
      <c r="AL24" s="376" t="s">
        <v>1372</v>
      </c>
    </row>
    <row r="25" spans="1:38" ht="30.75" customHeight="1" x14ac:dyDescent="0.25">
      <c r="A25" s="425">
        <v>21</v>
      </c>
      <c r="B25" s="376"/>
      <c r="C25" s="376"/>
      <c r="D25" s="376"/>
      <c r="E25" s="376" t="s">
        <v>79</v>
      </c>
      <c r="F25" s="378" t="s">
        <v>87</v>
      </c>
      <c r="G25" s="376" t="s">
        <v>75</v>
      </c>
      <c r="H25" s="376" t="s">
        <v>1751</v>
      </c>
      <c r="I25" s="376" t="s">
        <v>2462</v>
      </c>
      <c r="J25" s="380">
        <v>0</v>
      </c>
      <c r="K25" s="376" t="s">
        <v>2057</v>
      </c>
      <c r="L25" s="376">
        <v>1</v>
      </c>
      <c r="M25" s="376">
        <v>1</v>
      </c>
      <c r="N25" s="376" t="s">
        <v>1934</v>
      </c>
      <c r="O25" s="376" t="s">
        <v>2193</v>
      </c>
      <c r="P25" s="376" t="s">
        <v>430</v>
      </c>
      <c r="Q25" s="376" t="s">
        <v>79</v>
      </c>
      <c r="R25" s="376" t="s">
        <v>79</v>
      </c>
      <c r="S25" s="376" t="s">
        <v>80</v>
      </c>
      <c r="T25" s="376" t="s">
        <v>1254</v>
      </c>
      <c r="U25" s="376" t="s">
        <v>1254</v>
      </c>
      <c r="V25" s="376" t="s">
        <v>1254</v>
      </c>
      <c r="W25" s="376" t="s">
        <v>1254</v>
      </c>
      <c r="X25" s="376" t="s">
        <v>1254</v>
      </c>
      <c r="Y25" s="376" t="s">
        <v>1254</v>
      </c>
      <c r="Z25" s="376" t="s">
        <v>1254</v>
      </c>
      <c r="AA25" s="378" t="s">
        <v>1254</v>
      </c>
      <c r="AB25" s="378" t="s">
        <v>1254</v>
      </c>
      <c r="AC25" s="417">
        <f>Table1332[[#This Row],[Default]]</f>
        <v>0</v>
      </c>
      <c r="AD25" s="378" t="s">
        <v>1254</v>
      </c>
      <c r="AE25" s="417">
        <f>Table1332[[#This Row],[Default]]</f>
        <v>0</v>
      </c>
      <c r="AF25" s="378" t="s">
        <v>1254</v>
      </c>
      <c r="AG25" s="417">
        <f>Table1332[[#This Row],[Default]]</f>
        <v>0</v>
      </c>
      <c r="AH25" s="376" t="s">
        <v>1373</v>
      </c>
      <c r="AI25" s="376" t="s">
        <v>1760</v>
      </c>
      <c r="AJ25" s="376" t="s">
        <v>1340</v>
      </c>
      <c r="AK25" s="376" t="s">
        <v>1267</v>
      </c>
      <c r="AL25" s="376" t="s">
        <v>1372</v>
      </c>
    </row>
    <row r="26" spans="1:38" ht="30.75" customHeight="1" x14ac:dyDescent="0.25">
      <c r="A26" s="425">
        <v>22</v>
      </c>
      <c r="B26" s="376"/>
      <c r="C26" s="376"/>
      <c r="D26" s="376"/>
      <c r="E26" s="376" t="s">
        <v>81</v>
      </c>
      <c r="F26" s="378" t="s">
        <v>66</v>
      </c>
      <c r="G26" s="376" t="s">
        <v>1444</v>
      </c>
      <c r="H26" s="376"/>
      <c r="I26" s="376" t="s">
        <v>2462</v>
      </c>
      <c r="J26" s="380">
        <v>0</v>
      </c>
      <c r="K26" s="376" t="s">
        <v>2057</v>
      </c>
      <c r="L26" s="376">
        <v>1</v>
      </c>
      <c r="M26" s="376">
        <v>1</v>
      </c>
      <c r="N26" s="376" t="s">
        <v>1934</v>
      </c>
      <c r="O26" s="376" t="s">
        <v>2194</v>
      </c>
      <c r="P26" s="376" t="s">
        <v>431</v>
      </c>
      <c r="Q26" s="376" t="s">
        <v>81</v>
      </c>
      <c r="R26" s="376" t="s">
        <v>81</v>
      </c>
      <c r="S26" s="376" t="s">
        <v>81</v>
      </c>
      <c r="T26" s="376" t="s">
        <v>1207</v>
      </c>
      <c r="U26" s="376" t="s">
        <v>1185</v>
      </c>
      <c r="V26" s="376" t="s">
        <v>1184</v>
      </c>
      <c r="W26" s="376" t="s">
        <v>1185</v>
      </c>
      <c r="X26" s="376" t="s">
        <v>1207</v>
      </c>
      <c r="Y26" s="376" t="s">
        <v>1184</v>
      </c>
      <c r="Z26" s="378" t="s">
        <v>1207</v>
      </c>
      <c r="AA26" s="378" t="s">
        <v>1207</v>
      </c>
      <c r="AB26" s="378" t="s">
        <v>1380</v>
      </c>
      <c r="AC26" s="417">
        <f>Table1332[[#This Row],[Default]]</f>
        <v>0</v>
      </c>
      <c r="AD26" s="378" t="s">
        <v>1380</v>
      </c>
      <c r="AE26" s="417">
        <f>Table1332[[#This Row],[Default]]</f>
        <v>0</v>
      </c>
      <c r="AF26" s="378" t="s">
        <v>1207</v>
      </c>
      <c r="AG26" s="417">
        <f>Table1332[[#This Row],[Default]]</f>
        <v>0</v>
      </c>
      <c r="AH26" s="376" t="s">
        <v>1371</v>
      </c>
      <c r="AI26" s="376" t="s">
        <v>66</v>
      </c>
      <c r="AJ26" s="376"/>
      <c r="AK26" s="376"/>
      <c r="AL26" s="376" t="s">
        <v>1370</v>
      </c>
    </row>
    <row r="27" spans="1:38" ht="30.75" customHeight="1" x14ac:dyDescent="0.25">
      <c r="A27" s="425">
        <v>23</v>
      </c>
      <c r="B27" s="376"/>
      <c r="C27" s="376"/>
      <c r="D27" s="376"/>
      <c r="E27" s="376" t="s">
        <v>83</v>
      </c>
      <c r="F27" s="378" t="s">
        <v>66</v>
      </c>
      <c r="G27" s="376" t="s">
        <v>1447</v>
      </c>
      <c r="H27" s="376" t="s">
        <v>1751</v>
      </c>
      <c r="I27" s="376" t="s">
        <v>2462</v>
      </c>
      <c r="J27" s="380">
        <v>0</v>
      </c>
      <c r="K27" s="376" t="s">
        <v>2057</v>
      </c>
      <c r="L27" s="376">
        <v>1</v>
      </c>
      <c r="M27" s="376">
        <v>1</v>
      </c>
      <c r="N27" s="376" t="s">
        <v>1934</v>
      </c>
      <c r="O27" s="376" t="s">
        <v>2195</v>
      </c>
      <c r="P27" s="376" t="s">
        <v>432</v>
      </c>
      <c r="Q27" s="376" t="s">
        <v>1369</v>
      </c>
      <c r="R27" s="376" t="s">
        <v>83</v>
      </c>
      <c r="S27" s="376" t="s">
        <v>83</v>
      </c>
      <c r="T27" s="376" t="s">
        <v>1254</v>
      </c>
      <c r="U27" s="376" t="s">
        <v>1254</v>
      </c>
      <c r="V27" s="376" t="s">
        <v>1254</v>
      </c>
      <c r="W27" s="376" t="s">
        <v>1254</v>
      </c>
      <c r="X27" s="376" t="s">
        <v>1254</v>
      </c>
      <c r="Y27" s="376" t="s">
        <v>1254</v>
      </c>
      <c r="Z27" s="378" t="s">
        <v>1254</v>
      </c>
      <c r="AA27" s="378" t="s">
        <v>1254</v>
      </c>
      <c r="AB27" s="378" t="s">
        <v>1254</v>
      </c>
      <c r="AC27" s="417">
        <f>Table1332[[#This Row],[Default]]</f>
        <v>0</v>
      </c>
      <c r="AD27" s="378" t="s">
        <v>1254</v>
      </c>
      <c r="AE27" s="417">
        <f>Table1332[[#This Row],[Default]]</f>
        <v>0</v>
      </c>
      <c r="AF27" s="378" t="s">
        <v>1254</v>
      </c>
      <c r="AG27" s="417">
        <f>Table1332[[#This Row],[Default]]</f>
        <v>0</v>
      </c>
      <c r="AH27" s="376" t="s">
        <v>1368</v>
      </c>
      <c r="AI27" s="376" t="s">
        <v>1761</v>
      </c>
      <c r="AJ27" s="376" t="s">
        <v>1367</v>
      </c>
      <c r="AK27" s="376"/>
      <c r="AL27" s="376" t="s">
        <v>1366</v>
      </c>
    </row>
    <row r="28" spans="1:38" ht="30.75" customHeight="1" x14ac:dyDescent="0.25">
      <c r="A28" s="425">
        <v>24</v>
      </c>
      <c r="B28" s="376"/>
      <c r="C28" s="376"/>
      <c r="D28" s="376"/>
      <c r="E28" s="376" t="s">
        <v>85</v>
      </c>
      <c r="F28" s="378" t="s">
        <v>87</v>
      </c>
      <c r="G28" s="376" t="s">
        <v>613</v>
      </c>
      <c r="H28" s="376"/>
      <c r="I28" s="376" t="s">
        <v>2462</v>
      </c>
      <c r="J28" s="380">
        <v>0</v>
      </c>
      <c r="K28" s="376" t="s">
        <v>2057</v>
      </c>
      <c r="L28" s="376">
        <v>1</v>
      </c>
      <c r="M28" s="376">
        <v>1</v>
      </c>
      <c r="N28" s="376" t="s">
        <v>1935</v>
      </c>
      <c r="O28" s="376" t="s">
        <v>2196</v>
      </c>
      <c r="P28" s="376" t="s">
        <v>433</v>
      </c>
      <c r="Q28" s="376" t="s">
        <v>85</v>
      </c>
      <c r="R28" s="376" t="s">
        <v>85</v>
      </c>
      <c r="S28" s="376" t="s">
        <v>85</v>
      </c>
      <c r="T28" s="376" t="s">
        <v>1184</v>
      </c>
      <c r="U28" s="376" t="s">
        <v>1184</v>
      </c>
      <c r="V28" s="376" t="s">
        <v>1184</v>
      </c>
      <c r="W28" s="376" t="s">
        <v>1184</v>
      </c>
      <c r="X28" s="376" t="s">
        <v>1184</v>
      </c>
      <c r="Y28" s="376" t="s">
        <v>1184</v>
      </c>
      <c r="Z28" s="378" t="s">
        <v>1184</v>
      </c>
      <c r="AA28" s="378" t="s">
        <v>1184</v>
      </c>
      <c r="AB28" s="378" t="s">
        <v>1184</v>
      </c>
      <c r="AC28" s="417">
        <f>Table1332[[#This Row],[Default]]</f>
        <v>0</v>
      </c>
      <c r="AD28" s="378" t="s">
        <v>1184</v>
      </c>
      <c r="AE28" s="417">
        <f>Table1332[[#This Row],[Default]]</f>
        <v>0</v>
      </c>
      <c r="AF28" s="378" t="s">
        <v>1184</v>
      </c>
      <c r="AG28" s="417">
        <f>Table1332[[#This Row],[Default]]</f>
        <v>0</v>
      </c>
      <c r="AH28" s="376" t="s">
        <v>1362</v>
      </c>
      <c r="AI28" s="376" t="s">
        <v>1762</v>
      </c>
      <c r="AJ28" s="376"/>
      <c r="AK28" s="376"/>
      <c r="AL28" s="376"/>
    </row>
    <row r="29" spans="1:38" ht="30.75" customHeight="1" x14ac:dyDescent="0.25">
      <c r="A29" s="425">
        <v>25</v>
      </c>
      <c r="B29" s="376"/>
      <c r="C29" s="376"/>
      <c r="D29" s="376"/>
      <c r="E29" s="376" t="s">
        <v>811</v>
      </c>
      <c r="F29" s="378" t="s">
        <v>87</v>
      </c>
      <c r="G29" s="376" t="s">
        <v>809</v>
      </c>
      <c r="H29" s="376"/>
      <c r="I29" s="376" t="s">
        <v>2462</v>
      </c>
      <c r="J29" s="380">
        <v>0</v>
      </c>
      <c r="K29" s="376" t="s">
        <v>2057</v>
      </c>
      <c r="L29" s="376">
        <v>1</v>
      </c>
      <c r="M29" s="376">
        <v>1</v>
      </c>
      <c r="N29" s="376" t="s">
        <v>1935</v>
      </c>
      <c r="O29" s="376" t="s">
        <v>2197</v>
      </c>
      <c r="P29" s="376" t="s">
        <v>812</v>
      </c>
      <c r="Q29" s="376" t="s">
        <v>1365</v>
      </c>
      <c r="R29" s="376" t="s">
        <v>811</v>
      </c>
      <c r="S29" s="376" t="s">
        <v>811</v>
      </c>
      <c r="T29" s="376" t="s">
        <v>1184</v>
      </c>
      <c r="U29" s="376" t="s">
        <v>1184</v>
      </c>
      <c r="V29" s="376" t="s">
        <v>1184</v>
      </c>
      <c r="W29" s="376" t="s">
        <v>1184</v>
      </c>
      <c r="X29" s="376" t="s">
        <v>1184</v>
      </c>
      <c r="Y29" s="376" t="s">
        <v>1184</v>
      </c>
      <c r="Z29" s="378" t="s">
        <v>1207</v>
      </c>
      <c r="AA29" s="378" t="s">
        <v>1184</v>
      </c>
      <c r="AB29" s="378" t="s">
        <v>1184</v>
      </c>
      <c r="AC29" s="417">
        <f>Table1332[[#This Row],[Default]]</f>
        <v>0</v>
      </c>
      <c r="AD29" s="378" t="s">
        <v>1184</v>
      </c>
      <c r="AE29" s="417">
        <f>Table1332[[#This Row],[Default]]</f>
        <v>0</v>
      </c>
      <c r="AF29" s="378" t="s">
        <v>1184</v>
      </c>
      <c r="AG29" s="417">
        <f>Table1332[[#This Row],[Default]]</f>
        <v>0</v>
      </c>
      <c r="AH29" s="376" t="s">
        <v>1362</v>
      </c>
      <c r="AI29" s="376" t="s">
        <v>1268</v>
      </c>
      <c r="AJ29" s="376"/>
      <c r="AK29" s="376" t="s">
        <v>1364</v>
      </c>
      <c r="AL29" s="376"/>
    </row>
    <row r="30" spans="1:38" ht="30.75" customHeight="1" x14ac:dyDescent="0.25">
      <c r="A30" s="425">
        <v>26</v>
      </c>
      <c r="B30" s="376"/>
      <c r="C30" s="376"/>
      <c r="D30" s="376"/>
      <c r="E30" s="376" t="s">
        <v>89</v>
      </c>
      <c r="F30" s="378" t="s">
        <v>87</v>
      </c>
      <c r="G30" s="376" t="s">
        <v>647</v>
      </c>
      <c r="H30" s="376"/>
      <c r="I30" s="376" t="s">
        <v>2462</v>
      </c>
      <c r="J30" s="377">
        <v>1</v>
      </c>
      <c r="K30" s="376" t="s">
        <v>2057</v>
      </c>
      <c r="L30" s="376">
        <v>1</v>
      </c>
      <c r="M30" s="376">
        <v>1</v>
      </c>
      <c r="N30" s="376" t="s">
        <v>1935</v>
      </c>
      <c r="O30" s="376" t="s">
        <v>2198</v>
      </c>
      <c r="P30" s="376" t="s">
        <v>434</v>
      </c>
      <c r="Q30" s="376" t="s">
        <v>1363</v>
      </c>
      <c r="R30" s="376" t="s">
        <v>89</v>
      </c>
      <c r="S30" s="376" t="s">
        <v>90</v>
      </c>
      <c r="T30" s="376" t="s">
        <v>1184</v>
      </c>
      <c r="U30" s="376" t="s">
        <v>1184</v>
      </c>
      <c r="V30" s="376" t="s">
        <v>1184</v>
      </c>
      <c r="W30" s="376" t="s">
        <v>1184</v>
      </c>
      <c r="X30" s="376" t="s">
        <v>1184</v>
      </c>
      <c r="Y30" s="376" t="s">
        <v>1185</v>
      </c>
      <c r="Z30" s="378" t="s">
        <v>1185</v>
      </c>
      <c r="AA30" s="378" t="s">
        <v>1184</v>
      </c>
      <c r="AB30" s="378" t="s">
        <v>1184</v>
      </c>
      <c r="AC30" s="417">
        <f>Table1332[[#This Row],[Default]]</f>
        <v>1</v>
      </c>
      <c r="AD30" s="378" t="s">
        <v>1184</v>
      </c>
      <c r="AE30" s="417">
        <f>Table1332[[#This Row],[Default]]</f>
        <v>1</v>
      </c>
      <c r="AF30" s="378" t="s">
        <v>1184</v>
      </c>
      <c r="AG30" s="417">
        <f>Table1332[[#This Row],[Default]]</f>
        <v>1</v>
      </c>
      <c r="AH30" s="376" t="s">
        <v>1362</v>
      </c>
      <c r="AI30" s="376" t="s">
        <v>1268</v>
      </c>
      <c r="AJ30" s="376" t="s">
        <v>1361</v>
      </c>
      <c r="AK30" s="376" t="s">
        <v>1360</v>
      </c>
      <c r="AL30" s="376" t="s">
        <v>1354</v>
      </c>
    </row>
    <row r="31" spans="1:38" ht="30.75" customHeight="1" x14ac:dyDescent="0.25">
      <c r="A31" s="425">
        <v>27</v>
      </c>
      <c r="B31" s="376"/>
      <c r="C31" s="376"/>
      <c r="D31" s="376"/>
      <c r="E31" s="376" t="s">
        <v>2033</v>
      </c>
      <c r="F31" s="378" t="s">
        <v>87</v>
      </c>
      <c r="G31" s="376" t="s">
        <v>613</v>
      </c>
      <c r="H31" s="376" t="s">
        <v>1756</v>
      </c>
      <c r="I31" s="376" t="s">
        <v>2462</v>
      </c>
      <c r="J31" s="380">
        <v>0</v>
      </c>
      <c r="K31" s="376" t="s">
        <v>2057</v>
      </c>
      <c r="L31" s="376">
        <v>1</v>
      </c>
      <c r="M31" s="376">
        <v>1</v>
      </c>
      <c r="N31" s="376" t="s">
        <v>1935</v>
      </c>
      <c r="O31" s="376" t="s">
        <v>2199</v>
      </c>
      <c r="P31" s="376" t="s">
        <v>2171</v>
      </c>
      <c r="Q31" s="376" t="s">
        <v>1254</v>
      </c>
      <c r="R31" s="376" t="s">
        <v>1254</v>
      </c>
      <c r="S31" s="376" t="s">
        <v>1254</v>
      </c>
      <c r="T31" s="376" t="s">
        <v>1184</v>
      </c>
      <c r="U31" s="376" t="s">
        <v>1184</v>
      </c>
      <c r="V31" s="376" t="s">
        <v>1184</v>
      </c>
      <c r="W31" s="376" t="s">
        <v>1184</v>
      </c>
      <c r="X31" s="376" t="s">
        <v>1184</v>
      </c>
      <c r="Y31" s="376" t="s">
        <v>1184</v>
      </c>
      <c r="Z31" s="376" t="s">
        <v>1184</v>
      </c>
      <c r="AA31" s="376" t="s">
        <v>1184</v>
      </c>
      <c r="AB31" s="376" t="s">
        <v>1184</v>
      </c>
      <c r="AC31" s="416">
        <f>Table1332[[#This Row],[Default]]</f>
        <v>0</v>
      </c>
      <c r="AD31" s="376" t="s">
        <v>1184</v>
      </c>
      <c r="AE31" s="416">
        <f>Table1332[[#This Row],[Default]]</f>
        <v>0</v>
      </c>
      <c r="AF31" s="376" t="s">
        <v>1184</v>
      </c>
      <c r="AG31" s="416">
        <f>Table1332[[#This Row],[Default]]</f>
        <v>0</v>
      </c>
      <c r="AH31" s="376" t="s">
        <v>2035</v>
      </c>
      <c r="AI31" s="376"/>
      <c r="AJ31" s="376"/>
      <c r="AK31" s="376"/>
      <c r="AL31" s="376"/>
    </row>
    <row r="32" spans="1:38" ht="30.75" customHeight="1" x14ac:dyDescent="0.25">
      <c r="A32" s="425">
        <v>28</v>
      </c>
      <c r="B32" s="376"/>
      <c r="C32" s="376"/>
      <c r="D32" s="376"/>
      <c r="E32" s="376" t="s">
        <v>92</v>
      </c>
      <c r="F32" s="378" t="s">
        <v>87</v>
      </c>
      <c r="G32" s="376" t="s">
        <v>91</v>
      </c>
      <c r="H32" s="376" t="s">
        <v>1751</v>
      </c>
      <c r="I32" s="376" t="s">
        <v>2462</v>
      </c>
      <c r="J32" s="380">
        <v>0</v>
      </c>
      <c r="K32" s="376"/>
      <c r="L32" s="376">
        <v>1</v>
      </c>
      <c r="M32" s="376">
        <v>1</v>
      </c>
      <c r="N32" s="376" t="s">
        <v>1935</v>
      </c>
      <c r="O32" s="376" t="s">
        <v>2199</v>
      </c>
      <c r="P32" s="376" t="s">
        <v>435</v>
      </c>
      <c r="Q32" s="376" t="s">
        <v>1359</v>
      </c>
      <c r="R32" s="376" t="s">
        <v>1176</v>
      </c>
      <c r="S32" s="376" t="s">
        <v>93</v>
      </c>
      <c r="T32" s="376" t="s">
        <v>1254</v>
      </c>
      <c r="U32" s="376" t="s">
        <v>1254</v>
      </c>
      <c r="V32" s="376" t="s">
        <v>1254</v>
      </c>
      <c r="W32" s="376" t="s">
        <v>1254</v>
      </c>
      <c r="X32" s="376" t="s">
        <v>1254</v>
      </c>
      <c r="Y32" s="376" t="s">
        <v>1254</v>
      </c>
      <c r="Z32" s="378" t="s">
        <v>1254</v>
      </c>
      <c r="AA32" s="378" t="s">
        <v>1254</v>
      </c>
      <c r="AB32" s="378" t="s">
        <v>1254</v>
      </c>
      <c r="AC32" s="417"/>
      <c r="AD32" s="378" t="s">
        <v>1254</v>
      </c>
      <c r="AE32" s="417"/>
      <c r="AF32" s="378" t="s">
        <v>1254</v>
      </c>
      <c r="AG32" s="417"/>
      <c r="AH32" s="376" t="s">
        <v>1358</v>
      </c>
      <c r="AI32" s="376" t="s">
        <v>1763</v>
      </c>
      <c r="AJ32" s="376"/>
      <c r="AK32" s="376" t="s">
        <v>1357</v>
      </c>
      <c r="AL32" s="376"/>
    </row>
    <row r="33" spans="1:38" ht="30.75" customHeight="1" x14ac:dyDescent="0.25">
      <c r="A33" s="425">
        <v>29</v>
      </c>
      <c r="B33" s="376"/>
      <c r="C33" s="376"/>
      <c r="D33" s="376"/>
      <c r="E33" s="376" t="s">
        <v>94</v>
      </c>
      <c r="F33" s="378" t="s">
        <v>87</v>
      </c>
      <c r="G33" s="376" t="s">
        <v>649</v>
      </c>
      <c r="H33" s="376" t="s">
        <v>1751</v>
      </c>
      <c r="I33" s="376" t="s">
        <v>2462</v>
      </c>
      <c r="J33" s="380">
        <v>0</v>
      </c>
      <c r="K33" s="376" t="s">
        <v>2057</v>
      </c>
      <c r="L33" s="376">
        <v>1</v>
      </c>
      <c r="M33" s="376">
        <v>1</v>
      </c>
      <c r="N33" s="376" t="s">
        <v>1935</v>
      </c>
      <c r="O33" s="376" t="s">
        <v>2200</v>
      </c>
      <c r="P33" s="376" t="s">
        <v>436</v>
      </c>
      <c r="Q33" s="376" t="s">
        <v>94</v>
      </c>
      <c r="R33" s="376" t="s">
        <v>94</v>
      </c>
      <c r="S33" s="376" t="s">
        <v>95</v>
      </c>
      <c r="T33" s="376" t="s">
        <v>1254</v>
      </c>
      <c r="U33" s="376" t="s">
        <v>1254</v>
      </c>
      <c r="V33" s="376" t="s">
        <v>1254</v>
      </c>
      <c r="W33" s="376" t="s">
        <v>1254</v>
      </c>
      <c r="X33" s="376" t="s">
        <v>1254</v>
      </c>
      <c r="Y33" s="376" t="s">
        <v>1254</v>
      </c>
      <c r="Z33" s="378" t="s">
        <v>1254</v>
      </c>
      <c r="AA33" s="378" t="s">
        <v>1254</v>
      </c>
      <c r="AB33" s="378" t="s">
        <v>1254</v>
      </c>
      <c r="AC33" s="417">
        <f>Table1332[[#This Row],[Default]]</f>
        <v>0</v>
      </c>
      <c r="AD33" s="378" t="s">
        <v>1254</v>
      </c>
      <c r="AE33" s="417">
        <f>Table1332[[#This Row],[Default]]</f>
        <v>0</v>
      </c>
      <c r="AF33" s="378" t="s">
        <v>1254</v>
      </c>
      <c r="AG33" s="417">
        <f>Table1332[[#This Row],[Default]]</f>
        <v>0</v>
      </c>
      <c r="AH33" s="376"/>
      <c r="AI33" s="376" t="s">
        <v>1764</v>
      </c>
      <c r="AJ33" s="376" t="s">
        <v>1356</v>
      </c>
      <c r="AK33" s="376" t="s">
        <v>1355</v>
      </c>
      <c r="AL33" s="376" t="s">
        <v>1354</v>
      </c>
    </row>
    <row r="34" spans="1:38" ht="30.75" customHeight="1" x14ac:dyDescent="0.25">
      <c r="A34" s="425">
        <v>30</v>
      </c>
      <c r="B34" s="376"/>
      <c r="C34" s="376"/>
      <c r="D34" s="376"/>
      <c r="E34" s="376" t="s">
        <v>96</v>
      </c>
      <c r="F34" s="378" t="s">
        <v>87</v>
      </c>
      <c r="G34" s="376" t="s">
        <v>172</v>
      </c>
      <c r="H34" s="376" t="s">
        <v>1751</v>
      </c>
      <c r="I34" s="376" t="s">
        <v>2462</v>
      </c>
      <c r="J34" s="380">
        <v>0</v>
      </c>
      <c r="K34" s="376" t="s">
        <v>2057</v>
      </c>
      <c r="L34" s="376">
        <v>1</v>
      </c>
      <c r="M34" s="376">
        <v>1</v>
      </c>
      <c r="N34" s="376" t="s">
        <v>1935</v>
      </c>
      <c r="O34" s="376" t="s">
        <v>2201</v>
      </c>
      <c r="P34" s="376" t="s">
        <v>437</v>
      </c>
      <c r="Q34" s="376" t="s">
        <v>96</v>
      </c>
      <c r="R34" s="376" t="s">
        <v>96</v>
      </c>
      <c r="S34" s="376" t="s">
        <v>97</v>
      </c>
      <c r="T34" s="376" t="s">
        <v>1254</v>
      </c>
      <c r="U34" s="376" t="s">
        <v>1254</v>
      </c>
      <c r="V34" s="376" t="s">
        <v>1254</v>
      </c>
      <c r="W34" s="376" t="s">
        <v>1254</v>
      </c>
      <c r="X34" s="376" t="s">
        <v>1254</v>
      </c>
      <c r="Y34" s="376" t="s">
        <v>1254</v>
      </c>
      <c r="Z34" s="378" t="s">
        <v>1254</v>
      </c>
      <c r="AA34" s="378" t="s">
        <v>1254</v>
      </c>
      <c r="AB34" s="378" t="s">
        <v>1254</v>
      </c>
      <c r="AC34" s="417">
        <f>Table1332[[#This Row],[Default]]</f>
        <v>0</v>
      </c>
      <c r="AD34" s="378" t="s">
        <v>1254</v>
      </c>
      <c r="AE34" s="417">
        <f>Table1332[[#This Row],[Default]]</f>
        <v>0</v>
      </c>
      <c r="AF34" s="378" t="s">
        <v>1254</v>
      </c>
      <c r="AG34" s="417">
        <f>Table1332[[#This Row],[Default]]</f>
        <v>0</v>
      </c>
      <c r="AH34" s="376" t="s">
        <v>1353</v>
      </c>
      <c r="AI34" s="376" t="s">
        <v>1765</v>
      </c>
      <c r="AJ34" s="376" t="s">
        <v>1340</v>
      </c>
      <c r="AK34" s="376" t="s">
        <v>1267</v>
      </c>
      <c r="AL34" s="376" t="s">
        <v>1352</v>
      </c>
    </row>
    <row r="35" spans="1:38" ht="30.75" customHeight="1" x14ac:dyDescent="0.25">
      <c r="A35" s="425">
        <v>31</v>
      </c>
      <c r="B35" s="376"/>
      <c r="C35" s="376"/>
      <c r="D35" s="376"/>
      <c r="E35" s="376" t="s">
        <v>98</v>
      </c>
      <c r="F35" s="378" t="s">
        <v>87</v>
      </c>
      <c r="G35" s="376" t="s">
        <v>613</v>
      </c>
      <c r="H35" s="376"/>
      <c r="I35" s="376" t="s">
        <v>2462</v>
      </c>
      <c r="J35" s="380" t="s">
        <v>2364</v>
      </c>
      <c r="K35" s="376" t="s">
        <v>2057</v>
      </c>
      <c r="L35" s="376">
        <v>1</v>
      </c>
      <c r="M35" s="376">
        <v>1</v>
      </c>
      <c r="N35" s="376" t="s">
        <v>1935</v>
      </c>
      <c r="O35" s="376" t="s">
        <v>2202</v>
      </c>
      <c r="P35" s="376" t="s">
        <v>2378</v>
      </c>
      <c r="Q35" s="376" t="s">
        <v>1351</v>
      </c>
      <c r="R35" s="376" t="s">
        <v>98</v>
      </c>
      <c r="S35" s="376" t="s">
        <v>1350</v>
      </c>
      <c r="T35" s="376" t="s">
        <v>1184</v>
      </c>
      <c r="U35" s="376" t="s">
        <v>1184</v>
      </c>
      <c r="V35" s="376" t="s">
        <v>1184</v>
      </c>
      <c r="W35" s="376" t="s">
        <v>1184</v>
      </c>
      <c r="X35" s="376" t="s">
        <v>1184</v>
      </c>
      <c r="Y35" s="376" t="s">
        <v>1184</v>
      </c>
      <c r="Z35" s="378" t="s">
        <v>1184</v>
      </c>
      <c r="AA35" s="378" t="s">
        <v>1184</v>
      </c>
      <c r="AB35" s="378" t="s">
        <v>1207</v>
      </c>
      <c r="AC35" s="417">
        <f>AND(MOD(INDEX(ConfigNew!$A$6:$DA$225,MATCH("OCS_FOUNDRY_PUF_ENABLE",ConfigNew!$A$6:$A$225,0),MATCH(AC$4,ConfigNew!$A$6:$DA$6,0))-1,2),MOD(INDEX(ConfigNew!$A$6:$DA$225,MATCH("OCS_IID_PUF_ENABLE",ConfigNew!$A$6:$A$225,0),MATCH(AC$4,ConfigNew!$A$6:$DA$6,0))-1,2)) + N("Note: If both OCS_FOUNDRY_PUF_ENABLE=0 and OCS_IID_PUF_ENABLE=0 then 1, else 0")</f>
        <v>1</v>
      </c>
      <c r="AD35" s="378" t="s">
        <v>1207</v>
      </c>
      <c r="AE35" s="417">
        <f>AND(MOD(INDEX(ConfigNew!$A$6:$DA$225,MATCH("OCS_FOUNDRY_PUF_ENABLE",ConfigNew!$A$6:$A$225,0),MATCH(AE$4,ConfigNew!$A$6:$DA$6,0))-1,2),MOD(INDEX(ConfigNew!$A$6:$DA$225,MATCH("OCS_IID_PUF_ENABLE",ConfigNew!$A$6:$A$225,0),MATCH(AE$4,ConfigNew!$A$6:$DA$6,0))-1,2)) + N("Note: If both OCS_FOUNDRY_PUF_ENABLE=0 and OCS_IID_PUF_ENABLE=0 then 1, else 0")</f>
        <v>0</v>
      </c>
      <c r="AF35" s="378" t="s">
        <v>1207</v>
      </c>
      <c r="AG35" s="417">
        <f>AND(MOD(INDEX(ConfigNew!$A$6:$DA$225,MATCH("OCS_FOUNDRY_PUF_ENABLE",ConfigNew!$A$6:$A$225,0),MATCH(AG$4,ConfigNew!$A$6:$DA$6,0))-1,2),MOD(INDEX(ConfigNew!$A$6:$DA$225,MATCH("OCS_IID_PUF_ENABLE",ConfigNew!$A$6:$A$225,0),MATCH(AG$4,ConfigNew!$A$6:$DA$6,0))-1,2)) + N("Note: If both OCS_FOUNDRY_PUF_ENABLE=0 and OCS_IID_PUF_ENABLE=0 then 1, else 0")</f>
        <v>1</v>
      </c>
      <c r="AH35" s="376" t="s">
        <v>1349</v>
      </c>
      <c r="AI35" s="376" t="s">
        <v>1268</v>
      </c>
      <c r="AJ35" s="376"/>
      <c r="AK35" s="376"/>
      <c r="AL35" s="376" t="s">
        <v>1348</v>
      </c>
    </row>
    <row r="36" spans="1:38" ht="30.75" customHeight="1" x14ac:dyDescent="0.25">
      <c r="A36" s="425">
        <v>32</v>
      </c>
      <c r="B36" s="376"/>
      <c r="C36" s="376"/>
      <c r="D36" s="376"/>
      <c r="E36" s="376" t="s">
        <v>101</v>
      </c>
      <c r="F36" s="378" t="s">
        <v>66</v>
      </c>
      <c r="G36" s="376" t="s">
        <v>1487</v>
      </c>
      <c r="H36" s="376"/>
      <c r="I36" s="376" t="s">
        <v>2463</v>
      </c>
      <c r="J36" s="380" t="s">
        <v>1873</v>
      </c>
      <c r="K36" s="376" t="s">
        <v>2057</v>
      </c>
      <c r="L36" s="376">
        <v>1</v>
      </c>
      <c r="M36" s="376">
        <v>1</v>
      </c>
      <c r="N36" s="376" t="s">
        <v>1935</v>
      </c>
      <c r="O36" s="376" t="s">
        <v>2203</v>
      </c>
      <c r="P36" s="376" t="s">
        <v>2078</v>
      </c>
      <c r="Q36" s="376" t="s">
        <v>1347</v>
      </c>
      <c r="R36" s="376" t="s">
        <v>102</v>
      </c>
      <c r="S36" s="376" t="s">
        <v>102</v>
      </c>
      <c r="T36" s="376" t="s">
        <v>1207</v>
      </c>
      <c r="U36" s="376" t="s">
        <v>1185</v>
      </c>
      <c r="V36" s="376" t="s">
        <v>1185</v>
      </c>
      <c r="W36" s="376" t="s">
        <v>1185</v>
      </c>
      <c r="X36" s="376" t="s">
        <v>1185</v>
      </c>
      <c r="Y36" s="376" t="s">
        <v>1185</v>
      </c>
      <c r="Z36" s="378" t="s">
        <v>1185</v>
      </c>
      <c r="AA36" s="378" t="s">
        <v>1185</v>
      </c>
      <c r="AB36" s="378" t="s">
        <v>1380</v>
      </c>
      <c r="AC36" s="417" t="str">
        <f>Table1332[[#This Row],[Default]]</f>
        <v>0</v>
      </c>
      <c r="AD36" s="378" t="s">
        <v>1380</v>
      </c>
      <c r="AE36" s="417" t="str">
        <f>Table1332[[#This Row],[Default]]</f>
        <v>0</v>
      </c>
      <c r="AF36" s="378" t="s">
        <v>1380</v>
      </c>
      <c r="AG36" s="417" t="str">
        <f>Table1332[[#This Row],[Default]]</f>
        <v>0</v>
      </c>
      <c r="AH36" s="376"/>
      <c r="AI36" s="376" t="s">
        <v>66</v>
      </c>
      <c r="AJ36" s="376"/>
      <c r="AK36" s="376"/>
      <c r="AL36" s="376"/>
    </row>
    <row r="37" spans="1:38" ht="30.75" customHeight="1" x14ac:dyDescent="0.25">
      <c r="A37" s="425">
        <v>33</v>
      </c>
      <c r="B37" s="376"/>
      <c r="C37" s="376"/>
      <c r="D37" s="376"/>
      <c r="E37" s="376" t="s">
        <v>103</v>
      </c>
      <c r="F37" s="378" t="s">
        <v>87</v>
      </c>
      <c r="G37" s="376" t="s">
        <v>613</v>
      </c>
      <c r="H37" s="376"/>
      <c r="I37" s="376" t="s">
        <v>2463</v>
      </c>
      <c r="J37" s="380" t="s">
        <v>1872</v>
      </c>
      <c r="K37" s="376" t="s">
        <v>2057</v>
      </c>
      <c r="L37" s="376">
        <v>1</v>
      </c>
      <c r="M37" s="376">
        <v>1</v>
      </c>
      <c r="N37" s="376" t="s">
        <v>1936</v>
      </c>
      <c r="O37" s="376" t="s">
        <v>2204</v>
      </c>
      <c r="P37" s="376" t="s">
        <v>440</v>
      </c>
      <c r="Q37" s="376" t="s">
        <v>1346</v>
      </c>
      <c r="R37" s="376" t="s">
        <v>103</v>
      </c>
      <c r="S37" s="376" t="s">
        <v>103</v>
      </c>
      <c r="T37" s="376" t="s">
        <v>1184</v>
      </c>
      <c r="U37" s="376" t="s">
        <v>1184</v>
      </c>
      <c r="V37" s="376" t="s">
        <v>1184</v>
      </c>
      <c r="W37" s="376" t="s">
        <v>1184</v>
      </c>
      <c r="X37" s="376" t="s">
        <v>1184</v>
      </c>
      <c r="Y37" s="376" t="s">
        <v>1184</v>
      </c>
      <c r="Z37" s="378" t="s">
        <v>1184</v>
      </c>
      <c r="AA37" s="378" t="s">
        <v>1184</v>
      </c>
      <c r="AB37" s="378" t="s">
        <v>1207</v>
      </c>
      <c r="AC37" s="417" t="str">
        <f>Table1332[[#This Row],[Default]]</f>
        <v>1</v>
      </c>
      <c r="AD37" s="378" t="s">
        <v>1207</v>
      </c>
      <c r="AE37" s="417" t="str">
        <f>Table1332[[#This Row],[Default]]</f>
        <v>1</v>
      </c>
      <c r="AF37" s="378" t="s">
        <v>1207</v>
      </c>
      <c r="AG37" s="417" t="str">
        <f>Table1332[[#This Row],[Default]]</f>
        <v>1</v>
      </c>
      <c r="AH37" s="376"/>
      <c r="AI37" s="376" t="s">
        <v>1268</v>
      </c>
      <c r="AJ37" s="376"/>
      <c r="AK37" s="376"/>
      <c r="AL37" s="376"/>
    </row>
    <row r="38" spans="1:38" ht="30.75" customHeight="1" x14ac:dyDescent="0.25">
      <c r="A38" s="425">
        <v>34</v>
      </c>
      <c r="B38" s="376"/>
      <c r="C38" s="376"/>
      <c r="D38" s="376"/>
      <c r="E38" s="376" t="s">
        <v>105</v>
      </c>
      <c r="F38" s="378" t="s">
        <v>87</v>
      </c>
      <c r="G38" s="376" t="s">
        <v>613</v>
      </c>
      <c r="H38" s="376"/>
      <c r="I38" s="376" t="s">
        <v>2463</v>
      </c>
      <c r="J38" s="380" t="s">
        <v>1872</v>
      </c>
      <c r="K38" s="376" t="s">
        <v>2057</v>
      </c>
      <c r="L38" s="376">
        <v>1</v>
      </c>
      <c r="M38" s="376">
        <v>1</v>
      </c>
      <c r="N38" s="376" t="s">
        <v>1936</v>
      </c>
      <c r="O38" s="376" t="s">
        <v>2205</v>
      </c>
      <c r="P38" s="376" t="s">
        <v>441</v>
      </c>
      <c r="Q38" s="376" t="s">
        <v>1345</v>
      </c>
      <c r="R38" s="376" t="s">
        <v>105</v>
      </c>
      <c r="S38" s="376" t="s">
        <v>105</v>
      </c>
      <c r="T38" s="376" t="s">
        <v>1184</v>
      </c>
      <c r="U38" s="376" t="s">
        <v>1184</v>
      </c>
      <c r="V38" s="376" t="s">
        <v>1184</v>
      </c>
      <c r="W38" s="376" t="s">
        <v>1184</v>
      </c>
      <c r="X38" s="376" t="s">
        <v>1184</v>
      </c>
      <c r="Y38" s="376" t="s">
        <v>1184</v>
      </c>
      <c r="Z38" s="378" t="s">
        <v>1184</v>
      </c>
      <c r="AA38" s="378" t="s">
        <v>1184</v>
      </c>
      <c r="AB38" s="378" t="s">
        <v>1207</v>
      </c>
      <c r="AC38" s="417" t="str">
        <f>Table1332[[#This Row],[Default]]</f>
        <v>1</v>
      </c>
      <c r="AD38" s="378" t="s">
        <v>1207</v>
      </c>
      <c r="AE38" s="417" t="str">
        <f>Table1332[[#This Row],[Default]]</f>
        <v>1</v>
      </c>
      <c r="AF38" s="378" t="s">
        <v>1207</v>
      </c>
      <c r="AG38" s="417" t="str">
        <f>Table1332[[#This Row],[Default]]</f>
        <v>1</v>
      </c>
      <c r="AH38" s="376"/>
      <c r="AI38" s="376" t="s">
        <v>1268</v>
      </c>
      <c r="AJ38" s="376"/>
      <c r="AK38" s="376"/>
      <c r="AL38" s="376"/>
    </row>
    <row r="39" spans="1:38" ht="30.75" customHeight="1" x14ac:dyDescent="0.25">
      <c r="A39" s="425">
        <v>35</v>
      </c>
      <c r="B39" s="376"/>
      <c r="C39" s="376"/>
      <c r="D39" s="376"/>
      <c r="E39" s="376" t="s">
        <v>107</v>
      </c>
      <c r="F39" s="378" t="s">
        <v>66</v>
      </c>
      <c r="G39" s="376" t="s">
        <v>1487</v>
      </c>
      <c r="H39" s="376"/>
      <c r="I39" s="376" t="s">
        <v>2463</v>
      </c>
      <c r="J39" s="380" t="s">
        <v>1862</v>
      </c>
      <c r="K39" s="376" t="s">
        <v>2057</v>
      </c>
      <c r="L39" s="376">
        <v>1</v>
      </c>
      <c r="M39" s="376">
        <v>5</v>
      </c>
      <c r="N39" s="376" t="s">
        <v>1936</v>
      </c>
      <c r="O39" s="376" t="s">
        <v>2206</v>
      </c>
      <c r="P39" s="376" t="s">
        <v>442</v>
      </c>
      <c r="Q39" s="376" t="s">
        <v>107</v>
      </c>
      <c r="R39" s="376" t="s">
        <v>1344</v>
      </c>
      <c r="S39" s="376" t="s">
        <v>1176</v>
      </c>
      <c r="T39" s="376" t="s">
        <v>1184</v>
      </c>
      <c r="U39" s="376" t="s">
        <v>1185</v>
      </c>
      <c r="V39" s="376" t="s">
        <v>1185</v>
      </c>
      <c r="W39" s="376" t="s">
        <v>1185</v>
      </c>
      <c r="X39" s="376" t="s">
        <v>1185</v>
      </c>
      <c r="Y39" s="376" t="s">
        <v>1185</v>
      </c>
      <c r="Z39" s="378" t="s">
        <v>1185</v>
      </c>
      <c r="AA39" s="378" t="s">
        <v>1185</v>
      </c>
      <c r="AB39" s="378" t="s">
        <v>1380</v>
      </c>
      <c r="AC39" s="417" t="str">
        <f>Table1332[[#This Row],[Default]]</f>
        <v>00000</v>
      </c>
      <c r="AD39" s="378" t="s">
        <v>1380</v>
      </c>
      <c r="AE39" s="417" t="str">
        <f>Table1332[[#This Row],[Default]]</f>
        <v>00000</v>
      </c>
      <c r="AF39" s="378" t="s">
        <v>1380</v>
      </c>
      <c r="AG39" s="417" t="str">
        <f>Table1332[[#This Row],[Default]]</f>
        <v>00000</v>
      </c>
      <c r="AH39" s="376"/>
      <c r="AI39" s="376" t="s">
        <v>66</v>
      </c>
      <c r="AJ39" s="376"/>
      <c r="AK39" s="376"/>
      <c r="AL39" s="376"/>
    </row>
    <row r="40" spans="1:38" ht="30.75" customHeight="1" x14ac:dyDescent="0.25">
      <c r="A40" s="425">
        <v>36</v>
      </c>
      <c r="B40" s="376"/>
      <c r="C40" s="376"/>
      <c r="D40" s="376"/>
      <c r="E40" s="376" t="s">
        <v>109</v>
      </c>
      <c r="F40" s="378" t="s">
        <v>1746</v>
      </c>
      <c r="G40" s="376" t="s">
        <v>1527</v>
      </c>
      <c r="H40" s="386" t="s">
        <v>1851</v>
      </c>
      <c r="I40" s="382" t="s">
        <v>2463</v>
      </c>
      <c r="J40" s="379">
        <v>0</v>
      </c>
      <c r="K40" s="382" t="s">
        <v>1250</v>
      </c>
      <c r="L40" s="382">
        <v>1</v>
      </c>
      <c r="M40" s="382">
        <v>1</v>
      </c>
      <c r="N40" s="382"/>
      <c r="O40" s="382" t="s">
        <v>1343</v>
      </c>
      <c r="P40" s="382" t="s">
        <v>521</v>
      </c>
      <c r="Q40" s="382" t="s">
        <v>1185</v>
      </c>
      <c r="R40" s="382" t="s">
        <v>1185</v>
      </c>
      <c r="S40" s="382" t="s">
        <v>1185</v>
      </c>
      <c r="T40" s="376" t="s">
        <v>1254</v>
      </c>
      <c r="U40" s="376" t="s">
        <v>1254</v>
      </c>
      <c r="V40" s="376" t="s">
        <v>1254</v>
      </c>
      <c r="W40" s="376" t="s">
        <v>1254</v>
      </c>
      <c r="X40" s="376" t="s">
        <v>1254</v>
      </c>
      <c r="Y40" s="376" t="s">
        <v>1254</v>
      </c>
      <c r="Z40" s="376" t="s">
        <v>1254</v>
      </c>
      <c r="AA40" s="376" t="s">
        <v>1254</v>
      </c>
      <c r="AB40" s="376" t="s">
        <v>1254</v>
      </c>
      <c r="AC40" s="416"/>
      <c r="AD40" s="376" t="s">
        <v>1254</v>
      </c>
      <c r="AE40" s="416"/>
      <c r="AF40" s="376" t="s">
        <v>1254</v>
      </c>
      <c r="AG40" s="416"/>
      <c r="AH40" s="376"/>
      <c r="AI40" s="386" t="s">
        <v>1766</v>
      </c>
      <c r="AJ40" s="376" t="s">
        <v>1229</v>
      </c>
      <c r="AK40" s="376"/>
      <c r="AL40" s="376"/>
    </row>
    <row r="41" spans="1:38" ht="30.75" customHeight="1" x14ac:dyDescent="0.25">
      <c r="A41" s="425">
        <v>37</v>
      </c>
      <c r="B41" s="376"/>
      <c r="C41" s="376"/>
      <c r="D41" s="376"/>
      <c r="E41" s="376" t="s">
        <v>111</v>
      </c>
      <c r="F41" s="378" t="s">
        <v>1746</v>
      </c>
      <c r="G41" s="376" t="s">
        <v>1527</v>
      </c>
      <c r="H41" s="386" t="s">
        <v>1851</v>
      </c>
      <c r="I41" s="382" t="s">
        <v>2463</v>
      </c>
      <c r="J41" s="379">
        <v>0</v>
      </c>
      <c r="K41" s="382" t="s">
        <v>1250</v>
      </c>
      <c r="L41" s="382">
        <v>1</v>
      </c>
      <c r="M41" s="382">
        <v>1</v>
      </c>
      <c r="N41" s="382"/>
      <c r="O41" s="382" t="s">
        <v>1343</v>
      </c>
      <c r="P41" s="382" t="s">
        <v>521</v>
      </c>
      <c r="Q41" s="382" t="s">
        <v>1185</v>
      </c>
      <c r="R41" s="382" t="s">
        <v>1185</v>
      </c>
      <c r="S41" s="382" t="s">
        <v>1185</v>
      </c>
      <c r="T41" s="376" t="s">
        <v>1254</v>
      </c>
      <c r="U41" s="376" t="s">
        <v>1254</v>
      </c>
      <c r="V41" s="376" t="s">
        <v>1254</v>
      </c>
      <c r="W41" s="376" t="s">
        <v>1254</v>
      </c>
      <c r="X41" s="376" t="s">
        <v>1254</v>
      </c>
      <c r="Y41" s="376" t="s">
        <v>1254</v>
      </c>
      <c r="Z41" s="376" t="s">
        <v>1254</v>
      </c>
      <c r="AA41" s="376" t="s">
        <v>1254</v>
      </c>
      <c r="AB41" s="376" t="s">
        <v>1254</v>
      </c>
      <c r="AC41" s="416"/>
      <c r="AD41" s="376" t="s">
        <v>1254</v>
      </c>
      <c r="AE41" s="416"/>
      <c r="AF41" s="376" t="s">
        <v>1254</v>
      </c>
      <c r="AG41" s="416"/>
      <c r="AH41" s="376"/>
      <c r="AI41" s="386" t="s">
        <v>1766</v>
      </c>
      <c r="AJ41" s="376" t="s">
        <v>1229</v>
      </c>
      <c r="AK41" s="376"/>
      <c r="AL41" s="376"/>
    </row>
    <row r="42" spans="1:38" ht="30.75" customHeight="1" x14ac:dyDescent="0.25">
      <c r="A42" s="425">
        <v>38</v>
      </c>
      <c r="B42" s="376"/>
      <c r="C42" s="376"/>
      <c r="D42" s="376"/>
      <c r="E42" s="376" t="s">
        <v>113</v>
      </c>
      <c r="F42" s="378" t="s">
        <v>1746</v>
      </c>
      <c r="G42" s="376" t="s">
        <v>1527</v>
      </c>
      <c r="H42" s="386" t="s">
        <v>1851</v>
      </c>
      <c r="I42" s="382" t="s">
        <v>2463</v>
      </c>
      <c r="J42" s="379">
        <v>0</v>
      </c>
      <c r="K42" s="382" t="s">
        <v>1250</v>
      </c>
      <c r="L42" s="382">
        <v>1</v>
      </c>
      <c r="M42" s="382">
        <v>1</v>
      </c>
      <c r="N42" s="382"/>
      <c r="O42" s="382" t="s">
        <v>1343</v>
      </c>
      <c r="P42" s="382" t="s">
        <v>521</v>
      </c>
      <c r="Q42" s="382" t="s">
        <v>1185</v>
      </c>
      <c r="R42" s="382" t="s">
        <v>1185</v>
      </c>
      <c r="S42" s="382" t="s">
        <v>1185</v>
      </c>
      <c r="T42" s="376" t="s">
        <v>1254</v>
      </c>
      <c r="U42" s="376" t="s">
        <v>1254</v>
      </c>
      <c r="V42" s="376" t="s">
        <v>1254</v>
      </c>
      <c r="W42" s="376" t="s">
        <v>1254</v>
      </c>
      <c r="X42" s="376" t="s">
        <v>1254</v>
      </c>
      <c r="Y42" s="376" t="s">
        <v>1254</v>
      </c>
      <c r="Z42" s="376" t="s">
        <v>1254</v>
      </c>
      <c r="AA42" s="376" t="s">
        <v>1254</v>
      </c>
      <c r="AB42" s="376" t="s">
        <v>1254</v>
      </c>
      <c r="AC42" s="416"/>
      <c r="AD42" s="376" t="s">
        <v>1254</v>
      </c>
      <c r="AE42" s="416"/>
      <c r="AF42" s="376" t="s">
        <v>1254</v>
      </c>
      <c r="AG42" s="416"/>
      <c r="AH42" s="376"/>
      <c r="AI42" s="386" t="s">
        <v>1766</v>
      </c>
      <c r="AJ42" s="376" t="s">
        <v>1229</v>
      </c>
      <c r="AK42" s="376"/>
      <c r="AL42" s="376"/>
    </row>
    <row r="43" spans="1:38" ht="30.75" customHeight="1" x14ac:dyDescent="0.25">
      <c r="A43" s="425">
        <v>39</v>
      </c>
      <c r="B43" s="376"/>
      <c r="C43" s="376"/>
      <c r="D43" s="376"/>
      <c r="E43" s="376" t="s">
        <v>115</v>
      </c>
      <c r="F43" s="378" t="s">
        <v>1746</v>
      </c>
      <c r="G43" s="376" t="s">
        <v>1527</v>
      </c>
      <c r="H43" s="386" t="s">
        <v>1851</v>
      </c>
      <c r="I43" s="382" t="s">
        <v>2463</v>
      </c>
      <c r="J43" s="379">
        <v>0</v>
      </c>
      <c r="K43" s="382" t="s">
        <v>1250</v>
      </c>
      <c r="L43" s="382">
        <v>1</v>
      </c>
      <c r="M43" s="382">
        <v>1</v>
      </c>
      <c r="N43" s="382"/>
      <c r="O43" s="382" t="s">
        <v>1343</v>
      </c>
      <c r="P43" s="382" t="s">
        <v>521</v>
      </c>
      <c r="Q43" s="382" t="s">
        <v>1185</v>
      </c>
      <c r="R43" s="382" t="s">
        <v>1185</v>
      </c>
      <c r="S43" s="382" t="s">
        <v>1185</v>
      </c>
      <c r="T43" s="376" t="s">
        <v>1254</v>
      </c>
      <c r="U43" s="376" t="s">
        <v>1254</v>
      </c>
      <c r="V43" s="376" t="s">
        <v>1254</v>
      </c>
      <c r="W43" s="376" t="s">
        <v>1254</v>
      </c>
      <c r="X43" s="376" t="s">
        <v>1254</v>
      </c>
      <c r="Y43" s="376" t="s">
        <v>1254</v>
      </c>
      <c r="Z43" s="376" t="s">
        <v>1254</v>
      </c>
      <c r="AA43" s="376" t="s">
        <v>1254</v>
      </c>
      <c r="AB43" s="376" t="s">
        <v>1254</v>
      </c>
      <c r="AC43" s="416"/>
      <c r="AD43" s="376" t="s">
        <v>1254</v>
      </c>
      <c r="AE43" s="416"/>
      <c r="AF43" s="376" t="s">
        <v>1254</v>
      </c>
      <c r="AG43" s="416"/>
      <c r="AH43" s="376"/>
      <c r="AI43" s="386" t="s">
        <v>1766</v>
      </c>
      <c r="AJ43" s="376" t="s">
        <v>1229</v>
      </c>
      <c r="AK43" s="376"/>
      <c r="AL43" s="376"/>
    </row>
    <row r="44" spans="1:38" ht="30.75" customHeight="1" x14ac:dyDescent="0.25">
      <c r="A44" s="425">
        <v>40</v>
      </c>
      <c r="B44" s="376"/>
      <c r="C44" s="376"/>
      <c r="D44" s="376"/>
      <c r="E44" s="376" t="s">
        <v>117</v>
      </c>
      <c r="F44" s="378" t="s">
        <v>1746</v>
      </c>
      <c r="G44" s="376" t="s">
        <v>1527</v>
      </c>
      <c r="H44" s="386" t="s">
        <v>1851</v>
      </c>
      <c r="I44" s="382" t="s">
        <v>2463</v>
      </c>
      <c r="J44" s="379">
        <v>0</v>
      </c>
      <c r="K44" s="382" t="s">
        <v>1250</v>
      </c>
      <c r="L44" s="382">
        <v>1</v>
      </c>
      <c r="M44" s="382">
        <v>1</v>
      </c>
      <c r="N44" s="382"/>
      <c r="O44" s="382" t="s">
        <v>1343</v>
      </c>
      <c r="P44" s="382" t="s">
        <v>521</v>
      </c>
      <c r="Q44" s="382" t="s">
        <v>1185</v>
      </c>
      <c r="R44" s="382" t="s">
        <v>1185</v>
      </c>
      <c r="S44" s="382" t="s">
        <v>1185</v>
      </c>
      <c r="T44" s="376" t="s">
        <v>1254</v>
      </c>
      <c r="U44" s="376" t="s">
        <v>1254</v>
      </c>
      <c r="V44" s="376" t="s">
        <v>1254</v>
      </c>
      <c r="W44" s="376" t="s">
        <v>1254</v>
      </c>
      <c r="X44" s="376" t="s">
        <v>1254</v>
      </c>
      <c r="Y44" s="376" t="s">
        <v>1254</v>
      </c>
      <c r="Z44" s="376" t="s">
        <v>1254</v>
      </c>
      <c r="AA44" s="376" t="s">
        <v>1254</v>
      </c>
      <c r="AB44" s="376" t="s">
        <v>1254</v>
      </c>
      <c r="AC44" s="416"/>
      <c r="AD44" s="376" t="s">
        <v>1254</v>
      </c>
      <c r="AE44" s="416"/>
      <c r="AF44" s="376" t="s">
        <v>1254</v>
      </c>
      <c r="AG44" s="416"/>
      <c r="AH44" s="376"/>
      <c r="AI44" s="386" t="s">
        <v>1766</v>
      </c>
      <c r="AJ44" s="376" t="s">
        <v>1229</v>
      </c>
      <c r="AK44" s="376"/>
      <c r="AL44" s="376"/>
    </row>
    <row r="45" spans="1:38" ht="30.75" customHeight="1" x14ac:dyDescent="0.25">
      <c r="A45" s="425">
        <v>41</v>
      </c>
      <c r="B45" s="376"/>
      <c r="C45" s="376"/>
      <c r="D45" s="376"/>
      <c r="E45" s="376" t="s">
        <v>120</v>
      </c>
      <c r="F45" s="378" t="s">
        <v>87</v>
      </c>
      <c r="G45" s="376" t="s">
        <v>119</v>
      </c>
      <c r="H45" s="376" t="s">
        <v>1750</v>
      </c>
      <c r="I45" s="376" t="s">
        <v>2463</v>
      </c>
      <c r="J45" s="380">
        <v>0</v>
      </c>
      <c r="K45" s="376" t="s">
        <v>2057</v>
      </c>
      <c r="L45" s="376">
        <v>1</v>
      </c>
      <c r="M45" s="376">
        <v>1</v>
      </c>
      <c r="N45" s="376" t="s">
        <v>1936</v>
      </c>
      <c r="O45" s="376" t="s">
        <v>2207</v>
      </c>
      <c r="P45" s="376" t="s">
        <v>521</v>
      </c>
      <c r="Q45" s="376" t="s">
        <v>1342</v>
      </c>
      <c r="R45" s="376" t="s">
        <v>121</v>
      </c>
      <c r="S45" s="376" t="s">
        <v>121</v>
      </c>
      <c r="T45" s="376" t="s">
        <v>1254</v>
      </c>
      <c r="U45" s="376" t="s">
        <v>1254</v>
      </c>
      <c r="V45" s="376" t="s">
        <v>1254</v>
      </c>
      <c r="W45" s="376" t="s">
        <v>1254</v>
      </c>
      <c r="X45" s="376" t="s">
        <v>1254</v>
      </c>
      <c r="Y45" s="376" t="s">
        <v>1254</v>
      </c>
      <c r="Z45" s="376" t="s">
        <v>1254</v>
      </c>
      <c r="AA45" s="378" t="s">
        <v>1254</v>
      </c>
      <c r="AB45" s="378" t="s">
        <v>1254</v>
      </c>
      <c r="AC45" s="417">
        <f>Table1332[[#This Row],[Default]]</f>
        <v>0</v>
      </c>
      <c r="AD45" s="378" t="s">
        <v>1254</v>
      </c>
      <c r="AE45" s="417">
        <f>Table1332[[#This Row],[Default]]</f>
        <v>0</v>
      </c>
      <c r="AF45" s="378" t="s">
        <v>1254</v>
      </c>
      <c r="AG45" s="417">
        <f>Table1332[[#This Row],[Default]]</f>
        <v>0</v>
      </c>
      <c r="AH45" s="376"/>
      <c r="AI45" s="376" t="s">
        <v>1767</v>
      </c>
      <c r="AJ45" s="376" t="s">
        <v>1340</v>
      </c>
      <c r="AK45" s="376"/>
      <c r="AL45" s="376"/>
    </row>
    <row r="46" spans="1:38" ht="30.75" customHeight="1" x14ac:dyDescent="0.25">
      <c r="A46" s="425">
        <v>42</v>
      </c>
      <c r="B46" s="376"/>
      <c r="C46" s="376"/>
      <c r="D46" s="376"/>
      <c r="E46" s="376" t="s">
        <v>123</v>
      </c>
      <c r="F46" s="378" t="s">
        <v>87</v>
      </c>
      <c r="G46" s="376" t="s">
        <v>122</v>
      </c>
      <c r="H46" s="376" t="s">
        <v>1750</v>
      </c>
      <c r="I46" s="376" t="s">
        <v>2464</v>
      </c>
      <c r="J46" s="380">
        <v>0</v>
      </c>
      <c r="K46" s="376" t="s">
        <v>2057</v>
      </c>
      <c r="L46" s="376">
        <v>1</v>
      </c>
      <c r="M46" s="376">
        <v>1</v>
      </c>
      <c r="N46" s="376" t="s">
        <v>1937</v>
      </c>
      <c r="O46" s="376" t="s">
        <v>2208</v>
      </c>
      <c r="P46" s="376" t="s">
        <v>521</v>
      </c>
      <c r="Q46" s="376" t="s">
        <v>1341</v>
      </c>
      <c r="R46" s="376" t="s">
        <v>124</v>
      </c>
      <c r="S46" s="376" t="s">
        <v>124</v>
      </c>
      <c r="T46" s="376" t="s">
        <v>1254</v>
      </c>
      <c r="U46" s="376" t="s">
        <v>1254</v>
      </c>
      <c r="V46" s="376" t="s">
        <v>1254</v>
      </c>
      <c r="W46" s="376" t="s">
        <v>1254</v>
      </c>
      <c r="X46" s="376" t="s">
        <v>1254</v>
      </c>
      <c r="Y46" s="376" t="s">
        <v>1254</v>
      </c>
      <c r="Z46" s="376" t="s">
        <v>1254</v>
      </c>
      <c r="AA46" s="378" t="s">
        <v>1254</v>
      </c>
      <c r="AB46" s="378" t="s">
        <v>1254</v>
      </c>
      <c r="AC46" s="417">
        <f>Table1332[[#This Row],[Default]]</f>
        <v>0</v>
      </c>
      <c r="AD46" s="378" t="s">
        <v>1254</v>
      </c>
      <c r="AE46" s="417">
        <f>Table1332[[#This Row],[Default]]</f>
        <v>0</v>
      </c>
      <c r="AF46" s="378" t="s">
        <v>1254</v>
      </c>
      <c r="AG46" s="417">
        <f>Table1332[[#This Row],[Default]]</f>
        <v>0</v>
      </c>
      <c r="AH46" s="376"/>
      <c r="AI46" s="376" t="s">
        <v>1767</v>
      </c>
      <c r="AJ46" s="376" t="s">
        <v>1340</v>
      </c>
      <c r="AK46" s="376"/>
      <c r="AL46" s="376"/>
    </row>
    <row r="47" spans="1:38" ht="30.75" customHeight="1" x14ac:dyDescent="0.25">
      <c r="A47" s="425">
        <v>43</v>
      </c>
      <c r="B47" s="376"/>
      <c r="C47" s="376"/>
      <c r="D47" s="376"/>
      <c r="E47" s="376" t="s">
        <v>126</v>
      </c>
      <c r="F47" s="378" t="s">
        <v>128</v>
      </c>
      <c r="G47" s="376" t="s">
        <v>125</v>
      </c>
      <c r="H47" s="376" t="s">
        <v>1751</v>
      </c>
      <c r="I47" s="376" t="s">
        <v>2464</v>
      </c>
      <c r="J47" s="380">
        <v>0</v>
      </c>
      <c r="K47" s="376" t="s">
        <v>2057</v>
      </c>
      <c r="L47" s="376">
        <v>1</v>
      </c>
      <c r="M47" s="376">
        <v>1</v>
      </c>
      <c r="N47" s="376" t="s">
        <v>1937</v>
      </c>
      <c r="O47" s="376" t="s">
        <v>2209</v>
      </c>
      <c r="P47" s="376" t="s">
        <v>742</v>
      </c>
      <c r="Q47" s="376" t="s">
        <v>126</v>
      </c>
      <c r="R47" s="376" t="s">
        <v>126</v>
      </c>
      <c r="S47" s="376" t="s">
        <v>127</v>
      </c>
      <c r="T47" s="376" t="s">
        <v>1254</v>
      </c>
      <c r="U47" s="376" t="s">
        <v>1254</v>
      </c>
      <c r="V47" s="376" t="s">
        <v>1254</v>
      </c>
      <c r="W47" s="376" t="s">
        <v>1254</v>
      </c>
      <c r="X47" s="376" t="s">
        <v>1254</v>
      </c>
      <c r="Y47" s="376" t="s">
        <v>1254</v>
      </c>
      <c r="Z47" s="378" t="s">
        <v>1254</v>
      </c>
      <c r="AA47" s="378" t="s">
        <v>1254</v>
      </c>
      <c r="AB47" s="378" t="s">
        <v>1254</v>
      </c>
      <c r="AC47" s="417">
        <f>Table1332[[#This Row],[Default]]</f>
        <v>0</v>
      </c>
      <c r="AD47" s="378" t="s">
        <v>1254</v>
      </c>
      <c r="AE47" s="417">
        <f>Table1332[[#This Row],[Default]]</f>
        <v>0</v>
      </c>
      <c r="AF47" s="378" t="s">
        <v>1254</v>
      </c>
      <c r="AG47" s="417">
        <f>Table1332[[#This Row],[Default]]</f>
        <v>0</v>
      </c>
      <c r="AH47" s="376"/>
      <c r="AI47" s="376" t="s">
        <v>1768</v>
      </c>
      <c r="AJ47" s="376" t="s">
        <v>1304</v>
      </c>
      <c r="AK47" s="376"/>
      <c r="AL47" s="376" t="s">
        <v>1339</v>
      </c>
    </row>
    <row r="48" spans="1:38" ht="30.75" customHeight="1" x14ac:dyDescent="0.25">
      <c r="A48" s="425">
        <v>44</v>
      </c>
      <c r="B48" s="376"/>
      <c r="C48" s="376"/>
      <c r="D48" s="376"/>
      <c r="E48" s="376" t="s">
        <v>129</v>
      </c>
      <c r="F48" s="378" t="s">
        <v>66</v>
      </c>
      <c r="G48" s="376" t="s">
        <v>1487</v>
      </c>
      <c r="H48" s="376"/>
      <c r="I48" s="376" t="s">
        <v>2464</v>
      </c>
      <c r="J48" s="380" t="s">
        <v>1865</v>
      </c>
      <c r="K48" s="376" t="s">
        <v>2057</v>
      </c>
      <c r="L48" s="376">
        <v>1</v>
      </c>
      <c r="M48" s="376">
        <v>3</v>
      </c>
      <c r="N48" s="376" t="s">
        <v>1937</v>
      </c>
      <c r="O48" s="376" t="s">
        <v>2210</v>
      </c>
      <c r="P48" s="376" t="s">
        <v>743</v>
      </c>
      <c r="Q48" s="376" t="s">
        <v>129</v>
      </c>
      <c r="R48" s="376" t="s">
        <v>1176</v>
      </c>
      <c r="S48" s="376" t="s">
        <v>1176</v>
      </c>
      <c r="T48" s="376" t="s">
        <v>1184</v>
      </c>
      <c r="U48" s="376" t="s">
        <v>1185</v>
      </c>
      <c r="V48" s="376" t="s">
        <v>1185</v>
      </c>
      <c r="W48" s="376" t="s">
        <v>1185</v>
      </c>
      <c r="X48" s="376" t="s">
        <v>1185</v>
      </c>
      <c r="Y48" s="376" t="s">
        <v>1185</v>
      </c>
      <c r="Z48" s="378" t="s">
        <v>1185</v>
      </c>
      <c r="AA48" s="378" t="s">
        <v>1185</v>
      </c>
      <c r="AB48" s="378" t="s">
        <v>1380</v>
      </c>
      <c r="AC48" s="417" t="str">
        <f>Table1332[[#This Row],[Default]]</f>
        <v>000</v>
      </c>
      <c r="AD48" s="378" t="s">
        <v>1380</v>
      </c>
      <c r="AE48" s="417" t="str">
        <f>Table1332[[#This Row],[Default]]</f>
        <v>000</v>
      </c>
      <c r="AF48" s="378" t="s">
        <v>1380</v>
      </c>
      <c r="AG48" s="417" t="str">
        <f>Table1332[[#This Row],[Default]]</f>
        <v>000</v>
      </c>
      <c r="AH48" s="376"/>
      <c r="AI48" s="376" t="s">
        <v>66</v>
      </c>
      <c r="AJ48" s="376"/>
      <c r="AK48" s="376" t="s">
        <v>1338</v>
      </c>
      <c r="AL48" s="376"/>
    </row>
    <row r="49" spans="1:38" ht="30.75" customHeight="1" x14ac:dyDescent="0.25">
      <c r="A49" s="425">
        <v>45</v>
      </c>
      <c r="B49" s="376"/>
      <c r="C49" s="376"/>
      <c r="D49" s="376"/>
      <c r="E49" s="376" t="s">
        <v>131</v>
      </c>
      <c r="F49" s="378" t="s">
        <v>1800</v>
      </c>
      <c r="G49" s="376" t="s">
        <v>1527</v>
      </c>
      <c r="H49" s="386" t="s">
        <v>1851</v>
      </c>
      <c r="I49" s="382" t="s">
        <v>2464</v>
      </c>
      <c r="J49" s="379">
        <v>0</v>
      </c>
      <c r="K49" s="382" t="s">
        <v>1250</v>
      </c>
      <c r="L49" s="382">
        <v>1</v>
      </c>
      <c r="M49" s="382">
        <v>1</v>
      </c>
      <c r="N49" s="382"/>
      <c r="O49" s="382" t="s">
        <v>1331</v>
      </c>
      <c r="P49" s="382" t="s">
        <v>522</v>
      </c>
      <c r="Q49" s="382" t="s">
        <v>1185</v>
      </c>
      <c r="R49" s="376" t="s">
        <v>1185</v>
      </c>
      <c r="S49" s="376" t="s">
        <v>1185</v>
      </c>
      <c r="T49" s="376" t="s">
        <v>1254</v>
      </c>
      <c r="U49" s="376" t="s">
        <v>1254</v>
      </c>
      <c r="V49" s="376" t="s">
        <v>1254</v>
      </c>
      <c r="W49" s="376" t="s">
        <v>1254</v>
      </c>
      <c r="X49" s="376" t="s">
        <v>1254</v>
      </c>
      <c r="Y49" s="376" t="s">
        <v>1185</v>
      </c>
      <c r="Z49" s="376" t="s">
        <v>1185</v>
      </c>
      <c r="AA49" s="376" t="s">
        <v>1254</v>
      </c>
      <c r="AB49" s="376" t="s">
        <v>1254</v>
      </c>
      <c r="AC49" s="416"/>
      <c r="AD49" s="376" t="s">
        <v>1254</v>
      </c>
      <c r="AE49" s="416"/>
      <c r="AF49" s="376" t="s">
        <v>1254</v>
      </c>
      <c r="AG49" s="416"/>
      <c r="AH49" s="376"/>
      <c r="AI49" s="386" t="s">
        <v>1766</v>
      </c>
      <c r="AJ49" s="376" t="s">
        <v>1304</v>
      </c>
      <c r="AK49" s="376"/>
      <c r="AL49" s="376"/>
    </row>
    <row r="50" spans="1:38" ht="30.75" customHeight="1" x14ac:dyDescent="0.25">
      <c r="A50" s="425">
        <v>46</v>
      </c>
      <c r="B50" s="376"/>
      <c r="C50" s="376"/>
      <c r="D50" s="376"/>
      <c r="E50" s="376" t="s">
        <v>1265</v>
      </c>
      <c r="F50" s="378" t="s">
        <v>1800</v>
      </c>
      <c r="G50" s="376" t="s">
        <v>2114</v>
      </c>
      <c r="H50" s="386" t="s">
        <v>1851</v>
      </c>
      <c r="I50" s="382" t="s">
        <v>2464</v>
      </c>
      <c r="J50" s="379">
        <v>0</v>
      </c>
      <c r="K50" s="382" t="s">
        <v>1250</v>
      </c>
      <c r="L50" s="382">
        <v>1</v>
      </c>
      <c r="M50" s="382">
        <v>1</v>
      </c>
      <c r="N50" s="382"/>
      <c r="O50" s="382" t="s">
        <v>1331</v>
      </c>
      <c r="P50" s="382" t="s">
        <v>1337</v>
      </c>
      <c r="Q50" s="382" t="s">
        <v>1185</v>
      </c>
      <c r="R50" s="376" t="s">
        <v>1185</v>
      </c>
      <c r="S50" s="376" t="s">
        <v>1185</v>
      </c>
      <c r="T50" s="376" t="s">
        <v>1254</v>
      </c>
      <c r="U50" s="376" t="s">
        <v>1254</v>
      </c>
      <c r="V50" s="376" t="s">
        <v>1254</v>
      </c>
      <c r="W50" s="376" t="s">
        <v>1254</v>
      </c>
      <c r="X50" s="376" t="s">
        <v>1254</v>
      </c>
      <c r="Y50" s="376" t="s">
        <v>1185</v>
      </c>
      <c r="Z50" s="376" t="s">
        <v>1185</v>
      </c>
      <c r="AA50" s="376" t="s">
        <v>1254</v>
      </c>
      <c r="AB50" s="376" t="s">
        <v>1254</v>
      </c>
      <c r="AC50" s="416"/>
      <c r="AD50" s="376" t="s">
        <v>1254</v>
      </c>
      <c r="AE50" s="416"/>
      <c r="AF50" s="376" t="s">
        <v>1254</v>
      </c>
      <c r="AG50" s="416"/>
      <c r="AH50" s="376"/>
      <c r="AI50" s="376" t="s">
        <v>1766</v>
      </c>
      <c r="AJ50" s="376"/>
      <c r="AK50" s="376"/>
      <c r="AL50" s="376"/>
    </row>
    <row r="51" spans="1:38" ht="30.75" customHeight="1" x14ac:dyDescent="0.25">
      <c r="A51" s="425">
        <v>47</v>
      </c>
      <c r="B51" s="376"/>
      <c r="C51" s="376"/>
      <c r="D51" s="376"/>
      <c r="E51" s="376" t="s">
        <v>376</v>
      </c>
      <c r="F51" s="378" t="s">
        <v>1800</v>
      </c>
      <c r="G51" s="376" t="s">
        <v>1528</v>
      </c>
      <c r="H51" s="386" t="s">
        <v>1851</v>
      </c>
      <c r="I51" s="382" t="s">
        <v>2464</v>
      </c>
      <c r="J51" s="379">
        <v>0</v>
      </c>
      <c r="K51" s="382" t="s">
        <v>1250</v>
      </c>
      <c r="L51" s="382">
        <v>1</v>
      </c>
      <c r="M51" s="382">
        <v>1</v>
      </c>
      <c r="N51" s="382"/>
      <c r="O51" s="382" t="s">
        <v>1331</v>
      </c>
      <c r="P51" s="382" t="s">
        <v>525</v>
      </c>
      <c r="Q51" s="382" t="s">
        <v>1185</v>
      </c>
      <c r="R51" s="376" t="s">
        <v>1185</v>
      </c>
      <c r="S51" s="376" t="s">
        <v>1185</v>
      </c>
      <c r="T51" s="376" t="s">
        <v>1254</v>
      </c>
      <c r="U51" s="376" t="s">
        <v>1254</v>
      </c>
      <c r="V51" s="376" t="s">
        <v>1254</v>
      </c>
      <c r="W51" s="376" t="s">
        <v>1254</v>
      </c>
      <c r="X51" s="376" t="s">
        <v>1254</v>
      </c>
      <c r="Y51" s="376" t="s">
        <v>1185</v>
      </c>
      <c r="Z51" s="376" t="s">
        <v>1185</v>
      </c>
      <c r="AA51" s="376" t="s">
        <v>1254</v>
      </c>
      <c r="AB51" s="376" t="s">
        <v>1254</v>
      </c>
      <c r="AC51" s="416"/>
      <c r="AD51" s="376" t="s">
        <v>1254</v>
      </c>
      <c r="AE51" s="416"/>
      <c r="AF51" s="376" t="s">
        <v>1254</v>
      </c>
      <c r="AG51" s="416"/>
      <c r="AH51" s="376"/>
      <c r="AI51" s="386" t="s">
        <v>1766</v>
      </c>
      <c r="AJ51" s="376" t="s">
        <v>1304</v>
      </c>
      <c r="AK51" s="376"/>
      <c r="AL51" s="376"/>
    </row>
    <row r="52" spans="1:38" ht="30.75" customHeight="1" x14ac:dyDescent="0.25">
      <c r="A52" s="425">
        <v>48</v>
      </c>
      <c r="B52" s="376"/>
      <c r="C52" s="376"/>
      <c r="D52" s="376"/>
      <c r="E52" s="376" t="s">
        <v>134</v>
      </c>
      <c r="F52" s="378" t="s">
        <v>87</v>
      </c>
      <c r="G52" s="376" t="s">
        <v>133</v>
      </c>
      <c r="H52" s="376" t="s">
        <v>1750</v>
      </c>
      <c r="I52" s="376" t="s">
        <v>2464</v>
      </c>
      <c r="J52" s="380" t="s">
        <v>1873</v>
      </c>
      <c r="K52" s="376" t="s">
        <v>2057</v>
      </c>
      <c r="L52" s="376">
        <v>1</v>
      </c>
      <c r="M52" s="376">
        <v>1</v>
      </c>
      <c r="N52" s="376" t="s">
        <v>1937</v>
      </c>
      <c r="O52" s="376" t="s">
        <v>2211</v>
      </c>
      <c r="P52" s="376" t="s">
        <v>526</v>
      </c>
      <c r="Q52" s="376" t="s">
        <v>1336</v>
      </c>
      <c r="R52" s="376" t="s">
        <v>135</v>
      </c>
      <c r="S52" s="376" t="s">
        <v>135</v>
      </c>
      <c r="T52" s="376" t="s">
        <v>1254</v>
      </c>
      <c r="U52" s="376" t="s">
        <v>1254</v>
      </c>
      <c r="V52" s="376" t="s">
        <v>1254</v>
      </c>
      <c r="W52" s="376" t="s">
        <v>1254</v>
      </c>
      <c r="X52" s="376" t="s">
        <v>1254</v>
      </c>
      <c r="Y52" s="376" t="s">
        <v>1254</v>
      </c>
      <c r="Z52" s="376" t="s">
        <v>1254</v>
      </c>
      <c r="AA52" s="378" t="s">
        <v>1254</v>
      </c>
      <c r="AB52" s="378" t="s">
        <v>1254</v>
      </c>
      <c r="AC52" s="417" t="str">
        <f>Table1332[[#This Row],[Default]]</f>
        <v>0</v>
      </c>
      <c r="AD52" s="378" t="s">
        <v>1254</v>
      </c>
      <c r="AE52" s="417" t="str">
        <f>Table1332[[#This Row],[Default]]</f>
        <v>0</v>
      </c>
      <c r="AF52" s="378" t="s">
        <v>1254</v>
      </c>
      <c r="AG52" s="417" t="str">
        <f>Table1332[[#This Row],[Default]]</f>
        <v>0</v>
      </c>
      <c r="AH52" s="376" t="s">
        <v>1335</v>
      </c>
      <c r="AI52" s="376" t="s">
        <v>1767</v>
      </c>
      <c r="AJ52" s="376" t="s">
        <v>1304</v>
      </c>
      <c r="AK52" s="376" t="s">
        <v>1329</v>
      </c>
      <c r="AL52" s="376"/>
    </row>
    <row r="53" spans="1:38" ht="30.75" customHeight="1" x14ac:dyDescent="0.25">
      <c r="A53" s="425">
        <v>49</v>
      </c>
      <c r="B53" s="376"/>
      <c r="C53" s="376"/>
      <c r="D53" s="376"/>
      <c r="E53" s="376" t="s">
        <v>136</v>
      </c>
      <c r="F53" s="378" t="s">
        <v>128</v>
      </c>
      <c r="G53" s="376" t="s">
        <v>125</v>
      </c>
      <c r="H53" s="376" t="s">
        <v>1851</v>
      </c>
      <c r="I53" s="376" t="s">
        <v>2464</v>
      </c>
      <c r="J53" s="380" t="s">
        <v>1873</v>
      </c>
      <c r="K53" s="376" t="s">
        <v>2057</v>
      </c>
      <c r="L53" s="376">
        <v>1</v>
      </c>
      <c r="M53" s="376">
        <v>1</v>
      </c>
      <c r="N53" s="376" t="s">
        <v>1937</v>
      </c>
      <c r="O53" s="376" t="s">
        <v>2212</v>
      </c>
      <c r="P53" s="376" t="s">
        <v>522</v>
      </c>
      <c r="Q53" s="376" t="s">
        <v>1334</v>
      </c>
      <c r="R53" s="376" t="s">
        <v>137</v>
      </c>
      <c r="S53" s="376" t="s">
        <v>137</v>
      </c>
      <c r="T53" s="376" t="s">
        <v>1254</v>
      </c>
      <c r="U53" s="376" t="s">
        <v>1254</v>
      </c>
      <c r="V53" s="376" t="s">
        <v>1254</v>
      </c>
      <c r="W53" s="376" t="s">
        <v>1254</v>
      </c>
      <c r="X53" s="376" t="s">
        <v>1254</v>
      </c>
      <c r="Y53" s="376" t="s">
        <v>1254</v>
      </c>
      <c r="Z53" s="378" t="s">
        <v>1254</v>
      </c>
      <c r="AA53" s="378" t="s">
        <v>1254</v>
      </c>
      <c r="AB53" s="378" t="s">
        <v>1254</v>
      </c>
      <c r="AC53" s="417" t="str">
        <f>Table1332[[#This Row],[Default]]</f>
        <v>0</v>
      </c>
      <c r="AD53" s="378" t="s">
        <v>1254</v>
      </c>
      <c r="AE53" s="417" t="str">
        <f>Table1332[[#This Row],[Default]]</f>
        <v>0</v>
      </c>
      <c r="AF53" s="378" t="s">
        <v>1254</v>
      </c>
      <c r="AG53" s="417" t="str">
        <f>Table1332[[#This Row],[Default]]</f>
        <v>0</v>
      </c>
      <c r="AH53" s="376" t="s">
        <v>1333</v>
      </c>
      <c r="AI53" s="376" t="s">
        <v>1769</v>
      </c>
      <c r="AJ53" s="376" t="s">
        <v>1304</v>
      </c>
      <c r="AK53" s="376" t="s">
        <v>1332</v>
      </c>
      <c r="AL53" s="376"/>
    </row>
    <row r="54" spans="1:38" ht="30.75" customHeight="1" x14ac:dyDescent="0.25">
      <c r="A54" s="425">
        <v>50</v>
      </c>
      <c r="B54" s="376"/>
      <c r="C54" s="376"/>
      <c r="D54" s="376"/>
      <c r="E54" s="376" t="s">
        <v>138</v>
      </c>
      <c r="F54" s="378" t="s">
        <v>140</v>
      </c>
      <c r="G54" s="376" t="s">
        <v>613</v>
      </c>
      <c r="H54" s="376"/>
      <c r="I54" s="376" t="s">
        <v>2464</v>
      </c>
      <c r="J54" s="380" t="s">
        <v>1873</v>
      </c>
      <c r="K54" s="376" t="s">
        <v>2057</v>
      </c>
      <c r="L54" s="376">
        <v>1</v>
      </c>
      <c r="M54" s="376">
        <v>1</v>
      </c>
      <c r="N54" s="376" t="s">
        <v>1937</v>
      </c>
      <c r="O54" s="376" t="s">
        <v>2213</v>
      </c>
      <c r="P54" s="376" t="s">
        <v>744</v>
      </c>
      <c r="Q54" s="376" t="s">
        <v>138</v>
      </c>
      <c r="R54" s="376" t="s">
        <v>138</v>
      </c>
      <c r="S54" s="376" t="s">
        <v>138</v>
      </c>
      <c r="T54" s="376" t="s">
        <v>1184</v>
      </c>
      <c r="U54" s="376" t="s">
        <v>1184</v>
      </c>
      <c r="V54" s="376" t="s">
        <v>1184</v>
      </c>
      <c r="W54" s="376" t="s">
        <v>1184</v>
      </c>
      <c r="X54" s="376" t="s">
        <v>1184</v>
      </c>
      <c r="Y54" s="376" t="s">
        <v>1184</v>
      </c>
      <c r="Z54" s="378" t="s">
        <v>1184</v>
      </c>
      <c r="AA54" s="378" t="s">
        <v>1184</v>
      </c>
      <c r="AB54" s="378" t="s">
        <v>1184</v>
      </c>
      <c r="AC54" s="417" t="str">
        <f>Table1332[[#This Row],[Default]]</f>
        <v>0</v>
      </c>
      <c r="AD54" s="378" t="s">
        <v>1184</v>
      </c>
      <c r="AE54" s="417" t="str">
        <f>Table1332[[#This Row],[Default]]</f>
        <v>0</v>
      </c>
      <c r="AF54" s="378" t="s">
        <v>1184</v>
      </c>
      <c r="AG54" s="417" t="str">
        <f>Table1332[[#This Row],[Default]]</f>
        <v>0</v>
      </c>
      <c r="AH54" s="376"/>
      <c r="AI54" s="376" t="s">
        <v>1268</v>
      </c>
      <c r="AJ54" s="376"/>
      <c r="AK54" s="376"/>
      <c r="AL54" s="376"/>
    </row>
    <row r="55" spans="1:38" ht="30.75" customHeight="1" x14ac:dyDescent="0.25">
      <c r="A55" s="425">
        <v>51</v>
      </c>
      <c r="B55" s="376" t="s">
        <v>1696</v>
      </c>
      <c r="C55" s="376" t="s">
        <v>141</v>
      </c>
      <c r="D55" s="376" t="s">
        <v>2449</v>
      </c>
      <c r="E55" s="376" t="s">
        <v>142</v>
      </c>
      <c r="F55" s="378" t="s">
        <v>87</v>
      </c>
      <c r="G55" s="376" t="s">
        <v>640</v>
      </c>
      <c r="H55" s="376"/>
      <c r="I55" s="376" t="s">
        <v>2463</v>
      </c>
      <c r="J55" s="380" t="s">
        <v>1872</v>
      </c>
      <c r="K55" s="376" t="s">
        <v>2057</v>
      </c>
      <c r="L55" s="376">
        <v>1</v>
      </c>
      <c r="M55" s="376">
        <v>1</v>
      </c>
      <c r="N55" s="376" t="s">
        <v>1938</v>
      </c>
      <c r="O55" s="376" t="s">
        <v>2214</v>
      </c>
      <c r="P55" s="376" t="s">
        <v>522</v>
      </c>
      <c r="Q55" s="376" t="s">
        <v>142</v>
      </c>
      <c r="R55" s="376" t="s">
        <v>143</v>
      </c>
      <c r="S55" s="376" t="s">
        <v>143</v>
      </c>
      <c r="T55" s="376" t="s">
        <v>1184</v>
      </c>
      <c r="U55" s="376" t="s">
        <v>1184</v>
      </c>
      <c r="V55" s="376" t="s">
        <v>1184</v>
      </c>
      <c r="W55" s="376" t="s">
        <v>1184</v>
      </c>
      <c r="X55" s="376" t="s">
        <v>1184</v>
      </c>
      <c r="Y55" s="376" t="s">
        <v>1185</v>
      </c>
      <c r="Z55" s="378" t="s">
        <v>1185</v>
      </c>
      <c r="AA55" s="378" t="s">
        <v>1184</v>
      </c>
      <c r="AB55" s="378" t="s">
        <v>1184</v>
      </c>
      <c r="AC55" s="417" t="str">
        <f>Table1332[[#This Row],[Default]]</f>
        <v>1</v>
      </c>
      <c r="AD55" s="378" t="s">
        <v>1184</v>
      </c>
      <c r="AE55" s="417" t="str">
        <f>Table1332[[#This Row],[Default]]</f>
        <v>1</v>
      </c>
      <c r="AF55" s="378" t="s">
        <v>1184</v>
      </c>
      <c r="AG55" s="417" t="str">
        <f>Table1332[[#This Row],[Default]]</f>
        <v>1</v>
      </c>
      <c r="AH55" s="376" t="s">
        <v>1330</v>
      </c>
      <c r="AI55" s="376" t="s">
        <v>1268</v>
      </c>
      <c r="AJ55" s="376" t="s">
        <v>1290</v>
      </c>
      <c r="AK55" s="376" t="s">
        <v>1329</v>
      </c>
      <c r="AL55" s="376"/>
    </row>
    <row r="56" spans="1:38" ht="30.75" customHeight="1" x14ac:dyDescent="0.25">
      <c r="A56" s="425">
        <v>52</v>
      </c>
      <c r="B56" s="376"/>
      <c r="C56" s="376"/>
      <c r="D56" s="376"/>
      <c r="E56" s="376" t="s">
        <v>145</v>
      </c>
      <c r="F56" s="378" t="s">
        <v>87</v>
      </c>
      <c r="G56" s="376" t="s">
        <v>144</v>
      </c>
      <c r="H56" s="376"/>
      <c r="I56" s="376" t="s">
        <v>2463</v>
      </c>
      <c r="J56" s="380" t="s">
        <v>1873</v>
      </c>
      <c r="K56" s="376" t="s">
        <v>2057</v>
      </c>
      <c r="L56" s="376">
        <v>1</v>
      </c>
      <c r="M56" s="376">
        <v>1</v>
      </c>
      <c r="N56" s="376" t="s">
        <v>1938</v>
      </c>
      <c r="O56" s="376" t="s">
        <v>2215</v>
      </c>
      <c r="P56" s="376" t="s">
        <v>443</v>
      </c>
      <c r="Q56" s="376" t="s">
        <v>145</v>
      </c>
      <c r="R56" s="376" t="s">
        <v>145</v>
      </c>
      <c r="S56" s="376" t="s">
        <v>146</v>
      </c>
      <c r="T56" s="376" t="s">
        <v>1184</v>
      </c>
      <c r="U56" s="376" t="s">
        <v>1184</v>
      </c>
      <c r="V56" s="376" t="s">
        <v>1184</v>
      </c>
      <c r="W56" s="376" t="s">
        <v>1184</v>
      </c>
      <c r="X56" s="376" t="s">
        <v>1184</v>
      </c>
      <c r="Y56" s="376" t="s">
        <v>1185</v>
      </c>
      <c r="Z56" s="378" t="s">
        <v>1185</v>
      </c>
      <c r="AA56" s="378" t="s">
        <v>1184</v>
      </c>
      <c r="AB56" s="378" t="s">
        <v>1184</v>
      </c>
      <c r="AC56" s="417" t="str">
        <f>Table1332[[#This Row],[Default]]</f>
        <v>0</v>
      </c>
      <c r="AD56" s="378" t="s">
        <v>1184</v>
      </c>
      <c r="AE56" s="417" t="str">
        <f>Table1332[[#This Row],[Default]]</f>
        <v>0</v>
      </c>
      <c r="AF56" s="378" t="s">
        <v>1184</v>
      </c>
      <c r="AG56" s="417" t="str">
        <f>Table1332[[#This Row],[Default]]</f>
        <v>0</v>
      </c>
      <c r="AH56" s="376" t="s">
        <v>1328</v>
      </c>
      <c r="AI56" s="376" t="s">
        <v>1268</v>
      </c>
      <c r="AJ56" s="376" t="s">
        <v>1327</v>
      </c>
      <c r="AK56" s="376" t="s">
        <v>1267</v>
      </c>
      <c r="AL56" s="376"/>
    </row>
    <row r="57" spans="1:38" ht="30.75" customHeight="1" x14ac:dyDescent="0.25">
      <c r="A57" s="425">
        <v>53</v>
      </c>
      <c r="B57" s="376"/>
      <c r="C57" s="376"/>
      <c r="D57" s="376"/>
      <c r="E57" s="376" t="s">
        <v>148</v>
      </c>
      <c r="F57" s="378" t="s">
        <v>87</v>
      </c>
      <c r="G57" s="376" t="s">
        <v>147</v>
      </c>
      <c r="H57" s="376"/>
      <c r="I57" s="376" t="s">
        <v>2463</v>
      </c>
      <c r="J57" s="380" t="s">
        <v>1873</v>
      </c>
      <c r="K57" s="376" t="s">
        <v>2057</v>
      </c>
      <c r="L57" s="376">
        <v>1</v>
      </c>
      <c r="M57" s="376">
        <v>1</v>
      </c>
      <c r="N57" s="376" t="s">
        <v>1938</v>
      </c>
      <c r="O57" s="376" t="s">
        <v>2216</v>
      </c>
      <c r="P57" s="376" t="s">
        <v>444</v>
      </c>
      <c r="Q57" s="376" t="s">
        <v>148</v>
      </c>
      <c r="R57" s="376" t="s">
        <v>148</v>
      </c>
      <c r="S57" s="376" t="s">
        <v>149</v>
      </c>
      <c r="T57" s="376" t="s">
        <v>1184</v>
      </c>
      <c r="U57" s="376" t="s">
        <v>1184</v>
      </c>
      <c r="V57" s="376" t="s">
        <v>1184</v>
      </c>
      <c r="W57" s="376" t="s">
        <v>1184</v>
      </c>
      <c r="X57" s="376" t="s">
        <v>1184</v>
      </c>
      <c r="Y57" s="376" t="s">
        <v>1185</v>
      </c>
      <c r="Z57" s="378" t="s">
        <v>1185</v>
      </c>
      <c r="AA57" s="378" t="s">
        <v>1184</v>
      </c>
      <c r="AB57" s="378" t="s">
        <v>1184</v>
      </c>
      <c r="AC57" s="417" t="str">
        <f>Table1332[[#This Row],[Default]]</f>
        <v>0</v>
      </c>
      <c r="AD57" s="378" t="s">
        <v>1184</v>
      </c>
      <c r="AE57" s="417" t="str">
        <f>Table1332[[#This Row],[Default]]</f>
        <v>0</v>
      </c>
      <c r="AF57" s="378" t="s">
        <v>1184</v>
      </c>
      <c r="AG57" s="417" t="str">
        <f>Table1332[[#This Row],[Default]]</f>
        <v>0</v>
      </c>
      <c r="AH57" s="376"/>
      <c r="AI57" s="376" t="s">
        <v>1770</v>
      </c>
      <c r="AJ57" s="376"/>
      <c r="AK57" s="376"/>
      <c r="AL57" s="376"/>
    </row>
    <row r="58" spans="1:38" ht="30.75" customHeight="1" x14ac:dyDescent="0.25">
      <c r="A58" s="425">
        <v>54</v>
      </c>
      <c r="B58" s="376"/>
      <c r="C58" s="376"/>
      <c r="D58" s="376"/>
      <c r="E58" s="376" t="s">
        <v>2066</v>
      </c>
      <c r="F58" s="378" t="s">
        <v>128</v>
      </c>
      <c r="G58" s="378" t="s">
        <v>613</v>
      </c>
      <c r="H58" s="376" t="s">
        <v>2087</v>
      </c>
      <c r="I58" s="376" t="s">
        <v>2463</v>
      </c>
      <c r="J58" s="377" t="s">
        <v>1872</v>
      </c>
      <c r="K58" s="376" t="s">
        <v>2057</v>
      </c>
      <c r="L58" s="376">
        <v>1</v>
      </c>
      <c r="M58" s="376">
        <v>1</v>
      </c>
      <c r="N58" s="376" t="s">
        <v>1938</v>
      </c>
      <c r="O58" s="376" t="s">
        <v>2217</v>
      </c>
      <c r="P58" s="376" t="s">
        <v>2083</v>
      </c>
      <c r="Q58" s="378" t="s">
        <v>1185</v>
      </c>
      <c r="R58" s="378" t="s">
        <v>1185</v>
      </c>
      <c r="S58" s="378" t="s">
        <v>1185</v>
      </c>
      <c r="T58" s="378" t="s">
        <v>1185</v>
      </c>
      <c r="U58" s="378" t="s">
        <v>1185</v>
      </c>
      <c r="V58" s="378" t="s">
        <v>1185</v>
      </c>
      <c r="W58" s="378" t="s">
        <v>1185</v>
      </c>
      <c r="X58" s="378" t="s">
        <v>1185</v>
      </c>
      <c r="Y58" s="376" t="s">
        <v>1185</v>
      </c>
      <c r="Z58" s="378" t="s">
        <v>1185</v>
      </c>
      <c r="AA58" s="378" t="s">
        <v>1185</v>
      </c>
      <c r="AB58" s="378" t="s">
        <v>1207</v>
      </c>
      <c r="AC58" s="417" t="str">
        <f>Table1332[[#This Row],[Default]]</f>
        <v>1</v>
      </c>
      <c r="AD58" s="378" t="s">
        <v>1207</v>
      </c>
      <c r="AE58" s="417" t="str">
        <f>Table1332[[#This Row],[Default]]</f>
        <v>1</v>
      </c>
      <c r="AF58" s="378" t="s">
        <v>1207</v>
      </c>
      <c r="AG58" s="417" t="str">
        <f>Table1332[[#This Row],[Default]]</f>
        <v>1</v>
      </c>
      <c r="AH58" s="376" t="s">
        <v>2095</v>
      </c>
      <c r="AI58" s="376"/>
      <c r="AJ58" s="376"/>
      <c r="AK58" s="376"/>
      <c r="AL58" s="376"/>
    </row>
    <row r="59" spans="1:38" ht="30.75" customHeight="1" x14ac:dyDescent="0.25">
      <c r="A59" s="425">
        <v>55</v>
      </c>
      <c r="B59" s="376"/>
      <c r="C59" s="376"/>
      <c r="D59" s="376"/>
      <c r="E59" s="376" t="s">
        <v>2067</v>
      </c>
      <c r="F59" s="378" t="s">
        <v>128</v>
      </c>
      <c r="G59" s="378" t="s">
        <v>613</v>
      </c>
      <c r="H59" s="376" t="s">
        <v>2087</v>
      </c>
      <c r="I59" s="376" t="s">
        <v>2463</v>
      </c>
      <c r="J59" s="377" t="s">
        <v>1872</v>
      </c>
      <c r="K59" s="376" t="s">
        <v>2057</v>
      </c>
      <c r="L59" s="376">
        <v>1</v>
      </c>
      <c r="M59" s="376">
        <v>1</v>
      </c>
      <c r="N59" s="376" t="s">
        <v>1938</v>
      </c>
      <c r="O59" s="376" t="s">
        <v>2218</v>
      </c>
      <c r="P59" s="376" t="s">
        <v>2084</v>
      </c>
      <c r="Q59" s="378" t="s">
        <v>1185</v>
      </c>
      <c r="R59" s="378" t="s">
        <v>1185</v>
      </c>
      <c r="S59" s="378" t="s">
        <v>1185</v>
      </c>
      <c r="T59" s="378" t="s">
        <v>1185</v>
      </c>
      <c r="U59" s="378" t="s">
        <v>1185</v>
      </c>
      <c r="V59" s="378" t="s">
        <v>1185</v>
      </c>
      <c r="W59" s="378" t="s">
        <v>1185</v>
      </c>
      <c r="X59" s="378" t="s">
        <v>1185</v>
      </c>
      <c r="Y59" s="376" t="s">
        <v>1185</v>
      </c>
      <c r="Z59" s="378" t="s">
        <v>1185</v>
      </c>
      <c r="AA59" s="378" t="s">
        <v>1185</v>
      </c>
      <c r="AB59" s="378" t="s">
        <v>1207</v>
      </c>
      <c r="AC59" s="417" t="str">
        <f>Table1332[[#This Row],[Default]]</f>
        <v>1</v>
      </c>
      <c r="AD59" s="378" t="s">
        <v>1207</v>
      </c>
      <c r="AE59" s="417" t="str">
        <f>Table1332[[#This Row],[Default]]</f>
        <v>1</v>
      </c>
      <c r="AF59" s="378" t="s">
        <v>1207</v>
      </c>
      <c r="AG59" s="417" t="str">
        <f>Table1332[[#This Row],[Default]]</f>
        <v>1</v>
      </c>
      <c r="AH59" s="376" t="s">
        <v>2096</v>
      </c>
      <c r="AI59" s="376"/>
      <c r="AJ59" s="376"/>
      <c r="AK59" s="376"/>
      <c r="AL59" s="376"/>
    </row>
    <row r="60" spans="1:38" ht="30.75" customHeight="1" x14ac:dyDescent="0.25">
      <c r="A60" s="425">
        <v>56</v>
      </c>
      <c r="B60" s="376"/>
      <c r="C60" s="376"/>
      <c r="D60" s="376"/>
      <c r="E60" s="376" t="s">
        <v>2068</v>
      </c>
      <c r="F60" s="378" t="s">
        <v>128</v>
      </c>
      <c r="G60" s="378" t="s">
        <v>613</v>
      </c>
      <c r="H60" s="376" t="s">
        <v>2087</v>
      </c>
      <c r="I60" s="376" t="s">
        <v>2463</v>
      </c>
      <c r="J60" s="377" t="s">
        <v>1872</v>
      </c>
      <c r="K60" s="376" t="s">
        <v>2057</v>
      </c>
      <c r="L60" s="376">
        <v>1</v>
      </c>
      <c r="M60" s="376">
        <v>1</v>
      </c>
      <c r="N60" s="376" t="s">
        <v>1938</v>
      </c>
      <c r="O60" s="376" t="s">
        <v>2219</v>
      </c>
      <c r="P60" s="376" t="s">
        <v>2085</v>
      </c>
      <c r="Q60" s="378" t="s">
        <v>1185</v>
      </c>
      <c r="R60" s="378" t="s">
        <v>1185</v>
      </c>
      <c r="S60" s="378" t="s">
        <v>1185</v>
      </c>
      <c r="T60" s="378" t="s">
        <v>1185</v>
      </c>
      <c r="U60" s="378" t="s">
        <v>1185</v>
      </c>
      <c r="V60" s="378" t="s">
        <v>1185</v>
      </c>
      <c r="W60" s="378" t="s">
        <v>1185</v>
      </c>
      <c r="X60" s="378" t="s">
        <v>1185</v>
      </c>
      <c r="Y60" s="376" t="s">
        <v>1185</v>
      </c>
      <c r="Z60" s="378" t="s">
        <v>1185</v>
      </c>
      <c r="AA60" s="378" t="s">
        <v>1185</v>
      </c>
      <c r="AB60" s="378" t="s">
        <v>1207</v>
      </c>
      <c r="AC60" s="417" t="str">
        <f>Table1332[[#This Row],[Default]]</f>
        <v>1</v>
      </c>
      <c r="AD60" s="378" t="s">
        <v>1207</v>
      </c>
      <c r="AE60" s="417" t="str">
        <f>Table1332[[#This Row],[Default]]</f>
        <v>1</v>
      </c>
      <c r="AF60" s="378" t="s">
        <v>1207</v>
      </c>
      <c r="AG60" s="417" t="str">
        <f>Table1332[[#This Row],[Default]]</f>
        <v>1</v>
      </c>
      <c r="AH60" s="376" t="s">
        <v>2097</v>
      </c>
      <c r="AI60" s="376"/>
      <c r="AJ60" s="376"/>
      <c r="AK60" s="376"/>
      <c r="AL60" s="376"/>
    </row>
    <row r="61" spans="1:38" ht="30.75" customHeight="1" x14ac:dyDescent="0.25">
      <c r="A61" s="425">
        <v>57</v>
      </c>
      <c r="B61" s="376"/>
      <c r="C61" s="376"/>
      <c r="D61" s="376"/>
      <c r="E61" s="376" t="s">
        <v>150</v>
      </c>
      <c r="F61" s="378" t="s">
        <v>152</v>
      </c>
      <c r="G61" s="376" t="s">
        <v>1180</v>
      </c>
      <c r="H61" s="376" t="s">
        <v>1751</v>
      </c>
      <c r="I61" s="376" t="s">
        <v>2463</v>
      </c>
      <c r="J61" s="380">
        <v>0</v>
      </c>
      <c r="K61" s="376"/>
      <c r="L61" s="376">
        <v>1</v>
      </c>
      <c r="M61" s="376">
        <v>1</v>
      </c>
      <c r="N61" s="376" t="s">
        <v>1938</v>
      </c>
      <c r="O61" s="376" t="s">
        <v>2217</v>
      </c>
      <c r="P61" s="376" t="s">
        <v>521</v>
      </c>
      <c r="Q61" s="376" t="s">
        <v>1326</v>
      </c>
      <c r="R61" s="376" t="s">
        <v>150</v>
      </c>
      <c r="S61" s="376" t="s">
        <v>150</v>
      </c>
      <c r="T61" s="376" t="s">
        <v>1254</v>
      </c>
      <c r="U61" s="376" t="s">
        <v>1254</v>
      </c>
      <c r="V61" s="376" t="s">
        <v>1254</v>
      </c>
      <c r="W61" s="376" t="s">
        <v>1254</v>
      </c>
      <c r="X61" s="376" t="s">
        <v>1254</v>
      </c>
      <c r="Y61" s="376" t="s">
        <v>1185</v>
      </c>
      <c r="Z61" s="378" t="s">
        <v>1185</v>
      </c>
      <c r="AA61" s="378" t="s">
        <v>1254</v>
      </c>
      <c r="AB61" s="378" t="s">
        <v>1254</v>
      </c>
      <c r="AC61" s="417"/>
      <c r="AD61" s="378" t="s">
        <v>1254</v>
      </c>
      <c r="AE61" s="417"/>
      <c r="AF61" s="378" t="s">
        <v>1254</v>
      </c>
      <c r="AG61" s="417"/>
      <c r="AH61" s="376" t="s">
        <v>2098</v>
      </c>
      <c r="AI61" s="376" t="s">
        <v>1771</v>
      </c>
      <c r="AJ61" s="376" t="s">
        <v>1304</v>
      </c>
      <c r="AK61" s="376" t="s">
        <v>1267</v>
      </c>
      <c r="AL61" s="376"/>
    </row>
    <row r="62" spans="1:38" ht="30.75" customHeight="1" x14ac:dyDescent="0.25">
      <c r="A62" s="425">
        <v>58</v>
      </c>
      <c r="B62" s="376"/>
      <c r="C62" s="376"/>
      <c r="D62" s="376"/>
      <c r="E62" s="376" t="s">
        <v>153</v>
      </c>
      <c r="F62" s="378" t="s">
        <v>87</v>
      </c>
      <c r="G62" s="376" t="s">
        <v>643</v>
      </c>
      <c r="H62" s="376" t="s">
        <v>1751</v>
      </c>
      <c r="I62" s="376" t="s">
        <v>2463</v>
      </c>
      <c r="J62" s="380">
        <v>0</v>
      </c>
      <c r="K62" s="376"/>
      <c r="L62" s="376">
        <v>1</v>
      </c>
      <c r="M62" s="376">
        <v>1</v>
      </c>
      <c r="N62" s="376" t="s">
        <v>1938</v>
      </c>
      <c r="O62" s="376" t="s">
        <v>2218</v>
      </c>
      <c r="P62" s="376" t="s">
        <v>745</v>
      </c>
      <c r="Q62" s="376" t="s">
        <v>153</v>
      </c>
      <c r="R62" s="376" t="s">
        <v>153</v>
      </c>
      <c r="S62" s="376" t="s">
        <v>154</v>
      </c>
      <c r="T62" s="376" t="s">
        <v>1254</v>
      </c>
      <c r="U62" s="376" t="s">
        <v>1254</v>
      </c>
      <c r="V62" s="376" t="s">
        <v>1254</v>
      </c>
      <c r="W62" s="376" t="s">
        <v>1254</v>
      </c>
      <c r="X62" s="376" t="s">
        <v>1254</v>
      </c>
      <c r="Y62" s="376" t="s">
        <v>1185</v>
      </c>
      <c r="Z62" s="378" t="s">
        <v>1185</v>
      </c>
      <c r="AA62" s="378" t="s">
        <v>1254</v>
      </c>
      <c r="AB62" s="378" t="s">
        <v>1254</v>
      </c>
      <c r="AC62" s="417"/>
      <c r="AD62" s="378" t="s">
        <v>1254</v>
      </c>
      <c r="AE62" s="417"/>
      <c r="AF62" s="378" t="s">
        <v>1254</v>
      </c>
      <c r="AG62" s="417"/>
      <c r="AH62" s="376" t="s">
        <v>2099</v>
      </c>
      <c r="AI62" s="376" t="s">
        <v>1772</v>
      </c>
      <c r="AJ62" s="376" t="s">
        <v>1290</v>
      </c>
      <c r="AK62" s="376" t="s">
        <v>1267</v>
      </c>
      <c r="AL62" s="376"/>
    </row>
    <row r="63" spans="1:38" ht="30.75" customHeight="1" x14ac:dyDescent="0.25">
      <c r="A63" s="425">
        <v>59</v>
      </c>
      <c r="B63" s="376"/>
      <c r="C63" s="376"/>
      <c r="D63" s="376"/>
      <c r="E63" s="376" t="s">
        <v>155</v>
      </c>
      <c r="F63" s="378" t="s">
        <v>87</v>
      </c>
      <c r="G63" s="376" t="s">
        <v>636</v>
      </c>
      <c r="H63" s="376" t="s">
        <v>1750</v>
      </c>
      <c r="I63" s="376" t="s">
        <v>2463</v>
      </c>
      <c r="J63" s="380">
        <v>0</v>
      </c>
      <c r="K63" s="376"/>
      <c r="L63" s="376">
        <v>1</v>
      </c>
      <c r="M63" s="376">
        <v>1</v>
      </c>
      <c r="N63" s="376" t="s">
        <v>1938</v>
      </c>
      <c r="O63" s="376" t="s">
        <v>2219</v>
      </c>
      <c r="P63" s="376" t="s">
        <v>521</v>
      </c>
      <c r="Q63" s="376" t="s">
        <v>1325</v>
      </c>
      <c r="R63" s="376" t="s">
        <v>156</v>
      </c>
      <c r="S63" s="376" t="s">
        <v>156</v>
      </c>
      <c r="T63" s="376" t="s">
        <v>1254</v>
      </c>
      <c r="U63" s="376" t="s">
        <v>1254</v>
      </c>
      <c r="V63" s="376" t="s">
        <v>1254</v>
      </c>
      <c r="W63" s="376" t="s">
        <v>1254</v>
      </c>
      <c r="X63" s="376" t="s">
        <v>1254</v>
      </c>
      <c r="Y63" s="376" t="s">
        <v>1185</v>
      </c>
      <c r="Z63" s="378" t="s">
        <v>1185</v>
      </c>
      <c r="AA63" s="378" t="s">
        <v>1254</v>
      </c>
      <c r="AB63" s="378" t="s">
        <v>1254</v>
      </c>
      <c r="AC63" s="417"/>
      <c r="AD63" s="378" t="s">
        <v>1254</v>
      </c>
      <c r="AE63" s="417"/>
      <c r="AF63" s="378" t="s">
        <v>1254</v>
      </c>
      <c r="AG63" s="417"/>
      <c r="AH63" s="376" t="s">
        <v>2097</v>
      </c>
      <c r="AI63" s="376" t="s">
        <v>1773</v>
      </c>
      <c r="AJ63" s="376"/>
      <c r="AK63" s="376"/>
      <c r="AL63" s="376"/>
    </row>
    <row r="64" spans="1:38" ht="30.75" customHeight="1" x14ac:dyDescent="0.25">
      <c r="A64" s="425">
        <v>60</v>
      </c>
      <c r="B64" s="376"/>
      <c r="C64" s="376"/>
      <c r="D64" s="376"/>
      <c r="E64" s="376" t="s">
        <v>157</v>
      </c>
      <c r="F64" s="378" t="s">
        <v>87</v>
      </c>
      <c r="G64" s="376" t="s">
        <v>157</v>
      </c>
      <c r="H64" s="376"/>
      <c r="I64" s="376" t="s">
        <v>2463</v>
      </c>
      <c r="J64" s="380" t="s">
        <v>1873</v>
      </c>
      <c r="K64" s="376" t="s">
        <v>2057</v>
      </c>
      <c r="L64" s="376">
        <v>1</v>
      </c>
      <c r="M64" s="376">
        <v>1</v>
      </c>
      <c r="N64" s="376" t="s">
        <v>1938</v>
      </c>
      <c r="O64" s="376" t="s">
        <v>2220</v>
      </c>
      <c r="P64" s="376" t="s">
        <v>746</v>
      </c>
      <c r="Q64" s="376" t="s">
        <v>157</v>
      </c>
      <c r="R64" s="376" t="s">
        <v>157</v>
      </c>
      <c r="S64" s="376" t="s">
        <v>157</v>
      </c>
      <c r="T64" s="376" t="s">
        <v>1184</v>
      </c>
      <c r="U64" s="376" t="s">
        <v>1184</v>
      </c>
      <c r="V64" s="376" t="s">
        <v>1184</v>
      </c>
      <c r="W64" s="376" t="s">
        <v>1184</v>
      </c>
      <c r="X64" s="376" t="s">
        <v>1184</v>
      </c>
      <c r="Y64" s="376" t="s">
        <v>1185</v>
      </c>
      <c r="Z64" s="378" t="s">
        <v>1184</v>
      </c>
      <c r="AA64" s="378" t="s">
        <v>1184</v>
      </c>
      <c r="AB64" s="378" t="s">
        <v>1184</v>
      </c>
      <c r="AC64" s="417" t="str">
        <f>Table1332[[#This Row],[Default]]</f>
        <v>0</v>
      </c>
      <c r="AD64" s="378" t="s">
        <v>1184</v>
      </c>
      <c r="AE64" s="417" t="str">
        <f>Table1332[[#This Row],[Default]]</f>
        <v>0</v>
      </c>
      <c r="AF64" s="378" t="s">
        <v>1184</v>
      </c>
      <c r="AG64" s="417" t="str">
        <f>Table1332[[#This Row],[Default]]</f>
        <v>0</v>
      </c>
      <c r="AH64" s="376" t="s">
        <v>1324</v>
      </c>
      <c r="AI64" s="376" t="s">
        <v>1774</v>
      </c>
      <c r="AJ64" s="376"/>
      <c r="AK64" s="376"/>
      <c r="AL64" s="376"/>
    </row>
    <row r="65" spans="1:38" ht="30.75" customHeight="1" x14ac:dyDescent="0.25">
      <c r="A65" s="425">
        <v>61</v>
      </c>
      <c r="B65" s="376"/>
      <c r="C65" s="376"/>
      <c r="D65" s="376"/>
      <c r="E65" s="376" t="s">
        <v>159</v>
      </c>
      <c r="F65" s="378" t="s">
        <v>87</v>
      </c>
      <c r="G65" s="376" t="s">
        <v>645</v>
      </c>
      <c r="H65" s="376"/>
      <c r="I65" s="376" t="s">
        <v>2463</v>
      </c>
      <c r="J65" s="380">
        <v>1</v>
      </c>
      <c r="K65" s="376" t="s">
        <v>2057</v>
      </c>
      <c r="L65" s="376">
        <v>1</v>
      </c>
      <c r="M65" s="376">
        <v>1</v>
      </c>
      <c r="N65" s="376" t="s">
        <v>1938</v>
      </c>
      <c r="O65" s="376" t="s">
        <v>2221</v>
      </c>
      <c r="P65" s="376" t="s">
        <v>747</v>
      </c>
      <c r="Q65" s="376" t="s">
        <v>1323</v>
      </c>
      <c r="R65" s="376" t="s">
        <v>159</v>
      </c>
      <c r="S65" s="376" t="s">
        <v>160</v>
      </c>
      <c r="T65" s="376" t="s">
        <v>1184</v>
      </c>
      <c r="U65" s="376" t="s">
        <v>1184</v>
      </c>
      <c r="V65" s="376" t="s">
        <v>1184</v>
      </c>
      <c r="W65" s="376" t="s">
        <v>1184</v>
      </c>
      <c r="X65" s="376" t="s">
        <v>1184</v>
      </c>
      <c r="Y65" s="376" t="s">
        <v>1184</v>
      </c>
      <c r="Z65" s="378" t="s">
        <v>1184</v>
      </c>
      <c r="AA65" s="378" t="s">
        <v>1184</v>
      </c>
      <c r="AB65" s="378" t="s">
        <v>1184</v>
      </c>
      <c r="AC65" s="417">
        <f>Table1332[[#This Row],[Default]]</f>
        <v>1</v>
      </c>
      <c r="AD65" s="378" t="s">
        <v>1184</v>
      </c>
      <c r="AE65" s="417">
        <f>Table1332[[#This Row],[Default]]</f>
        <v>1</v>
      </c>
      <c r="AF65" s="378" t="s">
        <v>1184</v>
      </c>
      <c r="AG65" s="417">
        <f>Table1332[[#This Row],[Default]]</f>
        <v>1</v>
      </c>
      <c r="AH65" s="376" t="s">
        <v>1322</v>
      </c>
      <c r="AI65" s="376" t="s">
        <v>1268</v>
      </c>
      <c r="AJ65" s="376"/>
      <c r="AK65" s="376" t="s">
        <v>1321</v>
      </c>
      <c r="AL65" s="376"/>
    </row>
    <row r="66" spans="1:38" ht="30.75" customHeight="1" x14ac:dyDescent="0.25">
      <c r="A66" s="425">
        <v>62</v>
      </c>
      <c r="B66" s="376"/>
      <c r="C66" s="376"/>
      <c r="D66" s="376"/>
      <c r="E66" s="376" t="s">
        <v>161</v>
      </c>
      <c r="F66" s="378" t="s">
        <v>87</v>
      </c>
      <c r="G66" s="376" t="s">
        <v>641</v>
      </c>
      <c r="H66" s="376" t="s">
        <v>1750</v>
      </c>
      <c r="I66" s="376" t="s">
        <v>2463</v>
      </c>
      <c r="J66" s="380" t="s">
        <v>1873</v>
      </c>
      <c r="K66" s="376" t="s">
        <v>2057</v>
      </c>
      <c r="L66" s="376">
        <v>1</v>
      </c>
      <c r="M66" s="376">
        <v>1</v>
      </c>
      <c r="N66" s="376" t="s">
        <v>1939</v>
      </c>
      <c r="O66" s="376" t="s">
        <v>2222</v>
      </c>
      <c r="P66" s="376" t="s">
        <v>521</v>
      </c>
      <c r="Q66" s="376" t="s">
        <v>1320</v>
      </c>
      <c r="R66" s="376" t="s">
        <v>162</v>
      </c>
      <c r="S66" s="376" t="s">
        <v>162</v>
      </c>
      <c r="T66" s="376" t="s">
        <v>1254</v>
      </c>
      <c r="U66" s="376" t="s">
        <v>1254</v>
      </c>
      <c r="V66" s="376" t="s">
        <v>1254</v>
      </c>
      <c r="W66" s="376" t="s">
        <v>1254</v>
      </c>
      <c r="X66" s="376" t="s">
        <v>1254</v>
      </c>
      <c r="Y66" s="376" t="s">
        <v>1185</v>
      </c>
      <c r="Z66" s="378" t="s">
        <v>1185</v>
      </c>
      <c r="AA66" s="378" t="s">
        <v>1254</v>
      </c>
      <c r="AB66" s="378" t="s">
        <v>1254</v>
      </c>
      <c r="AC66" s="417" t="str">
        <f>Table1332[[#This Row],[Default]]</f>
        <v>0</v>
      </c>
      <c r="AD66" s="378" t="s">
        <v>1254</v>
      </c>
      <c r="AE66" s="417" t="str">
        <f>Table1332[[#This Row],[Default]]</f>
        <v>0</v>
      </c>
      <c r="AF66" s="378" t="s">
        <v>1254</v>
      </c>
      <c r="AG66" s="417" t="str">
        <f>Table1332[[#This Row],[Default]]</f>
        <v>0</v>
      </c>
      <c r="AH66" s="376"/>
      <c r="AI66" s="376" t="s">
        <v>1775</v>
      </c>
      <c r="AJ66" s="376" t="s">
        <v>1290</v>
      </c>
      <c r="AK66" s="376"/>
      <c r="AL66" s="376"/>
    </row>
    <row r="67" spans="1:38" ht="30.75" customHeight="1" x14ac:dyDescent="0.25">
      <c r="A67" s="425">
        <v>63</v>
      </c>
      <c r="B67" s="376"/>
      <c r="C67" s="376"/>
      <c r="D67" s="376"/>
      <c r="E67" s="376" t="s">
        <v>163</v>
      </c>
      <c r="F67" s="378" t="s">
        <v>128</v>
      </c>
      <c r="G67" s="376" t="s">
        <v>163</v>
      </c>
      <c r="H67" s="376"/>
      <c r="I67" s="376" t="s">
        <v>2463</v>
      </c>
      <c r="J67" s="380" t="s">
        <v>2004</v>
      </c>
      <c r="K67" s="376" t="s">
        <v>2057</v>
      </c>
      <c r="L67" s="376">
        <v>1</v>
      </c>
      <c r="M67" s="376">
        <v>3</v>
      </c>
      <c r="N67" s="376" t="s">
        <v>1939</v>
      </c>
      <c r="O67" s="376" t="s">
        <v>2223</v>
      </c>
      <c r="P67" s="376" t="s">
        <v>748</v>
      </c>
      <c r="Q67" s="376" t="s">
        <v>1319</v>
      </c>
      <c r="R67" s="376" t="s">
        <v>163</v>
      </c>
      <c r="S67" s="376" t="s">
        <v>163</v>
      </c>
      <c r="T67" s="376" t="s">
        <v>1316</v>
      </c>
      <c r="U67" s="376" t="s">
        <v>1316</v>
      </c>
      <c r="V67" s="376" t="s">
        <v>1316</v>
      </c>
      <c r="W67" s="376" t="s">
        <v>1316</v>
      </c>
      <c r="X67" s="376" t="s">
        <v>1316</v>
      </c>
      <c r="Y67" s="376" t="s">
        <v>1185</v>
      </c>
      <c r="Z67" s="378" t="s">
        <v>1184</v>
      </c>
      <c r="AA67" s="378" t="s">
        <v>1184</v>
      </c>
      <c r="AB67" s="378" t="s">
        <v>1184</v>
      </c>
      <c r="AC67" s="417" t="str">
        <f>Table1332[[#This Row],[Default]]</f>
        <v>111</v>
      </c>
      <c r="AD67" s="378" t="s">
        <v>1184</v>
      </c>
      <c r="AE67" s="417" t="str">
        <f>Table1332[[#This Row],[Default]]</f>
        <v>111</v>
      </c>
      <c r="AF67" s="378" t="s">
        <v>1184</v>
      </c>
      <c r="AG67" s="417" t="str">
        <f>Table1332[[#This Row],[Default]]</f>
        <v>111</v>
      </c>
      <c r="AH67" s="376"/>
      <c r="AI67" s="376" t="s">
        <v>1268</v>
      </c>
      <c r="AJ67" s="376" t="s">
        <v>1290</v>
      </c>
      <c r="AK67" s="376" t="s">
        <v>1318</v>
      </c>
      <c r="AL67" s="376"/>
    </row>
    <row r="68" spans="1:38" ht="30.75" customHeight="1" x14ac:dyDescent="0.25">
      <c r="A68" s="425">
        <v>64</v>
      </c>
      <c r="B68" s="376"/>
      <c r="C68" s="376"/>
      <c r="D68" s="376"/>
      <c r="E68" s="376" t="s">
        <v>165</v>
      </c>
      <c r="F68" s="378" t="s">
        <v>87</v>
      </c>
      <c r="G68" s="376" t="s">
        <v>642</v>
      </c>
      <c r="H68" s="376" t="s">
        <v>1750</v>
      </c>
      <c r="I68" s="376" t="s">
        <v>2463</v>
      </c>
      <c r="J68" s="380">
        <v>0</v>
      </c>
      <c r="K68" s="376" t="s">
        <v>2057</v>
      </c>
      <c r="L68" s="376">
        <v>1</v>
      </c>
      <c r="M68" s="376">
        <v>1</v>
      </c>
      <c r="N68" s="376" t="s">
        <v>1939</v>
      </c>
      <c r="O68" s="376" t="s">
        <v>2224</v>
      </c>
      <c r="P68" s="376" t="s">
        <v>522</v>
      </c>
      <c r="Q68" s="376" t="s">
        <v>1317</v>
      </c>
      <c r="R68" s="376" t="s">
        <v>166</v>
      </c>
      <c r="S68" s="376" t="s">
        <v>166</v>
      </c>
      <c r="T68" s="376" t="s">
        <v>1254</v>
      </c>
      <c r="U68" s="376" t="s">
        <v>1254</v>
      </c>
      <c r="V68" s="376" t="s">
        <v>1254</v>
      </c>
      <c r="W68" s="376" t="s">
        <v>1254</v>
      </c>
      <c r="X68" s="376" t="s">
        <v>1254</v>
      </c>
      <c r="Y68" s="376" t="s">
        <v>1185</v>
      </c>
      <c r="Z68" s="378" t="s">
        <v>1185</v>
      </c>
      <c r="AA68" s="378" t="s">
        <v>1254</v>
      </c>
      <c r="AB68" s="378" t="s">
        <v>1254</v>
      </c>
      <c r="AC68" s="417">
        <f>Table1332[[#This Row],[Default]]</f>
        <v>0</v>
      </c>
      <c r="AD68" s="378" t="s">
        <v>1254</v>
      </c>
      <c r="AE68" s="417">
        <f>Table1332[[#This Row],[Default]]</f>
        <v>0</v>
      </c>
      <c r="AF68" s="378" t="s">
        <v>1254</v>
      </c>
      <c r="AG68" s="417">
        <f>Table1332[[#This Row],[Default]]</f>
        <v>0</v>
      </c>
      <c r="AH68" s="376"/>
      <c r="AI68" s="376" t="s">
        <v>1775</v>
      </c>
      <c r="AJ68" s="376" t="s">
        <v>1290</v>
      </c>
      <c r="AK68" s="376"/>
      <c r="AL68" s="376"/>
    </row>
    <row r="69" spans="1:38" ht="30.75" customHeight="1" x14ac:dyDescent="0.25">
      <c r="A69" s="425">
        <v>65</v>
      </c>
      <c r="B69" s="376"/>
      <c r="C69" s="376"/>
      <c r="D69" s="376"/>
      <c r="E69" s="376" t="s">
        <v>167</v>
      </c>
      <c r="F69" s="378" t="s">
        <v>128</v>
      </c>
      <c r="G69" s="376" t="s">
        <v>651</v>
      </c>
      <c r="H69" s="376" t="s">
        <v>1752</v>
      </c>
      <c r="I69" s="376" t="s">
        <v>2463</v>
      </c>
      <c r="J69" s="380">
        <v>0</v>
      </c>
      <c r="K69" s="376" t="s">
        <v>2057</v>
      </c>
      <c r="L69" s="376">
        <v>1</v>
      </c>
      <c r="M69" s="376">
        <v>1</v>
      </c>
      <c r="N69" s="376" t="s">
        <v>1939</v>
      </c>
      <c r="O69" s="376" t="s">
        <v>2225</v>
      </c>
      <c r="P69" s="376" t="s">
        <v>522</v>
      </c>
      <c r="Q69" s="376" t="s">
        <v>167</v>
      </c>
      <c r="R69" s="376" t="s">
        <v>167</v>
      </c>
      <c r="S69" s="376" t="s">
        <v>168</v>
      </c>
      <c r="T69" s="376" t="s">
        <v>1254</v>
      </c>
      <c r="U69" s="376" t="s">
        <v>1254</v>
      </c>
      <c r="V69" s="376" t="s">
        <v>1254</v>
      </c>
      <c r="W69" s="376" t="s">
        <v>1254</v>
      </c>
      <c r="X69" s="376" t="s">
        <v>1254</v>
      </c>
      <c r="Y69" s="376" t="s">
        <v>1185</v>
      </c>
      <c r="Z69" s="378" t="s">
        <v>1184</v>
      </c>
      <c r="AA69" s="378" t="s">
        <v>1254</v>
      </c>
      <c r="AB69" s="378" t="s">
        <v>1254</v>
      </c>
      <c r="AC69" s="417">
        <f>Table1332[[#This Row],[Default]]</f>
        <v>0</v>
      </c>
      <c r="AD69" s="378" t="s">
        <v>1254</v>
      </c>
      <c r="AE69" s="417">
        <f>Table1332[[#This Row],[Default]]</f>
        <v>0</v>
      </c>
      <c r="AF69" s="378" t="s">
        <v>1254</v>
      </c>
      <c r="AG69" s="417">
        <f>Table1332[[#This Row],[Default]]</f>
        <v>0</v>
      </c>
      <c r="AH69" s="376" t="s">
        <v>1315</v>
      </c>
      <c r="AI69" s="376" t="s">
        <v>1776</v>
      </c>
      <c r="AJ69" s="376" t="s">
        <v>1290</v>
      </c>
      <c r="AK69" s="376" t="s">
        <v>1315</v>
      </c>
      <c r="AL69" s="376"/>
    </row>
    <row r="70" spans="1:38" ht="30.75" customHeight="1" x14ac:dyDescent="0.25">
      <c r="A70" s="425">
        <v>66</v>
      </c>
      <c r="B70" s="376"/>
      <c r="C70" s="376"/>
      <c r="D70" s="376"/>
      <c r="E70" s="376" t="s">
        <v>169</v>
      </c>
      <c r="F70" s="378" t="s">
        <v>87</v>
      </c>
      <c r="G70" s="376" t="s">
        <v>639</v>
      </c>
      <c r="H70" s="376" t="s">
        <v>1750</v>
      </c>
      <c r="I70" s="376" t="s">
        <v>2463</v>
      </c>
      <c r="J70" s="380">
        <v>0</v>
      </c>
      <c r="K70" s="376" t="s">
        <v>2057</v>
      </c>
      <c r="L70" s="376">
        <v>1</v>
      </c>
      <c r="M70" s="376">
        <v>1</v>
      </c>
      <c r="N70" s="376" t="s">
        <v>1939</v>
      </c>
      <c r="O70" s="376" t="s">
        <v>2226</v>
      </c>
      <c r="P70" s="376" t="s">
        <v>522</v>
      </c>
      <c r="Q70" s="376" t="s">
        <v>1314</v>
      </c>
      <c r="R70" s="376" t="s">
        <v>170</v>
      </c>
      <c r="S70" s="376" t="s">
        <v>170</v>
      </c>
      <c r="T70" s="376" t="s">
        <v>1254</v>
      </c>
      <c r="U70" s="376" t="s">
        <v>1254</v>
      </c>
      <c r="V70" s="376" t="s">
        <v>1254</v>
      </c>
      <c r="W70" s="376" t="s">
        <v>1254</v>
      </c>
      <c r="X70" s="376" t="s">
        <v>1254</v>
      </c>
      <c r="Y70" s="376" t="s">
        <v>1185</v>
      </c>
      <c r="Z70" s="378" t="s">
        <v>1185</v>
      </c>
      <c r="AA70" s="378" t="s">
        <v>1254</v>
      </c>
      <c r="AB70" s="378" t="s">
        <v>1254</v>
      </c>
      <c r="AC70" s="417">
        <f>Table1332[[#This Row],[Default]]</f>
        <v>0</v>
      </c>
      <c r="AD70" s="378" t="s">
        <v>1254</v>
      </c>
      <c r="AE70" s="417">
        <f>Table1332[[#This Row],[Default]]</f>
        <v>0</v>
      </c>
      <c r="AF70" s="378" t="s">
        <v>1254</v>
      </c>
      <c r="AG70" s="417">
        <f>Table1332[[#This Row],[Default]]</f>
        <v>0</v>
      </c>
      <c r="AH70" s="376"/>
      <c r="AI70" s="376" t="s">
        <v>1775</v>
      </c>
      <c r="AJ70" s="376" t="s">
        <v>1229</v>
      </c>
      <c r="AK70" s="376" t="s">
        <v>1267</v>
      </c>
      <c r="AL70" s="376"/>
    </row>
    <row r="71" spans="1:38" ht="30.75" customHeight="1" x14ac:dyDescent="0.25">
      <c r="A71" s="425">
        <v>67</v>
      </c>
      <c r="B71" s="376"/>
      <c r="C71" s="376"/>
      <c r="D71" s="376"/>
      <c r="E71" s="376" t="s">
        <v>673</v>
      </c>
      <c r="F71" s="378" t="s">
        <v>128</v>
      </c>
      <c r="G71" s="376" t="s">
        <v>637</v>
      </c>
      <c r="H71" s="376" t="s">
        <v>1752</v>
      </c>
      <c r="I71" s="376" t="s">
        <v>2463</v>
      </c>
      <c r="J71" s="380">
        <v>0</v>
      </c>
      <c r="K71" s="376" t="s">
        <v>2057</v>
      </c>
      <c r="L71" s="376">
        <v>1</v>
      </c>
      <c r="M71" s="376">
        <v>1</v>
      </c>
      <c r="N71" s="376" t="s">
        <v>1939</v>
      </c>
      <c r="O71" s="376" t="s">
        <v>2227</v>
      </c>
      <c r="P71" s="376" t="s">
        <v>522</v>
      </c>
      <c r="Q71" s="376" t="s">
        <v>1313</v>
      </c>
      <c r="R71" s="376" t="s">
        <v>1312</v>
      </c>
      <c r="S71" s="376" t="s">
        <v>171</v>
      </c>
      <c r="T71" s="376" t="s">
        <v>1254</v>
      </c>
      <c r="U71" s="376" t="s">
        <v>1254</v>
      </c>
      <c r="V71" s="376" t="s">
        <v>1254</v>
      </c>
      <c r="W71" s="376" t="s">
        <v>1254</v>
      </c>
      <c r="X71" s="376" t="s">
        <v>1254</v>
      </c>
      <c r="Y71" s="376" t="s">
        <v>1185</v>
      </c>
      <c r="Z71" s="378" t="s">
        <v>1184</v>
      </c>
      <c r="AA71" s="378" t="s">
        <v>1254</v>
      </c>
      <c r="AB71" s="378" t="s">
        <v>1254</v>
      </c>
      <c r="AC71" s="417">
        <f>Table1332[[#This Row],[Default]]</f>
        <v>0</v>
      </c>
      <c r="AD71" s="378" t="s">
        <v>1254</v>
      </c>
      <c r="AE71" s="417">
        <f>Table1332[[#This Row],[Default]]</f>
        <v>0</v>
      </c>
      <c r="AF71" s="378" t="s">
        <v>1254</v>
      </c>
      <c r="AG71" s="417">
        <f>Table1332[[#This Row],[Default]]</f>
        <v>0</v>
      </c>
      <c r="AH71" s="376"/>
      <c r="AI71" s="376" t="s">
        <v>1777</v>
      </c>
      <c r="AJ71" s="376" t="s">
        <v>1304</v>
      </c>
      <c r="AK71" s="376"/>
      <c r="AL71" s="376"/>
    </row>
    <row r="72" spans="1:38" ht="30.75" customHeight="1" x14ac:dyDescent="0.25">
      <c r="A72" s="425">
        <v>68</v>
      </c>
      <c r="B72" s="376"/>
      <c r="C72" s="376"/>
      <c r="D72" s="376"/>
      <c r="E72" s="376" t="s">
        <v>173</v>
      </c>
      <c r="F72" s="378" t="s">
        <v>175</v>
      </c>
      <c r="G72" s="376" t="s">
        <v>172</v>
      </c>
      <c r="H72" s="376"/>
      <c r="I72" s="376" t="s">
        <v>2463</v>
      </c>
      <c r="J72" s="380">
        <v>1</v>
      </c>
      <c r="K72" s="376" t="s">
        <v>2057</v>
      </c>
      <c r="L72" s="376">
        <v>1</v>
      </c>
      <c r="M72" s="376">
        <v>1</v>
      </c>
      <c r="N72" s="376" t="s">
        <v>1940</v>
      </c>
      <c r="O72" s="376" t="s">
        <v>2228</v>
      </c>
      <c r="P72" s="376" t="s">
        <v>445</v>
      </c>
      <c r="Q72" s="376" t="s">
        <v>1311</v>
      </c>
      <c r="R72" s="376" t="s">
        <v>173</v>
      </c>
      <c r="S72" s="376" t="s">
        <v>174</v>
      </c>
      <c r="T72" s="376" t="s">
        <v>1316</v>
      </c>
      <c r="U72" s="376" t="s">
        <v>1316</v>
      </c>
      <c r="V72" s="376" t="s">
        <v>1316</v>
      </c>
      <c r="W72" s="376" t="s">
        <v>1316</v>
      </c>
      <c r="X72" s="376" t="s">
        <v>1316</v>
      </c>
      <c r="Y72" s="376" t="s">
        <v>1184</v>
      </c>
      <c r="Z72" s="378" t="s">
        <v>1185</v>
      </c>
      <c r="AA72" s="378" t="s">
        <v>1184</v>
      </c>
      <c r="AB72" s="378" t="s">
        <v>1184</v>
      </c>
      <c r="AC72" s="417">
        <f>Table1332[[#This Row],[Default]]</f>
        <v>1</v>
      </c>
      <c r="AD72" s="378" t="s">
        <v>1184</v>
      </c>
      <c r="AE72" s="417">
        <f>Table1332[[#This Row],[Default]]</f>
        <v>1</v>
      </c>
      <c r="AF72" s="378" t="s">
        <v>1184</v>
      </c>
      <c r="AG72" s="417">
        <f>Table1332[[#This Row],[Default]]</f>
        <v>1</v>
      </c>
      <c r="AH72" s="376"/>
      <c r="AI72" s="376" t="s">
        <v>1268</v>
      </c>
      <c r="AJ72" s="376"/>
      <c r="AK72" s="376"/>
      <c r="AL72" s="376"/>
    </row>
    <row r="73" spans="1:38" ht="30.75" customHeight="1" x14ac:dyDescent="0.25">
      <c r="A73" s="425">
        <v>69</v>
      </c>
      <c r="B73" s="376"/>
      <c r="C73" s="376"/>
      <c r="D73" s="376"/>
      <c r="E73" s="376" t="s">
        <v>176</v>
      </c>
      <c r="F73" s="378" t="s">
        <v>175</v>
      </c>
      <c r="G73" s="376" t="s">
        <v>172</v>
      </c>
      <c r="H73" s="376"/>
      <c r="I73" s="376" t="s">
        <v>2463</v>
      </c>
      <c r="J73" s="380" t="s">
        <v>1873</v>
      </c>
      <c r="K73" s="376" t="s">
        <v>2057</v>
      </c>
      <c r="L73" s="376">
        <v>1</v>
      </c>
      <c r="M73" s="376">
        <v>1</v>
      </c>
      <c r="N73" s="376" t="s">
        <v>1940</v>
      </c>
      <c r="O73" s="376" t="s">
        <v>2229</v>
      </c>
      <c r="P73" s="376" t="s">
        <v>446</v>
      </c>
      <c r="Q73" s="376" t="s">
        <v>1310</v>
      </c>
      <c r="R73" s="376" t="s">
        <v>176</v>
      </c>
      <c r="S73" s="376" t="s">
        <v>177</v>
      </c>
      <c r="T73" s="376" t="s">
        <v>1316</v>
      </c>
      <c r="U73" s="376" t="s">
        <v>1316</v>
      </c>
      <c r="V73" s="376" t="s">
        <v>1316</v>
      </c>
      <c r="W73" s="376" t="s">
        <v>1316</v>
      </c>
      <c r="X73" s="376" t="s">
        <v>1316</v>
      </c>
      <c r="Y73" s="376" t="s">
        <v>1184</v>
      </c>
      <c r="Z73" s="378" t="s">
        <v>1185</v>
      </c>
      <c r="AA73" s="378" t="s">
        <v>1184</v>
      </c>
      <c r="AB73" s="378" t="s">
        <v>1184</v>
      </c>
      <c r="AC73" s="417" t="str">
        <f>Table1332[[#This Row],[Default]]</f>
        <v>0</v>
      </c>
      <c r="AD73" s="378" t="s">
        <v>1184</v>
      </c>
      <c r="AE73" s="417" t="str">
        <f>Table1332[[#This Row],[Default]]</f>
        <v>0</v>
      </c>
      <c r="AF73" s="378" t="s">
        <v>1184</v>
      </c>
      <c r="AG73" s="417" t="str">
        <f>Table1332[[#This Row],[Default]]</f>
        <v>0</v>
      </c>
      <c r="AH73" s="376"/>
      <c r="AI73" s="376" t="s">
        <v>1778</v>
      </c>
      <c r="AJ73" s="376" t="s">
        <v>1309</v>
      </c>
      <c r="AK73" s="376" t="s">
        <v>1268</v>
      </c>
      <c r="AL73" s="376"/>
    </row>
    <row r="74" spans="1:38" ht="30.75" customHeight="1" x14ac:dyDescent="0.25">
      <c r="A74" s="425">
        <v>70</v>
      </c>
      <c r="B74" s="376"/>
      <c r="C74" s="376"/>
      <c r="D74" s="376"/>
      <c r="E74" s="376" t="s">
        <v>178</v>
      </c>
      <c r="F74" s="378" t="s">
        <v>175</v>
      </c>
      <c r="G74" s="376" t="s">
        <v>172</v>
      </c>
      <c r="H74" s="376"/>
      <c r="I74" s="376" t="s">
        <v>2463</v>
      </c>
      <c r="J74" s="380" t="s">
        <v>1873</v>
      </c>
      <c r="K74" s="376" t="s">
        <v>2057</v>
      </c>
      <c r="L74" s="376">
        <v>1</v>
      </c>
      <c r="M74" s="376">
        <v>1</v>
      </c>
      <c r="N74" s="376" t="s">
        <v>1940</v>
      </c>
      <c r="O74" s="376" t="s">
        <v>2230</v>
      </c>
      <c r="P74" s="376" t="s">
        <v>447</v>
      </c>
      <c r="Q74" s="376" t="s">
        <v>1308</v>
      </c>
      <c r="R74" s="376" t="s">
        <v>178</v>
      </c>
      <c r="S74" s="376" t="s">
        <v>179</v>
      </c>
      <c r="T74" s="376" t="s">
        <v>1316</v>
      </c>
      <c r="U74" s="376" t="s">
        <v>1316</v>
      </c>
      <c r="V74" s="376" t="s">
        <v>1316</v>
      </c>
      <c r="W74" s="376" t="s">
        <v>1316</v>
      </c>
      <c r="X74" s="376" t="s">
        <v>1316</v>
      </c>
      <c r="Y74" s="376" t="s">
        <v>1184</v>
      </c>
      <c r="Z74" s="378" t="s">
        <v>1185</v>
      </c>
      <c r="AA74" s="378" t="s">
        <v>1184</v>
      </c>
      <c r="AB74" s="378" t="s">
        <v>1184</v>
      </c>
      <c r="AC74" s="417" t="str">
        <f>Table1332[[#This Row],[Default]]</f>
        <v>0</v>
      </c>
      <c r="AD74" s="378" t="s">
        <v>1184</v>
      </c>
      <c r="AE74" s="417" t="str">
        <f>Table1332[[#This Row],[Default]]</f>
        <v>0</v>
      </c>
      <c r="AF74" s="378" t="s">
        <v>1184</v>
      </c>
      <c r="AG74" s="417" t="str">
        <f>Table1332[[#This Row],[Default]]</f>
        <v>0</v>
      </c>
      <c r="AH74" s="376"/>
      <c r="AI74" s="376" t="s">
        <v>1779</v>
      </c>
      <c r="AJ74" s="376"/>
      <c r="AK74" s="376"/>
      <c r="AL74" s="376"/>
    </row>
    <row r="75" spans="1:38" ht="30.75" customHeight="1" x14ac:dyDescent="0.25">
      <c r="A75" s="425">
        <v>71</v>
      </c>
      <c r="B75" s="376"/>
      <c r="C75" s="376"/>
      <c r="D75" s="376"/>
      <c r="E75" s="376" t="s">
        <v>180</v>
      </c>
      <c r="F75" s="378" t="s">
        <v>87</v>
      </c>
      <c r="G75" s="376" t="s">
        <v>638</v>
      </c>
      <c r="H75" s="376" t="s">
        <v>1751</v>
      </c>
      <c r="I75" s="376" t="s">
        <v>2463</v>
      </c>
      <c r="J75" s="380" t="s">
        <v>1873</v>
      </c>
      <c r="K75" s="376" t="s">
        <v>2057</v>
      </c>
      <c r="L75" s="376">
        <v>1</v>
      </c>
      <c r="M75" s="376">
        <v>1</v>
      </c>
      <c r="N75" s="376" t="s">
        <v>1940</v>
      </c>
      <c r="O75" s="376" t="s">
        <v>2231</v>
      </c>
      <c r="P75" s="376" t="s">
        <v>523</v>
      </c>
      <c r="Q75" s="376" t="s">
        <v>1307</v>
      </c>
      <c r="R75" s="376" t="s">
        <v>180</v>
      </c>
      <c r="S75" s="376" t="s">
        <v>181</v>
      </c>
      <c r="T75" s="376" t="s">
        <v>1254</v>
      </c>
      <c r="U75" s="376" t="s">
        <v>1254</v>
      </c>
      <c r="V75" s="376" t="s">
        <v>1254</v>
      </c>
      <c r="W75" s="376" t="s">
        <v>1254</v>
      </c>
      <c r="X75" s="376" t="s">
        <v>1254</v>
      </c>
      <c r="Y75" s="376" t="s">
        <v>1254</v>
      </c>
      <c r="Z75" s="378" t="s">
        <v>1254</v>
      </c>
      <c r="AA75" s="378" t="s">
        <v>1254</v>
      </c>
      <c r="AB75" s="378" t="s">
        <v>1254</v>
      </c>
      <c r="AC75" s="417" t="str">
        <f>Table1332[[#This Row],[Default]]</f>
        <v>0</v>
      </c>
      <c r="AD75" s="378" t="s">
        <v>1254</v>
      </c>
      <c r="AE75" s="417" t="str">
        <f>Table1332[[#This Row],[Default]]</f>
        <v>0</v>
      </c>
      <c r="AF75" s="378" t="s">
        <v>1254</v>
      </c>
      <c r="AG75" s="417" t="str">
        <f>Table1332[[#This Row],[Default]]</f>
        <v>0</v>
      </c>
      <c r="AH75" s="376"/>
      <c r="AI75" s="376" t="s">
        <v>1780</v>
      </c>
      <c r="AJ75" s="376" t="s">
        <v>1306</v>
      </c>
      <c r="AK75" s="376" t="s">
        <v>1267</v>
      </c>
      <c r="AL75" s="376"/>
    </row>
    <row r="76" spans="1:38" ht="30.75" customHeight="1" x14ac:dyDescent="0.25">
      <c r="A76" s="425">
        <v>72</v>
      </c>
      <c r="B76" s="376"/>
      <c r="C76" s="376"/>
      <c r="D76" s="376"/>
      <c r="E76" s="376" t="s">
        <v>182</v>
      </c>
      <c r="F76" s="378" t="s">
        <v>87</v>
      </c>
      <c r="G76" s="376" t="s">
        <v>635</v>
      </c>
      <c r="H76" s="376" t="s">
        <v>1751</v>
      </c>
      <c r="I76" s="376" t="s">
        <v>2463</v>
      </c>
      <c r="J76" s="380" t="s">
        <v>1873</v>
      </c>
      <c r="K76" s="376" t="s">
        <v>2057</v>
      </c>
      <c r="L76" s="376">
        <v>1</v>
      </c>
      <c r="M76" s="376">
        <v>1</v>
      </c>
      <c r="N76" s="376" t="s">
        <v>1940</v>
      </c>
      <c r="O76" s="376" t="s">
        <v>2232</v>
      </c>
      <c r="P76" s="376" t="s">
        <v>524</v>
      </c>
      <c r="Q76" s="376" t="s">
        <v>182</v>
      </c>
      <c r="R76" s="376" t="s">
        <v>182</v>
      </c>
      <c r="S76" s="376" t="s">
        <v>183</v>
      </c>
      <c r="T76" s="376" t="s">
        <v>1254</v>
      </c>
      <c r="U76" s="376" t="s">
        <v>1254</v>
      </c>
      <c r="V76" s="376" t="s">
        <v>1254</v>
      </c>
      <c r="W76" s="376" t="s">
        <v>1254</v>
      </c>
      <c r="X76" s="376" t="s">
        <v>1254</v>
      </c>
      <c r="Y76" s="376" t="s">
        <v>1185</v>
      </c>
      <c r="Z76" s="378" t="s">
        <v>1185</v>
      </c>
      <c r="AA76" s="378" t="s">
        <v>1254</v>
      </c>
      <c r="AB76" s="378" t="s">
        <v>1254</v>
      </c>
      <c r="AC76" s="417" t="str">
        <f>Table1332[[#This Row],[Default]]</f>
        <v>0</v>
      </c>
      <c r="AD76" s="378" t="s">
        <v>1254</v>
      </c>
      <c r="AE76" s="417" t="str">
        <f>Table1332[[#This Row],[Default]]</f>
        <v>0</v>
      </c>
      <c r="AF76" s="378" t="s">
        <v>1254</v>
      </c>
      <c r="AG76" s="417" t="str">
        <f>Table1332[[#This Row],[Default]]</f>
        <v>0</v>
      </c>
      <c r="AH76" s="376" t="s">
        <v>1305</v>
      </c>
      <c r="AI76" s="376" t="s">
        <v>1780</v>
      </c>
      <c r="AJ76" s="376" t="s">
        <v>1304</v>
      </c>
      <c r="AK76" s="376" t="s">
        <v>1303</v>
      </c>
      <c r="AL76" s="376"/>
    </row>
    <row r="77" spans="1:38" ht="30.75" customHeight="1" x14ac:dyDescent="0.25">
      <c r="A77" s="425">
        <v>73</v>
      </c>
      <c r="B77" s="376"/>
      <c r="C77" s="376"/>
      <c r="D77" s="376"/>
      <c r="E77" s="376" t="s">
        <v>184</v>
      </c>
      <c r="F77" s="378" t="s">
        <v>87</v>
      </c>
      <c r="G77" s="376" t="s">
        <v>644</v>
      </c>
      <c r="H77" s="376" t="s">
        <v>2089</v>
      </c>
      <c r="I77" s="376" t="s">
        <v>2463</v>
      </c>
      <c r="J77" s="380">
        <v>1</v>
      </c>
      <c r="K77" s="376" t="s">
        <v>2057</v>
      </c>
      <c r="L77" s="376">
        <v>1</v>
      </c>
      <c r="M77" s="376">
        <v>1</v>
      </c>
      <c r="N77" s="376" t="s">
        <v>1940</v>
      </c>
      <c r="O77" s="376" t="s">
        <v>2233</v>
      </c>
      <c r="P77" s="376" t="s">
        <v>448</v>
      </c>
      <c r="Q77" s="376" t="s">
        <v>1302</v>
      </c>
      <c r="R77" s="376" t="s">
        <v>184</v>
      </c>
      <c r="S77" s="376" t="s">
        <v>185</v>
      </c>
      <c r="T77" s="376" t="s">
        <v>1316</v>
      </c>
      <c r="U77" s="376" t="s">
        <v>1316</v>
      </c>
      <c r="V77" s="376" t="s">
        <v>1316</v>
      </c>
      <c r="W77" s="376" t="s">
        <v>1316</v>
      </c>
      <c r="X77" s="376" t="s">
        <v>1316</v>
      </c>
      <c r="Y77" s="376" t="s">
        <v>1185</v>
      </c>
      <c r="Z77" s="378" t="s">
        <v>1185</v>
      </c>
      <c r="AA77" s="378" t="s">
        <v>1184</v>
      </c>
      <c r="AB77" s="378" t="s">
        <v>1185</v>
      </c>
      <c r="AC77" s="417">
        <f>Table1332[[#This Row],[Default]]</f>
        <v>1</v>
      </c>
      <c r="AD77" s="378" t="s">
        <v>1185</v>
      </c>
      <c r="AE77" s="417">
        <f>Table1332[[#This Row],[Default]]</f>
        <v>1</v>
      </c>
      <c r="AF77" s="378" t="s">
        <v>1185</v>
      </c>
      <c r="AG77" s="417">
        <f>Table1332[[#This Row],[Default]]</f>
        <v>1</v>
      </c>
      <c r="AH77" s="376"/>
      <c r="AI77" s="376" t="s">
        <v>1268</v>
      </c>
      <c r="AJ77" s="376" t="s">
        <v>1290</v>
      </c>
      <c r="AK77" s="376"/>
      <c r="AL77" s="376"/>
    </row>
    <row r="78" spans="1:38" ht="30.75" customHeight="1" x14ac:dyDescent="0.25">
      <c r="A78" s="425">
        <v>74</v>
      </c>
      <c r="B78" s="376"/>
      <c r="C78" s="376"/>
      <c r="D78" s="376"/>
      <c r="E78" s="376" t="s">
        <v>187</v>
      </c>
      <c r="F78" s="378" t="s">
        <v>87</v>
      </c>
      <c r="G78" s="376" t="s">
        <v>186</v>
      </c>
      <c r="H78" s="376" t="s">
        <v>1751</v>
      </c>
      <c r="I78" s="376" t="s">
        <v>2463</v>
      </c>
      <c r="J78" s="380" t="s">
        <v>1869</v>
      </c>
      <c r="K78" s="376" t="s">
        <v>2057</v>
      </c>
      <c r="L78" s="376">
        <v>1</v>
      </c>
      <c r="M78" s="376">
        <v>2</v>
      </c>
      <c r="N78" s="376" t="s">
        <v>1940</v>
      </c>
      <c r="O78" s="376" t="s">
        <v>2234</v>
      </c>
      <c r="P78" s="376" t="s">
        <v>449</v>
      </c>
      <c r="Q78" s="376" t="s">
        <v>187</v>
      </c>
      <c r="R78" s="376" t="s">
        <v>187</v>
      </c>
      <c r="S78" s="376" t="s">
        <v>188</v>
      </c>
      <c r="T78" s="376" t="s">
        <v>1254</v>
      </c>
      <c r="U78" s="376" t="s">
        <v>1254</v>
      </c>
      <c r="V78" s="376" t="s">
        <v>1254</v>
      </c>
      <c r="W78" s="376" t="s">
        <v>1254</v>
      </c>
      <c r="X78" s="376" t="s">
        <v>1254</v>
      </c>
      <c r="Y78" s="376" t="s">
        <v>1185</v>
      </c>
      <c r="Z78" s="378" t="s">
        <v>1185</v>
      </c>
      <c r="AA78" s="378" t="s">
        <v>1254</v>
      </c>
      <c r="AB78" s="378" t="s">
        <v>1254</v>
      </c>
      <c r="AC78" s="417" t="str">
        <f>Table1332[[#This Row],[Default]]</f>
        <v>00</v>
      </c>
      <c r="AD78" s="378" t="s">
        <v>1254</v>
      </c>
      <c r="AE78" s="417" t="str">
        <f>Table1332[[#This Row],[Default]]</f>
        <v>00</v>
      </c>
      <c r="AF78" s="378" t="s">
        <v>1254</v>
      </c>
      <c r="AG78" s="417" t="str">
        <f>Table1332[[#This Row],[Default]]</f>
        <v>00</v>
      </c>
      <c r="AH78" s="376"/>
      <c r="AI78" s="376" t="s">
        <v>1781</v>
      </c>
      <c r="AJ78" s="376" t="s">
        <v>1290</v>
      </c>
      <c r="AK78" s="376" t="s">
        <v>1301</v>
      </c>
      <c r="AL78" s="376"/>
    </row>
    <row r="79" spans="1:38" ht="30.75" customHeight="1" x14ac:dyDescent="0.25">
      <c r="A79" s="425">
        <v>75</v>
      </c>
      <c r="B79" s="376"/>
      <c r="C79" s="376"/>
      <c r="D79" s="376"/>
      <c r="E79" s="376" t="s">
        <v>189</v>
      </c>
      <c r="F79" s="378" t="s">
        <v>87</v>
      </c>
      <c r="G79" s="376" t="s">
        <v>2457</v>
      </c>
      <c r="H79" s="376" t="s">
        <v>1753</v>
      </c>
      <c r="I79" s="376" t="s">
        <v>2462</v>
      </c>
      <c r="J79" s="377" t="s">
        <v>2005</v>
      </c>
      <c r="K79" s="376" t="s">
        <v>2057</v>
      </c>
      <c r="L79" s="376">
        <v>1</v>
      </c>
      <c r="M79" s="376">
        <v>8</v>
      </c>
      <c r="N79" s="376" t="s">
        <v>1941</v>
      </c>
      <c r="O79" s="376" t="s">
        <v>2235</v>
      </c>
      <c r="P79" s="376" t="s">
        <v>450</v>
      </c>
      <c r="Q79" s="376" t="s">
        <v>1300</v>
      </c>
      <c r="R79" s="376" t="s">
        <v>189</v>
      </c>
      <c r="S79" s="376" t="s">
        <v>189</v>
      </c>
      <c r="T79" s="376" t="s">
        <v>1184</v>
      </c>
      <c r="U79" s="376" t="s">
        <v>1184</v>
      </c>
      <c r="V79" s="376" t="s">
        <v>1184</v>
      </c>
      <c r="W79" s="376" t="s">
        <v>1184</v>
      </c>
      <c r="X79" s="376" t="s">
        <v>1184</v>
      </c>
      <c r="Y79" s="376" t="s">
        <v>1184</v>
      </c>
      <c r="Z79" s="378" t="s">
        <v>1184</v>
      </c>
      <c r="AA79" s="378" t="s">
        <v>1184</v>
      </c>
      <c r="AB79" s="378" t="s">
        <v>1380</v>
      </c>
      <c r="AC79" s="417" t="str">
        <f>Table1332[[#This Row],[Default]]</f>
        <v>11111111</v>
      </c>
      <c r="AD79" s="378" t="s">
        <v>1380</v>
      </c>
      <c r="AE79" s="417" t="str">
        <f>Table1332[[#This Row],[Default]]</f>
        <v>11111111</v>
      </c>
      <c r="AF79" s="378" t="s">
        <v>1380</v>
      </c>
      <c r="AG79" s="417" t="str">
        <f>Table1332[[#This Row],[Default]]</f>
        <v>11111111</v>
      </c>
      <c r="AH79" s="376" t="s">
        <v>1299</v>
      </c>
      <c r="AI79" s="376" t="s">
        <v>1268</v>
      </c>
      <c r="AJ79" s="376" t="s">
        <v>1298</v>
      </c>
      <c r="AK79" s="376" t="s">
        <v>1297</v>
      </c>
      <c r="AL79" s="376"/>
    </row>
    <row r="80" spans="1:38" ht="30.75" customHeight="1" x14ac:dyDescent="0.25">
      <c r="A80" s="425">
        <v>76</v>
      </c>
      <c r="B80" s="376" t="s">
        <v>1695</v>
      </c>
      <c r="C80" s="376" t="s">
        <v>191</v>
      </c>
      <c r="D80" s="376" t="s">
        <v>2449</v>
      </c>
      <c r="E80" s="376" t="s">
        <v>192</v>
      </c>
      <c r="F80" s="378" t="s">
        <v>1746</v>
      </c>
      <c r="G80" s="376" t="s">
        <v>1445</v>
      </c>
      <c r="H80" s="376"/>
      <c r="I80" s="376" t="s">
        <v>2464</v>
      </c>
      <c r="J80" s="377" t="s">
        <v>1871</v>
      </c>
      <c r="K80" s="376" t="s">
        <v>2057</v>
      </c>
      <c r="L80" s="376">
        <v>1</v>
      </c>
      <c r="M80" s="376">
        <v>15</v>
      </c>
      <c r="N80" s="376" t="s">
        <v>1942</v>
      </c>
      <c r="O80" s="376" t="s">
        <v>2236</v>
      </c>
      <c r="P80" s="376" t="s">
        <v>451</v>
      </c>
      <c r="Q80" s="376" t="s">
        <v>1296</v>
      </c>
      <c r="R80" s="376" t="s">
        <v>192</v>
      </c>
      <c r="S80" s="376" t="s">
        <v>192</v>
      </c>
      <c r="T80" s="378">
        <v>15</v>
      </c>
      <c r="U80" s="378">
        <v>5</v>
      </c>
      <c r="V80" s="378">
        <v>7</v>
      </c>
      <c r="W80" s="378">
        <v>5</v>
      </c>
      <c r="X80" s="378">
        <v>7</v>
      </c>
      <c r="Y80" s="378">
        <v>12</v>
      </c>
      <c r="Z80" s="378">
        <v>5</v>
      </c>
      <c r="AA80" s="378">
        <v>5</v>
      </c>
      <c r="AB80" s="378">
        <v>13</v>
      </c>
      <c r="AC80" s="417" t="str">
        <f>CONCATENATE(HEX2BIN(MID(DEC2HEX(2^(INDEX(ConfigNew!$A$6:$DA$225,MATCH("cse_sram_num_banks",ConfigNew!$A$6:$A$225,0),MATCH(AC$4,ConfigNew!$A$6:$DA$6,0)))-1,4),1,2),7),HEX2BIN(MID(DEC2HEX(2^(INDEX(ConfigNew!$A$6:$DA$225,MATCH("cse_sram_num_banks",ConfigNew!$A$6:$A$225,0),MATCH(AC$4,ConfigNew!$A$6:$DA$6,0)))-1,4),3,2),8))</f>
        <v>001111111111111</v>
      </c>
      <c r="AD80" s="378">
        <v>7</v>
      </c>
      <c r="AE80" s="417" t="str">
        <f>CONCATENATE(HEX2BIN(MID(DEC2HEX(2^(INDEX(ConfigNew!$A$6:$DA$225,MATCH("cse_sram_num_banks",ConfigNew!$A$6:$A$225,0),MATCH(AE$4,ConfigNew!$A$6:$DA$6,0)))-1,4),1,2),7),HEX2BIN(MID(DEC2HEX(2^(INDEX(ConfigNew!$A$6:$DA$225,MATCH("cse_sram_num_banks",ConfigNew!$A$6:$A$225,0),MATCH(AE$4,ConfigNew!$A$6:$DA$6,0)))-1,4),3,2),8))</f>
        <v>000000001111111</v>
      </c>
      <c r="AF80" s="378">
        <v>5</v>
      </c>
      <c r="AG80" s="417" t="str">
        <f>CONCATENATE(HEX2BIN(MID(DEC2HEX(2^(INDEX(ConfigNew!$A$6:$DA$225,MATCH("cse_sram_num_banks",ConfigNew!$A$6:$A$225,0),MATCH(AG$4,ConfigNew!$A$6:$DA$6,0)))-1,4),1,2),7),HEX2BIN(MID(DEC2HEX(2^(INDEX(ConfigNew!$A$6:$DA$225,MATCH("cse_sram_num_banks",ConfigNew!$A$6:$A$225,0),MATCH(AG$4,ConfigNew!$A$6:$DA$6,0)))-1,4),3,2),8))</f>
        <v>000000000011111</v>
      </c>
      <c r="AH80" s="376" t="s">
        <v>1295</v>
      </c>
      <c r="AI80" s="376" t="s">
        <v>1782</v>
      </c>
      <c r="AJ80" s="376" t="s">
        <v>1294</v>
      </c>
      <c r="AK80" s="376" t="s">
        <v>1293</v>
      </c>
      <c r="AL80" s="376"/>
    </row>
    <row r="81" spans="1:38" ht="30.75" customHeight="1" x14ac:dyDescent="0.25">
      <c r="A81" s="425">
        <v>77</v>
      </c>
      <c r="B81" s="376"/>
      <c r="C81" s="376"/>
      <c r="D81" s="376"/>
      <c r="E81" s="376" t="s">
        <v>194</v>
      </c>
      <c r="F81" s="378" t="s">
        <v>87</v>
      </c>
      <c r="G81" s="376" t="s">
        <v>646</v>
      </c>
      <c r="H81" s="376" t="s">
        <v>1751</v>
      </c>
      <c r="I81" s="376" t="s">
        <v>2464</v>
      </c>
      <c r="J81" s="380">
        <v>0</v>
      </c>
      <c r="K81" s="376" t="s">
        <v>2057</v>
      </c>
      <c r="L81" s="376">
        <v>1</v>
      </c>
      <c r="M81" s="376">
        <v>1</v>
      </c>
      <c r="N81" s="376" t="s">
        <v>1943</v>
      </c>
      <c r="O81" s="376" t="s">
        <v>2237</v>
      </c>
      <c r="P81" s="376" t="s">
        <v>2355</v>
      </c>
      <c r="Q81" s="376" t="s">
        <v>1292</v>
      </c>
      <c r="R81" s="376" t="s">
        <v>194</v>
      </c>
      <c r="S81" s="376" t="s">
        <v>195</v>
      </c>
      <c r="T81" s="376" t="s">
        <v>1254</v>
      </c>
      <c r="U81" s="376" t="s">
        <v>1254</v>
      </c>
      <c r="V81" s="376" t="s">
        <v>1254</v>
      </c>
      <c r="W81" s="376" t="s">
        <v>1254</v>
      </c>
      <c r="X81" s="376" t="s">
        <v>1254</v>
      </c>
      <c r="Y81" s="376" t="s">
        <v>1254</v>
      </c>
      <c r="Z81" s="376" t="s">
        <v>1254</v>
      </c>
      <c r="AA81" s="376" t="s">
        <v>1254</v>
      </c>
      <c r="AB81" s="376" t="s">
        <v>1254</v>
      </c>
      <c r="AC81" s="416">
        <f>Table1332[[#This Row],[Default]]</f>
        <v>0</v>
      </c>
      <c r="AD81" s="376" t="s">
        <v>1254</v>
      </c>
      <c r="AE81" s="416">
        <f>Table1332[[#This Row],[Default]]</f>
        <v>0</v>
      </c>
      <c r="AF81" s="376" t="s">
        <v>1254</v>
      </c>
      <c r="AG81" s="416">
        <f>Table1332[[#This Row],[Default]]</f>
        <v>0</v>
      </c>
      <c r="AH81" s="376" t="s">
        <v>1291</v>
      </c>
      <c r="AI81" s="376" t="s">
        <v>1783</v>
      </c>
      <c r="AJ81" s="376" t="s">
        <v>1290</v>
      </c>
      <c r="AK81" s="376" t="s">
        <v>1289</v>
      </c>
      <c r="AL81" s="376"/>
    </row>
    <row r="82" spans="1:38" ht="30.75" customHeight="1" x14ac:dyDescent="0.25">
      <c r="A82" s="425">
        <v>78</v>
      </c>
      <c r="B82" s="376"/>
      <c r="C82" s="376"/>
      <c r="D82" s="376"/>
      <c r="E82" s="376" t="s">
        <v>196</v>
      </c>
      <c r="F82" s="378" t="s">
        <v>87</v>
      </c>
      <c r="G82" s="376" t="s">
        <v>650</v>
      </c>
      <c r="H82" s="376" t="s">
        <v>1751</v>
      </c>
      <c r="I82" s="376" t="s">
        <v>2463</v>
      </c>
      <c r="J82" s="380" t="s">
        <v>1873</v>
      </c>
      <c r="K82" s="376" t="s">
        <v>2057</v>
      </c>
      <c r="L82" s="376">
        <v>1</v>
      </c>
      <c r="M82" s="376">
        <v>1</v>
      </c>
      <c r="N82" s="376" t="s">
        <v>1944</v>
      </c>
      <c r="O82" s="376" t="s">
        <v>2238</v>
      </c>
      <c r="P82" s="376" t="s">
        <v>453</v>
      </c>
      <c r="Q82" s="376" t="s">
        <v>1288</v>
      </c>
      <c r="R82" s="376" t="s">
        <v>1288</v>
      </c>
      <c r="S82" s="376" t="s">
        <v>197</v>
      </c>
      <c r="T82" s="376" t="s">
        <v>1254</v>
      </c>
      <c r="U82" s="376" t="s">
        <v>1254</v>
      </c>
      <c r="V82" s="376" t="s">
        <v>1254</v>
      </c>
      <c r="W82" s="376" t="s">
        <v>1254</v>
      </c>
      <c r="X82" s="376" t="s">
        <v>1254</v>
      </c>
      <c r="Y82" s="376" t="s">
        <v>1254</v>
      </c>
      <c r="Z82" s="376" t="s">
        <v>1254</v>
      </c>
      <c r="AA82" s="376" t="s">
        <v>1254</v>
      </c>
      <c r="AB82" s="376" t="s">
        <v>1254</v>
      </c>
      <c r="AC82" s="416" t="str">
        <f>Table1332[[#This Row],[Default]]</f>
        <v>0</v>
      </c>
      <c r="AD82" s="376" t="s">
        <v>1254</v>
      </c>
      <c r="AE82" s="416" t="str">
        <f>Table1332[[#This Row],[Default]]</f>
        <v>0</v>
      </c>
      <c r="AF82" s="376" t="s">
        <v>1254</v>
      </c>
      <c r="AG82" s="416" t="str">
        <f>Table1332[[#This Row],[Default]]</f>
        <v>0</v>
      </c>
      <c r="AH82" s="376"/>
      <c r="AI82" s="376" t="s">
        <v>1229</v>
      </c>
      <c r="AJ82" s="376" t="s">
        <v>1229</v>
      </c>
      <c r="AK82" s="376" t="s">
        <v>1267</v>
      </c>
      <c r="AL82" s="376"/>
    </row>
    <row r="83" spans="1:38" ht="30.75" customHeight="1" x14ac:dyDescent="0.25">
      <c r="A83" s="425">
        <v>79</v>
      </c>
      <c r="B83" s="376"/>
      <c r="C83" s="376"/>
      <c r="D83" s="376"/>
      <c r="E83" s="376" t="s">
        <v>237</v>
      </c>
      <c r="F83" s="378" t="s">
        <v>1746</v>
      </c>
      <c r="G83" s="376" t="s">
        <v>536</v>
      </c>
      <c r="H83" s="376"/>
      <c r="I83" s="376" t="s">
        <v>2463</v>
      </c>
      <c r="J83" s="380" t="s">
        <v>1873</v>
      </c>
      <c r="K83" s="376" t="s">
        <v>2057</v>
      </c>
      <c r="L83" s="376">
        <v>1</v>
      </c>
      <c r="M83" s="376">
        <v>1</v>
      </c>
      <c r="N83" s="376" t="s">
        <v>1944</v>
      </c>
      <c r="O83" s="376" t="s">
        <v>2239</v>
      </c>
      <c r="P83" s="376" t="s">
        <v>2079</v>
      </c>
      <c r="Q83" s="376" t="s">
        <v>1287</v>
      </c>
      <c r="R83" s="376" t="s">
        <v>198</v>
      </c>
      <c r="S83" s="376" t="s">
        <v>198</v>
      </c>
      <c r="T83" s="376" t="s">
        <v>1185</v>
      </c>
      <c r="U83" s="376" t="s">
        <v>1185</v>
      </c>
      <c r="V83" s="376" t="s">
        <v>1185</v>
      </c>
      <c r="W83" s="376" t="s">
        <v>1185</v>
      </c>
      <c r="X83" s="376" t="s">
        <v>1185</v>
      </c>
      <c r="Y83" s="376" t="s">
        <v>1185</v>
      </c>
      <c r="Z83" s="378" t="s">
        <v>1184</v>
      </c>
      <c r="AA83" s="378" t="s">
        <v>1184</v>
      </c>
      <c r="AB83" s="378" t="s">
        <v>1380</v>
      </c>
      <c r="AC83" s="417" t="str">
        <f>Table1332[[#This Row],[Default]]</f>
        <v>0</v>
      </c>
      <c r="AD83" s="378" t="s">
        <v>1380</v>
      </c>
      <c r="AE83" s="417" t="str">
        <f>Table1332[[#This Row],[Default]]</f>
        <v>0</v>
      </c>
      <c r="AF83" s="378" t="s">
        <v>1380</v>
      </c>
      <c r="AG83" s="417" t="str">
        <f>Table1332[[#This Row],[Default]]</f>
        <v>0</v>
      </c>
      <c r="AH83" s="376"/>
      <c r="AI83" s="376" t="s">
        <v>1784</v>
      </c>
      <c r="AJ83" s="376"/>
      <c r="AK83" s="376"/>
      <c r="AL83" s="376"/>
    </row>
    <row r="84" spans="1:38" ht="30.75" customHeight="1" x14ac:dyDescent="0.25">
      <c r="A84" s="425">
        <v>80</v>
      </c>
      <c r="B84" s="376"/>
      <c r="C84" s="376"/>
      <c r="D84" s="376"/>
      <c r="E84" s="376" t="s">
        <v>199</v>
      </c>
      <c r="F84" s="378" t="s">
        <v>87</v>
      </c>
      <c r="G84" s="376" t="s">
        <v>199</v>
      </c>
      <c r="H84" s="376" t="s">
        <v>1752</v>
      </c>
      <c r="I84" s="376" t="s">
        <v>2463</v>
      </c>
      <c r="J84" s="380" t="s">
        <v>1865</v>
      </c>
      <c r="K84" s="376" t="s">
        <v>2057</v>
      </c>
      <c r="L84" s="376">
        <v>1</v>
      </c>
      <c r="M84" s="376">
        <v>3</v>
      </c>
      <c r="N84" s="376" t="s">
        <v>1944</v>
      </c>
      <c r="O84" s="376" t="s">
        <v>2240</v>
      </c>
      <c r="P84" s="376" t="s">
        <v>454</v>
      </c>
      <c r="Q84" s="376" t="s">
        <v>199</v>
      </c>
      <c r="R84" s="376" t="s">
        <v>199</v>
      </c>
      <c r="S84" s="376" t="s">
        <v>199</v>
      </c>
      <c r="T84" s="376" t="s">
        <v>1254</v>
      </c>
      <c r="U84" s="376" t="s">
        <v>1254</v>
      </c>
      <c r="V84" s="376" t="s">
        <v>1254</v>
      </c>
      <c r="W84" s="376" t="s">
        <v>1254</v>
      </c>
      <c r="X84" s="376" t="s">
        <v>1254</v>
      </c>
      <c r="Y84" s="376" t="s">
        <v>1185</v>
      </c>
      <c r="Z84" s="378" t="s">
        <v>1184</v>
      </c>
      <c r="AA84" s="378" t="s">
        <v>1254</v>
      </c>
      <c r="AB84" s="378" t="s">
        <v>1254</v>
      </c>
      <c r="AC84" s="417" t="str">
        <f>Table1332[[#This Row],[Default]]</f>
        <v>000</v>
      </c>
      <c r="AD84" s="378" t="s">
        <v>1254</v>
      </c>
      <c r="AE84" s="417" t="str">
        <f>Table1332[[#This Row],[Default]]</f>
        <v>000</v>
      </c>
      <c r="AF84" s="378" t="s">
        <v>1254</v>
      </c>
      <c r="AG84" s="417" t="str">
        <f>Table1332[[#This Row],[Default]]</f>
        <v>000</v>
      </c>
      <c r="AH84" s="376"/>
      <c r="AI84" s="376" t="s">
        <v>1785</v>
      </c>
      <c r="AJ84" s="376" t="s">
        <v>1283</v>
      </c>
      <c r="AK84" s="376" t="s">
        <v>1282</v>
      </c>
      <c r="AL84" s="376"/>
    </row>
    <row r="85" spans="1:38" ht="30.75" customHeight="1" x14ac:dyDescent="0.25">
      <c r="A85" s="425">
        <v>81</v>
      </c>
      <c r="B85" s="376"/>
      <c r="C85" s="376"/>
      <c r="D85" s="376"/>
      <c r="E85" s="376" t="s">
        <v>1553</v>
      </c>
      <c r="F85" s="376" t="s">
        <v>66</v>
      </c>
      <c r="G85" s="376" t="s">
        <v>1532</v>
      </c>
      <c r="H85" s="376"/>
      <c r="I85" s="376" t="s">
        <v>2463</v>
      </c>
      <c r="J85" s="380" t="s">
        <v>1873</v>
      </c>
      <c r="K85" s="376" t="s">
        <v>2057</v>
      </c>
      <c r="L85" s="376">
        <v>1</v>
      </c>
      <c r="M85" s="376">
        <v>1</v>
      </c>
      <c r="N85" s="376" t="s">
        <v>1944</v>
      </c>
      <c r="O85" s="376" t="s">
        <v>2241</v>
      </c>
      <c r="P85" s="376" t="s">
        <v>1538</v>
      </c>
      <c r="Q85" s="376" t="s">
        <v>1286</v>
      </c>
      <c r="R85" s="376" t="s">
        <v>1133</v>
      </c>
      <c r="S85" s="376" t="s">
        <v>1133</v>
      </c>
      <c r="T85" s="376" t="s">
        <v>1185</v>
      </c>
      <c r="U85" s="376" t="s">
        <v>1185</v>
      </c>
      <c r="V85" s="376" t="s">
        <v>1185</v>
      </c>
      <c r="W85" s="376" t="s">
        <v>1185</v>
      </c>
      <c r="X85" s="376" t="s">
        <v>1185</v>
      </c>
      <c r="Y85" s="376" t="s">
        <v>1185</v>
      </c>
      <c r="Z85" s="378" t="s">
        <v>1185</v>
      </c>
      <c r="AA85" s="378" t="s">
        <v>1185</v>
      </c>
      <c r="AB85" s="378" t="s">
        <v>1380</v>
      </c>
      <c r="AC85" s="417" t="str">
        <f>Table1332[[#This Row],[Default]]</f>
        <v>0</v>
      </c>
      <c r="AD85" s="378" t="s">
        <v>1207</v>
      </c>
      <c r="AE85" s="417" t="str">
        <f>Table1332[[#This Row],[Default]]</f>
        <v>0</v>
      </c>
      <c r="AF85" s="378" t="s">
        <v>1380</v>
      </c>
      <c r="AG85" s="417" t="str">
        <f>Table1332[[#This Row],[Default]]</f>
        <v>0</v>
      </c>
      <c r="AH85" s="376"/>
      <c r="AI85" s="376" t="s">
        <v>66</v>
      </c>
      <c r="AJ85" s="376"/>
      <c r="AK85" s="376"/>
      <c r="AL85" s="376"/>
    </row>
    <row r="86" spans="1:38" ht="30.75" customHeight="1" x14ac:dyDescent="0.25">
      <c r="A86" s="425">
        <v>82</v>
      </c>
      <c r="B86" s="376"/>
      <c r="C86" s="376"/>
      <c r="D86" s="376"/>
      <c r="E86" s="376" t="s">
        <v>1265</v>
      </c>
      <c r="F86" s="376" t="s">
        <v>2115</v>
      </c>
      <c r="G86" s="376" t="s">
        <v>2070</v>
      </c>
      <c r="H86" s="376"/>
      <c r="I86" s="376" t="s">
        <v>2463</v>
      </c>
      <c r="J86" s="380" t="s">
        <v>1873</v>
      </c>
      <c r="K86" s="376" t="s">
        <v>2057</v>
      </c>
      <c r="L86" s="376">
        <v>1</v>
      </c>
      <c r="M86" s="376">
        <v>1</v>
      </c>
      <c r="N86" s="376" t="s">
        <v>1944</v>
      </c>
      <c r="O86" s="376" t="s">
        <v>2242</v>
      </c>
      <c r="P86" s="376" t="s">
        <v>460</v>
      </c>
      <c r="Q86" s="376" t="s">
        <v>1285</v>
      </c>
      <c r="R86" s="376" t="s">
        <v>1137</v>
      </c>
      <c r="S86" s="376" t="s">
        <v>1137</v>
      </c>
      <c r="T86" s="376" t="s">
        <v>1185</v>
      </c>
      <c r="U86" s="376" t="s">
        <v>1185</v>
      </c>
      <c r="V86" s="376" t="s">
        <v>1185</v>
      </c>
      <c r="W86" s="376" t="s">
        <v>1185</v>
      </c>
      <c r="X86" s="376" t="s">
        <v>1185</v>
      </c>
      <c r="Y86" s="376" t="s">
        <v>1185</v>
      </c>
      <c r="Z86" s="378" t="s">
        <v>1185</v>
      </c>
      <c r="AA86" s="378" t="s">
        <v>1185</v>
      </c>
      <c r="AB86" s="378" t="s">
        <v>1380</v>
      </c>
      <c r="AC86" s="417" t="str">
        <f>Table1332[[#This Row],[Default]]</f>
        <v>0</v>
      </c>
      <c r="AD86" s="378" t="s">
        <v>1380</v>
      </c>
      <c r="AE86" s="417" t="str">
        <f>Table1332[[#This Row],[Default]]</f>
        <v>0</v>
      </c>
      <c r="AF86" s="378" t="s">
        <v>1380</v>
      </c>
      <c r="AG86" s="417" t="str">
        <f>Table1332[[#This Row],[Default]]</f>
        <v>0</v>
      </c>
      <c r="AH86" s="376"/>
      <c r="AI86" s="376"/>
      <c r="AJ86" s="376"/>
      <c r="AK86" s="376"/>
      <c r="AL86" s="376"/>
    </row>
    <row r="87" spans="1:38" ht="30.75" customHeight="1" x14ac:dyDescent="0.25">
      <c r="A87" s="425">
        <v>83</v>
      </c>
      <c r="B87" s="376"/>
      <c r="C87" s="376"/>
      <c r="D87" s="376"/>
      <c r="E87" s="376" t="s">
        <v>1265</v>
      </c>
      <c r="F87" s="376" t="s">
        <v>2115</v>
      </c>
      <c r="G87" s="376" t="s">
        <v>2070</v>
      </c>
      <c r="H87" s="376"/>
      <c r="I87" s="376" t="s">
        <v>2463</v>
      </c>
      <c r="J87" s="380" t="s">
        <v>1873</v>
      </c>
      <c r="K87" s="376" t="s">
        <v>2057</v>
      </c>
      <c r="L87" s="376">
        <v>1</v>
      </c>
      <c r="M87" s="376">
        <v>1</v>
      </c>
      <c r="N87" s="376" t="s">
        <v>1944</v>
      </c>
      <c r="O87" s="376" t="s">
        <v>2243</v>
      </c>
      <c r="P87" s="376" t="s">
        <v>460</v>
      </c>
      <c r="Q87" s="376" t="s">
        <v>1284</v>
      </c>
      <c r="R87" s="376" t="s">
        <v>1138</v>
      </c>
      <c r="S87" s="376" t="s">
        <v>1138</v>
      </c>
      <c r="T87" s="376" t="s">
        <v>1185</v>
      </c>
      <c r="U87" s="376" t="s">
        <v>1185</v>
      </c>
      <c r="V87" s="376" t="s">
        <v>1185</v>
      </c>
      <c r="W87" s="376" t="s">
        <v>1185</v>
      </c>
      <c r="X87" s="376" t="s">
        <v>1185</v>
      </c>
      <c r="Y87" s="376" t="s">
        <v>1185</v>
      </c>
      <c r="Z87" s="378" t="s">
        <v>1185</v>
      </c>
      <c r="AA87" s="378" t="s">
        <v>1185</v>
      </c>
      <c r="AB87" s="378" t="s">
        <v>1380</v>
      </c>
      <c r="AC87" s="417" t="str">
        <f>Table1332[[#This Row],[Default]]</f>
        <v>0</v>
      </c>
      <c r="AD87" s="378" t="s">
        <v>1380</v>
      </c>
      <c r="AE87" s="417" t="str">
        <f>Table1332[[#This Row],[Default]]</f>
        <v>0</v>
      </c>
      <c r="AF87" s="378" t="s">
        <v>1380</v>
      </c>
      <c r="AG87" s="417" t="str">
        <f>Table1332[[#This Row],[Default]]</f>
        <v>0</v>
      </c>
      <c r="AH87" s="376"/>
      <c r="AI87" s="376"/>
      <c r="AJ87" s="376"/>
      <c r="AK87" s="376"/>
      <c r="AL87" s="376"/>
    </row>
    <row r="88" spans="1:38" ht="30.75" customHeight="1" x14ac:dyDescent="0.25">
      <c r="A88" s="425">
        <v>84</v>
      </c>
      <c r="B88" s="376"/>
      <c r="C88" s="376"/>
      <c r="D88" s="376"/>
      <c r="E88" s="376" t="s">
        <v>201</v>
      </c>
      <c r="F88" s="378" t="s">
        <v>87</v>
      </c>
      <c r="G88" s="376" t="s">
        <v>201</v>
      </c>
      <c r="H88" s="376" t="s">
        <v>1752</v>
      </c>
      <c r="I88" s="376" t="s">
        <v>2463</v>
      </c>
      <c r="J88" s="380" t="s">
        <v>1874</v>
      </c>
      <c r="K88" s="376" t="s">
        <v>2057</v>
      </c>
      <c r="L88" s="376">
        <v>1</v>
      </c>
      <c r="M88" s="376">
        <v>4</v>
      </c>
      <c r="N88" s="376" t="s">
        <v>1945</v>
      </c>
      <c r="O88" s="376" t="s">
        <v>2244</v>
      </c>
      <c r="P88" s="376" t="s">
        <v>454</v>
      </c>
      <c r="Q88" s="376" t="s">
        <v>201</v>
      </c>
      <c r="R88" s="376" t="s">
        <v>201</v>
      </c>
      <c r="S88" s="376" t="s">
        <v>201</v>
      </c>
      <c r="T88" s="376" t="s">
        <v>1254</v>
      </c>
      <c r="U88" s="376" t="s">
        <v>1254</v>
      </c>
      <c r="V88" s="376" t="s">
        <v>1254</v>
      </c>
      <c r="W88" s="376" t="s">
        <v>1254</v>
      </c>
      <c r="X88" s="376" t="s">
        <v>1254</v>
      </c>
      <c r="Y88" s="376" t="s">
        <v>1185</v>
      </c>
      <c r="Z88" s="378" t="s">
        <v>1184</v>
      </c>
      <c r="AA88" s="378" t="s">
        <v>1254</v>
      </c>
      <c r="AB88" s="378" t="s">
        <v>1254</v>
      </c>
      <c r="AC88" s="417" t="str">
        <f>Table1332[[#This Row],[Default]]</f>
        <v>0000</v>
      </c>
      <c r="AD88" s="378" t="s">
        <v>1254</v>
      </c>
      <c r="AE88" s="417" t="str">
        <f>Table1332[[#This Row],[Default]]</f>
        <v>0000</v>
      </c>
      <c r="AF88" s="378" t="s">
        <v>1254</v>
      </c>
      <c r="AG88" s="417" t="str">
        <f>Table1332[[#This Row],[Default]]</f>
        <v>0000</v>
      </c>
      <c r="AH88" s="376"/>
      <c r="AI88" s="376" t="s">
        <v>1785</v>
      </c>
      <c r="AJ88" s="376" t="s">
        <v>1283</v>
      </c>
      <c r="AK88" s="376" t="s">
        <v>1282</v>
      </c>
      <c r="AL88" s="376"/>
    </row>
    <row r="89" spans="1:38" ht="30.75" customHeight="1" x14ac:dyDescent="0.25">
      <c r="A89" s="425">
        <v>85</v>
      </c>
      <c r="B89" s="376"/>
      <c r="C89" s="376"/>
      <c r="D89" s="376"/>
      <c r="E89" s="376" t="s">
        <v>203</v>
      </c>
      <c r="F89" s="378" t="s">
        <v>87</v>
      </c>
      <c r="G89" s="376" t="s">
        <v>203</v>
      </c>
      <c r="H89" s="376" t="s">
        <v>1752</v>
      </c>
      <c r="I89" s="376" t="s">
        <v>2463</v>
      </c>
      <c r="J89" s="380" t="s">
        <v>1874</v>
      </c>
      <c r="K89" s="376" t="s">
        <v>2057</v>
      </c>
      <c r="L89" s="376">
        <v>1</v>
      </c>
      <c r="M89" s="376">
        <v>4</v>
      </c>
      <c r="N89" s="376" t="s">
        <v>1945</v>
      </c>
      <c r="O89" s="376" t="s">
        <v>2245</v>
      </c>
      <c r="P89" s="376" t="s">
        <v>454</v>
      </c>
      <c r="Q89" s="376" t="s">
        <v>203</v>
      </c>
      <c r="R89" s="376" t="s">
        <v>203</v>
      </c>
      <c r="S89" s="376" t="s">
        <v>203</v>
      </c>
      <c r="T89" s="376" t="s">
        <v>1254</v>
      </c>
      <c r="U89" s="376" t="s">
        <v>1254</v>
      </c>
      <c r="V89" s="376" t="s">
        <v>1254</v>
      </c>
      <c r="W89" s="376" t="s">
        <v>1254</v>
      </c>
      <c r="X89" s="376" t="s">
        <v>1254</v>
      </c>
      <c r="Y89" s="376" t="s">
        <v>1185</v>
      </c>
      <c r="Z89" s="378" t="s">
        <v>1184</v>
      </c>
      <c r="AA89" s="378" t="s">
        <v>1254</v>
      </c>
      <c r="AB89" s="378" t="s">
        <v>1254</v>
      </c>
      <c r="AC89" s="417" t="str">
        <f>Table1332[[#This Row],[Default]]</f>
        <v>0000</v>
      </c>
      <c r="AD89" s="378" t="s">
        <v>1254</v>
      </c>
      <c r="AE89" s="417" t="str">
        <f>Table1332[[#This Row],[Default]]</f>
        <v>0000</v>
      </c>
      <c r="AF89" s="378" t="s">
        <v>1254</v>
      </c>
      <c r="AG89" s="417" t="str">
        <f>Table1332[[#This Row],[Default]]</f>
        <v>0000</v>
      </c>
      <c r="AH89" s="376"/>
      <c r="AI89" s="376" t="s">
        <v>1785</v>
      </c>
      <c r="AJ89" s="376" t="s">
        <v>1283</v>
      </c>
      <c r="AK89" s="376" t="s">
        <v>1282</v>
      </c>
      <c r="AL89" s="376"/>
    </row>
    <row r="90" spans="1:38" ht="30.75" customHeight="1" x14ac:dyDescent="0.25">
      <c r="A90" s="425">
        <v>86</v>
      </c>
      <c r="B90" s="376" t="s">
        <v>1697</v>
      </c>
      <c r="C90" s="376" t="s">
        <v>32</v>
      </c>
      <c r="D90" s="376" t="s">
        <v>2449</v>
      </c>
      <c r="E90" s="376" t="s">
        <v>1130</v>
      </c>
      <c r="F90" s="378" t="s">
        <v>66</v>
      </c>
      <c r="G90" s="376" t="s">
        <v>613</v>
      </c>
      <c r="H90" s="376"/>
      <c r="I90" s="376" t="s">
        <v>2464</v>
      </c>
      <c r="J90" s="380" t="s">
        <v>1872</v>
      </c>
      <c r="K90" s="376" t="s">
        <v>2057</v>
      </c>
      <c r="L90" s="376">
        <v>1</v>
      </c>
      <c r="M90" s="376">
        <v>1</v>
      </c>
      <c r="N90" s="376" t="s">
        <v>1946</v>
      </c>
      <c r="O90" s="376" t="s">
        <v>2246</v>
      </c>
      <c r="P90" s="376" t="s">
        <v>455</v>
      </c>
      <c r="Q90" s="376" t="s">
        <v>1130</v>
      </c>
      <c r="R90" s="376" t="s">
        <v>1130</v>
      </c>
      <c r="S90" s="376" t="s">
        <v>1130</v>
      </c>
      <c r="T90" s="376" t="s">
        <v>1184</v>
      </c>
      <c r="U90" s="376" t="s">
        <v>1184</v>
      </c>
      <c r="V90" s="376" t="s">
        <v>1184</v>
      </c>
      <c r="W90" s="376" t="s">
        <v>1184</v>
      </c>
      <c r="X90" s="376" t="s">
        <v>1184</v>
      </c>
      <c r="Y90" s="376" t="s">
        <v>1184</v>
      </c>
      <c r="Z90" s="376" t="s">
        <v>1929</v>
      </c>
      <c r="AA90" s="376" t="s">
        <v>1184</v>
      </c>
      <c r="AB90" s="376" t="s">
        <v>1184</v>
      </c>
      <c r="AC90" s="416" t="str">
        <f>Table1332[[#This Row],[Default]]</f>
        <v>1</v>
      </c>
      <c r="AD90" s="376" t="s">
        <v>1184</v>
      </c>
      <c r="AE90" s="416" t="str">
        <f>Table1332[[#This Row],[Default]]</f>
        <v>1</v>
      </c>
      <c r="AF90" s="376" t="s">
        <v>1184</v>
      </c>
      <c r="AG90" s="416" t="str">
        <f>Table1332[[#This Row],[Default]]</f>
        <v>1</v>
      </c>
      <c r="AH90" s="376" t="s">
        <v>1281</v>
      </c>
      <c r="AI90" s="376" t="s">
        <v>66</v>
      </c>
      <c r="AJ90" s="376" t="s">
        <v>1280</v>
      </c>
      <c r="AK90" s="376" t="s">
        <v>1280</v>
      </c>
      <c r="AL90" s="376"/>
    </row>
    <row r="91" spans="1:38" ht="30.75" customHeight="1" x14ac:dyDescent="0.25">
      <c r="A91" s="425">
        <v>87</v>
      </c>
      <c r="B91" s="376"/>
      <c r="C91" s="376"/>
      <c r="D91" s="376"/>
      <c r="E91" s="376" t="s">
        <v>1131</v>
      </c>
      <c r="F91" s="378" t="s">
        <v>66</v>
      </c>
      <c r="G91" s="376" t="s">
        <v>613</v>
      </c>
      <c r="H91" s="376"/>
      <c r="I91" s="376" t="s">
        <v>2464</v>
      </c>
      <c r="J91" s="380" t="s">
        <v>1873</v>
      </c>
      <c r="K91" s="376" t="s">
        <v>2057</v>
      </c>
      <c r="L91" s="376">
        <v>1</v>
      </c>
      <c r="M91" s="376">
        <v>1</v>
      </c>
      <c r="N91" s="376" t="s">
        <v>1946</v>
      </c>
      <c r="O91" s="376" t="s">
        <v>2247</v>
      </c>
      <c r="P91" s="376" t="s">
        <v>456</v>
      </c>
      <c r="Q91" s="376" t="s">
        <v>1131</v>
      </c>
      <c r="R91" s="376" t="s">
        <v>1131</v>
      </c>
      <c r="S91" s="376" t="s">
        <v>1131</v>
      </c>
      <c r="T91" s="376" t="s">
        <v>1184</v>
      </c>
      <c r="U91" s="376" t="s">
        <v>1184</v>
      </c>
      <c r="V91" s="376" t="s">
        <v>1184</v>
      </c>
      <c r="W91" s="376" t="s">
        <v>1184</v>
      </c>
      <c r="X91" s="376" t="s">
        <v>1184</v>
      </c>
      <c r="Y91" s="376" t="s">
        <v>1184</v>
      </c>
      <c r="Z91" s="376" t="s">
        <v>1929</v>
      </c>
      <c r="AA91" s="376" t="s">
        <v>1184</v>
      </c>
      <c r="AB91" s="376" t="s">
        <v>1184</v>
      </c>
      <c r="AC91" s="416" t="str">
        <f>Table1332[[#This Row],[Default]]</f>
        <v>0</v>
      </c>
      <c r="AD91" s="376" t="s">
        <v>1184</v>
      </c>
      <c r="AE91" s="416" t="str">
        <f>Table1332[[#This Row],[Default]]</f>
        <v>0</v>
      </c>
      <c r="AF91" s="376" t="s">
        <v>1184</v>
      </c>
      <c r="AG91" s="416" t="str">
        <f>Table1332[[#This Row],[Default]]</f>
        <v>0</v>
      </c>
      <c r="AH91" s="376" t="s">
        <v>1281</v>
      </c>
      <c r="AI91" s="376" t="s">
        <v>66</v>
      </c>
      <c r="AJ91" s="376" t="s">
        <v>1280</v>
      </c>
      <c r="AK91" s="376" t="s">
        <v>1280</v>
      </c>
      <c r="AL91" s="376"/>
    </row>
    <row r="92" spans="1:38" ht="30.75" customHeight="1" x14ac:dyDescent="0.25">
      <c r="A92" s="425">
        <v>88</v>
      </c>
      <c r="B92" s="376"/>
      <c r="C92" s="376"/>
      <c r="D92" s="376"/>
      <c r="E92" s="376" t="s">
        <v>1132</v>
      </c>
      <c r="F92" s="378" t="s">
        <v>66</v>
      </c>
      <c r="G92" s="376" t="s">
        <v>613</v>
      </c>
      <c r="H92" s="376"/>
      <c r="I92" s="376" t="s">
        <v>2464</v>
      </c>
      <c r="J92" s="380" t="s">
        <v>1873</v>
      </c>
      <c r="K92" s="376" t="s">
        <v>2057</v>
      </c>
      <c r="L92" s="376">
        <v>1</v>
      </c>
      <c r="M92" s="376">
        <v>1</v>
      </c>
      <c r="N92" s="376" t="s">
        <v>1946</v>
      </c>
      <c r="O92" s="376" t="s">
        <v>2248</v>
      </c>
      <c r="P92" s="376" t="s">
        <v>457</v>
      </c>
      <c r="Q92" s="376" t="s">
        <v>1132</v>
      </c>
      <c r="R92" s="376" t="s">
        <v>1132</v>
      </c>
      <c r="S92" s="376" t="s">
        <v>1132</v>
      </c>
      <c r="T92" s="376" t="s">
        <v>1184</v>
      </c>
      <c r="U92" s="376" t="s">
        <v>1184</v>
      </c>
      <c r="V92" s="376" t="s">
        <v>1184</v>
      </c>
      <c r="W92" s="376" t="s">
        <v>1184</v>
      </c>
      <c r="X92" s="376" t="s">
        <v>1184</v>
      </c>
      <c r="Y92" s="376" t="s">
        <v>1184</v>
      </c>
      <c r="Z92" s="376" t="s">
        <v>1929</v>
      </c>
      <c r="AA92" s="376" t="s">
        <v>1184</v>
      </c>
      <c r="AB92" s="376" t="s">
        <v>1184</v>
      </c>
      <c r="AC92" s="416" t="str">
        <f>Table1332[[#This Row],[Default]]</f>
        <v>0</v>
      </c>
      <c r="AD92" s="376" t="s">
        <v>1184</v>
      </c>
      <c r="AE92" s="416" t="str">
        <f>Table1332[[#This Row],[Default]]</f>
        <v>0</v>
      </c>
      <c r="AF92" s="376" t="s">
        <v>1184</v>
      </c>
      <c r="AG92" s="416" t="str">
        <f>Table1332[[#This Row],[Default]]</f>
        <v>0</v>
      </c>
      <c r="AH92" s="376" t="s">
        <v>1281</v>
      </c>
      <c r="AI92" s="376" t="s">
        <v>66</v>
      </c>
      <c r="AJ92" s="376" t="s">
        <v>1280</v>
      </c>
      <c r="AK92" s="376" t="s">
        <v>1280</v>
      </c>
      <c r="AL92" s="376"/>
    </row>
    <row r="93" spans="1:38" ht="30.75" customHeight="1" x14ac:dyDescent="0.25">
      <c r="A93" s="425">
        <v>89</v>
      </c>
      <c r="B93" s="376"/>
      <c r="C93" s="376"/>
      <c r="D93" s="376"/>
      <c r="E93" s="376" t="s">
        <v>209</v>
      </c>
      <c r="F93" s="378" t="s">
        <v>66</v>
      </c>
      <c r="G93" s="376" t="s">
        <v>613</v>
      </c>
      <c r="H93" s="376"/>
      <c r="I93" s="376" t="s">
        <v>2464</v>
      </c>
      <c r="J93" s="380" t="s">
        <v>1872</v>
      </c>
      <c r="K93" s="376" t="s">
        <v>2057</v>
      </c>
      <c r="L93" s="376">
        <v>1</v>
      </c>
      <c r="M93" s="376">
        <v>1</v>
      </c>
      <c r="N93" s="376" t="s">
        <v>1946</v>
      </c>
      <c r="O93" s="376" t="s">
        <v>2249</v>
      </c>
      <c r="P93" s="376" t="s">
        <v>527</v>
      </c>
      <c r="Q93" s="376" t="s">
        <v>1279</v>
      </c>
      <c r="R93" s="376" t="s">
        <v>1279</v>
      </c>
      <c r="S93" s="376" t="s">
        <v>1279</v>
      </c>
      <c r="T93" s="376" t="s">
        <v>1184</v>
      </c>
      <c r="U93" s="376" t="s">
        <v>1184</v>
      </c>
      <c r="V93" s="376" t="s">
        <v>1184</v>
      </c>
      <c r="W93" s="376" t="s">
        <v>1184</v>
      </c>
      <c r="X93" s="376" t="s">
        <v>1184</v>
      </c>
      <c r="Y93" s="376" t="s">
        <v>1184</v>
      </c>
      <c r="Z93" s="378" t="s">
        <v>1184</v>
      </c>
      <c r="AA93" s="378" t="s">
        <v>1184</v>
      </c>
      <c r="AB93" s="378" t="s">
        <v>1207</v>
      </c>
      <c r="AC93" s="417" t="str">
        <f>Table1332[[#This Row],[Default]]</f>
        <v>1</v>
      </c>
      <c r="AD93" s="378" t="s">
        <v>1207</v>
      </c>
      <c r="AE93" s="417" t="str">
        <f>Table1332[[#This Row],[Default]]</f>
        <v>1</v>
      </c>
      <c r="AF93" s="378" t="s">
        <v>1207</v>
      </c>
      <c r="AG93" s="417" t="str">
        <f>Table1332[[#This Row],[Default]]</f>
        <v>1</v>
      </c>
      <c r="AH93" s="376"/>
      <c r="AI93" s="376" t="s">
        <v>1786</v>
      </c>
      <c r="AJ93" s="376" t="s">
        <v>1278</v>
      </c>
      <c r="AK93" s="376" t="s">
        <v>1278</v>
      </c>
      <c r="AL93" s="376"/>
    </row>
    <row r="94" spans="1:38" ht="30.75" customHeight="1" x14ac:dyDescent="0.25">
      <c r="A94" s="425">
        <v>90</v>
      </c>
      <c r="B94" s="376"/>
      <c r="C94" s="376"/>
      <c r="D94" s="376"/>
      <c r="E94" s="376" t="s">
        <v>211</v>
      </c>
      <c r="F94" s="378" t="s">
        <v>66</v>
      </c>
      <c r="G94" s="376" t="s">
        <v>613</v>
      </c>
      <c r="H94" s="376"/>
      <c r="I94" s="376" t="s">
        <v>2464</v>
      </c>
      <c r="J94" s="380" t="s">
        <v>1873</v>
      </c>
      <c r="K94" s="376" t="s">
        <v>2057</v>
      </c>
      <c r="L94" s="376">
        <v>1</v>
      </c>
      <c r="M94" s="376">
        <v>1</v>
      </c>
      <c r="N94" s="376" t="s">
        <v>1946</v>
      </c>
      <c r="O94" s="376" t="s">
        <v>2250</v>
      </c>
      <c r="P94" s="376" t="s">
        <v>528</v>
      </c>
      <c r="Q94" s="376" t="s">
        <v>211</v>
      </c>
      <c r="R94" s="376" t="s">
        <v>211</v>
      </c>
      <c r="S94" s="376" t="s">
        <v>211</v>
      </c>
      <c r="T94" s="376" t="s">
        <v>1184</v>
      </c>
      <c r="U94" s="376" t="s">
        <v>1184</v>
      </c>
      <c r="V94" s="376" t="s">
        <v>1184</v>
      </c>
      <c r="W94" s="376" t="s">
        <v>1184</v>
      </c>
      <c r="X94" s="376" t="s">
        <v>1184</v>
      </c>
      <c r="Y94" s="376" t="s">
        <v>1184</v>
      </c>
      <c r="Z94" s="378" t="s">
        <v>1184</v>
      </c>
      <c r="AA94" s="378" t="s">
        <v>1184</v>
      </c>
      <c r="AB94" s="378" t="s">
        <v>1207</v>
      </c>
      <c r="AC94" s="417" t="str">
        <f>Table1332[[#This Row],[Default]]</f>
        <v>0</v>
      </c>
      <c r="AD94" s="378" t="s">
        <v>1207</v>
      </c>
      <c r="AE94" s="417" t="str">
        <f>Table1332[[#This Row],[Default]]</f>
        <v>0</v>
      </c>
      <c r="AF94" s="378" t="s">
        <v>1207</v>
      </c>
      <c r="AG94" s="417" t="str">
        <f>Table1332[[#This Row],[Default]]</f>
        <v>0</v>
      </c>
      <c r="AH94" s="376" t="s">
        <v>1277</v>
      </c>
      <c r="AI94" s="376" t="s">
        <v>1786</v>
      </c>
      <c r="AJ94" s="376" t="s">
        <v>1276</v>
      </c>
      <c r="AK94" s="376" t="s">
        <v>1275</v>
      </c>
      <c r="AL94" s="376"/>
    </row>
    <row r="95" spans="1:38" ht="30.75" customHeight="1" x14ac:dyDescent="0.25">
      <c r="A95" s="425">
        <v>91</v>
      </c>
      <c r="B95" s="376"/>
      <c r="C95" s="376"/>
      <c r="D95" s="376"/>
      <c r="E95" s="376" t="s">
        <v>1523</v>
      </c>
      <c r="F95" s="378" t="s">
        <v>87</v>
      </c>
      <c r="G95" s="376" t="s">
        <v>1488</v>
      </c>
      <c r="H95" s="376" t="s">
        <v>1748</v>
      </c>
      <c r="I95" s="376" t="s">
        <v>2464</v>
      </c>
      <c r="J95" s="380" t="s">
        <v>1748</v>
      </c>
      <c r="K95" s="376" t="s">
        <v>2057</v>
      </c>
      <c r="L95" s="376">
        <v>1</v>
      </c>
      <c r="M95" s="376">
        <v>1</v>
      </c>
      <c r="N95" s="376" t="s">
        <v>1946</v>
      </c>
      <c r="O95" s="376" t="s">
        <v>2251</v>
      </c>
      <c r="P95" s="376" t="s">
        <v>1479</v>
      </c>
      <c r="Q95" s="376" t="s">
        <v>1274</v>
      </c>
      <c r="R95" s="376" t="s">
        <v>213</v>
      </c>
      <c r="S95" s="376" t="s">
        <v>213</v>
      </c>
      <c r="T95" s="376" t="s">
        <v>1254</v>
      </c>
      <c r="U95" s="376" t="s">
        <v>1254</v>
      </c>
      <c r="V95" s="376" t="s">
        <v>1254</v>
      </c>
      <c r="W95" s="376" t="s">
        <v>1254</v>
      </c>
      <c r="X95" s="376" t="s">
        <v>1254</v>
      </c>
      <c r="Y95" s="376" t="s">
        <v>1184</v>
      </c>
      <c r="Z95" s="378" t="s">
        <v>1184</v>
      </c>
      <c r="AA95" s="378" t="s">
        <v>1184</v>
      </c>
      <c r="AB95" s="378" t="s">
        <v>1184</v>
      </c>
      <c r="AC95" s="417">
        <f>INDEX(ConfigNew!$A$6:$DA$225,MATCH("new_Elasti",ConfigNew!$A$6:$A$225,0),MATCH(AC$4,ConfigNew!$A$6:$DA$6,0))</f>
        <v>1</v>
      </c>
      <c r="AD95" s="378" t="s">
        <v>1184</v>
      </c>
      <c r="AE95" s="417">
        <f>INDEX(ConfigNew!$A$6:$DA$225,MATCH("new_Elasti",ConfigNew!$A$6:$A$225,0),MATCH(AE$4,ConfigNew!$A$6:$DA$6,0))</f>
        <v>1</v>
      </c>
      <c r="AF95" s="378" t="s">
        <v>1184</v>
      </c>
      <c r="AG95" s="417">
        <f>INDEX(ConfigNew!$A$6:$DA$225,MATCH("new_Elasti",ConfigNew!$A$6:$A$225,0),MATCH(AG$4,ConfigNew!$A$6:$DA$6,0))</f>
        <v>1</v>
      </c>
      <c r="AH95" s="376"/>
      <c r="AI95" s="376" t="s">
        <v>1787</v>
      </c>
      <c r="AJ95" s="376"/>
      <c r="AK95" s="376"/>
      <c r="AL95" s="376"/>
    </row>
    <row r="96" spans="1:38" ht="30.75" customHeight="1" x14ac:dyDescent="0.25">
      <c r="A96" s="425">
        <v>92</v>
      </c>
      <c r="B96" s="376"/>
      <c r="C96" s="376"/>
      <c r="D96" s="376"/>
      <c r="E96" s="376" t="s">
        <v>215</v>
      </c>
      <c r="F96" s="378" t="s">
        <v>66</v>
      </c>
      <c r="G96" s="376" t="s">
        <v>214</v>
      </c>
      <c r="H96" s="376"/>
      <c r="I96" s="376" t="s">
        <v>2464</v>
      </c>
      <c r="J96" s="380" t="s">
        <v>1873</v>
      </c>
      <c r="K96" s="376" t="s">
        <v>2057</v>
      </c>
      <c r="L96" s="376">
        <v>1</v>
      </c>
      <c r="M96" s="376">
        <v>1</v>
      </c>
      <c r="N96" s="376" t="s">
        <v>1946</v>
      </c>
      <c r="O96" s="376" t="s">
        <v>2252</v>
      </c>
      <c r="P96" s="376" t="s">
        <v>529</v>
      </c>
      <c r="Q96" s="376" t="s">
        <v>1273</v>
      </c>
      <c r="R96" s="376" t="s">
        <v>216</v>
      </c>
      <c r="S96" s="376" t="s">
        <v>216</v>
      </c>
      <c r="T96" s="376" t="s">
        <v>1185</v>
      </c>
      <c r="U96" s="376" t="s">
        <v>1185</v>
      </c>
      <c r="V96" s="376" t="s">
        <v>1185</v>
      </c>
      <c r="W96" s="376" t="s">
        <v>1185</v>
      </c>
      <c r="X96" s="376" t="s">
        <v>1185</v>
      </c>
      <c r="Y96" s="376" t="s">
        <v>1185</v>
      </c>
      <c r="Z96" s="378" t="s">
        <v>1185</v>
      </c>
      <c r="AA96" s="378" t="s">
        <v>1185</v>
      </c>
      <c r="AB96" s="378" t="s">
        <v>1380</v>
      </c>
      <c r="AC96" s="417" t="str">
        <f>Table1332[[#This Row],[Default]]</f>
        <v>0</v>
      </c>
      <c r="AD96" s="378" t="s">
        <v>1380</v>
      </c>
      <c r="AE96" s="417" t="str">
        <f>Table1332[[#This Row],[Default]]</f>
        <v>0</v>
      </c>
      <c r="AF96" s="378" t="s">
        <v>1380</v>
      </c>
      <c r="AG96" s="417" t="str">
        <f>Table1332[[#This Row],[Default]]</f>
        <v>0</v>
      </c>
      <c r="AH96" s="376"/>
      <c r="AI96" s="376" t="s">
        <v>66</v>
      </c>
      <c r="AJ96" s="376"/>
      <c r="AK96" s="376"/>
      <c r="AL96" s="376"/>
    </row>
    <row r="97" spans="1:38" ht="30.75" customHeight="1" x14ac:dyDescent="0.25">
      <c r="A97" s="425">
        <v>93</v>
      </c>
      <c r="B97" s="376"/>
      <c r="C97" s="376"/>
      <c r="D97" s="376"/>
      <c r="E97" s="376" t="s">
        <v>217</v>
      </c>
      <c r="F97" s="378" t="s">
        <v>66</v>
      </c>
      <c r="G97" s="376" t="s">
        <v>214</v>
      </c>
      <c r="H97" s="376"/>
      <c r="I97" s="376" t="s">
        <v>2464</v>
      </c>
      <c r="J97" s="380" t="s">
        <v>1873</v>
      </c>
      <c r="K97" s="376" t="s">
        <v>2057</v>
      </c>
      <c r="L97" s="376">
        <v>1</v>
      </c>
      <c r="M97" s="376">
        <v>1</v>
      </c>
      <c r="N97" s="376" t="s">
        <v>1946</v>
      </c>
      <c r="O97" s="376" t="s">
        <v>2253</v>
      </c>
      <c r="P97" s="376" t="s">
        <v>530</v>
      </c>
      <c r="Q97" s="376" t="s">
        <v>1272</v>
      </c>
      <c r="R97" s="376" t="s">
        <v>218</v>
      </c>
      <c r="S97" s="376" t="s">
        <v>218</v>
      </c>
      <c r="T97" s="376" t="s">
        <v>1185</v>
      </c>
      <c r="U97" s="376" t="s">
        <v>1185</v>
      </c>
      <c r="V97" s="376" t="s">
        <v>1185</v>
      </c>
      <c r="W97" s="376" t="s">
        <v>1185</v>
      </c>
      <c r="X97" s="376" t="s">
        <v>1185</v>
      </c>
      <c r="Y97" s="376" t="s">
        <v>1185</v>
      </c>
      <c r="Z97" s="378" t="s">
        <v>1185</v>
      </c>
      <c r="AA97" s="378" t="s">
        <v>1185</v>
      </c>
      <c r="AB97" s="378" t="s">
        <v>1380</v>
      </c>
      <c r="AC97" s="417" t="str">
        <f>Table1332[[#This Row],[Default]]</f>
        <v>0</v>
      </c>
      <c r="AD97" s="378" t="s">
        <v>1380</v>
      </c>
      <c r="AE97" s="417" t="str">
        <f>Table1332[[#This Row],[Default]]</f>
        <v>0</v>
      </c>
      <c r="AF97" s="378" t="s">
        <v>1380</v>
      </c>
      <c r="AG97" s="417" t="str">
        <f>Table1332[[#This Row],[Default]]</f>
        <v>0</v>
      </c>
      <c r="AH97" s="376"/>
      <c r="AI97" s="376" t="s">
        <v>66</v>
      </c>
      <c r="AJ97" s="376"/>
      <c r="AK97" s="376"/>
      <c r="AL97" s="376"/>
    </row>
    <row r="98" spans="1:38" ht="30.75" customHeight="1" x14ac:dyDescent="0.25">
      <c r="A98" s="425">
        <v>94</v>
      </c>
      <c r="B98" s="376"/>
      <c r="C98" s="376"/>
      <c r="D98" s="376"/>
      <c r="E98" s="376" t="s">
        <v>219</v>
      </c>
      <c r="F98" s="378" t="s">
        <v>69</v>
      </c>
      <c r="G98" s="376" t="s">
        <v>613</v>
      </c>
      <c r="H98" s="376"/>
      <c r="I98" s="376" t="s">
        <v>2464</v>
      </c>
      <c r="J98" s="380" t="s">
        <v>1749</v>
      </c>
      <c r="K98" s="376" t="s">
        <v>2057</v>
      </c>
      <c r="L98" s="376">
        <v>1</v>
      </c>
      <c r="M98" s="376">
        <v>1</v>
      </c>
      <c r="N98" s="376" t="s">
        <v>1947</v>
      </c>
      <c r="O98" s="376" t="s">
        <v>2254</v>
      </c>
      <c r="P98" s="376" t="s">
        <v>531</v>
      </c>
      <c r="Q98" s="376" t="s">
        <v>219</v>
      </c>
      <c r="R98" s="376" t="s">
        <v>219</v>
      </c>
      <c r="S98" s="376" t="s">
        <v>219</v>
      </c>
      <c r="T98" s="376" t="s">
        <v>1184</v>
      </c>
      <c r="U98" s="376" t="s">
        <v>1184</v>
      </c>
      <c r="V98" s="376" t="s">
        <v>1184</v>
      </c>
      <c r="W98" s="376" t="s">
        <v>1184</v>
      </c>
      <c r="X98" s="376" t="s">
        <v>1184</v>
      </c>
      <c r="Y98" s="376" t="s">
        <v>1184</v>
      </c>
      <c r="Z98" s="378" t="s">
        <v>1184</v>
      </c>
      <c r="AA98" s="378" t="s">
        <v>1184</v>
      </c>
      <c r="AB98" s="378" t="s">
        <v>1207</v>
      </c>
      <c r="AC98" s="417">
        <f>INDEX(ConfigNew!$A$6:$DA$225,MATCH("new_LNL",ConfigNew!$A$6:$A$225,0),MATCH(AC$4,ConfigNew!$A$6:$DA$6,0))</f>
        <v>1</v>
      </c>
      <c r="AD98" s="378" t="s">
        <v>1207</v>
      </c>
      <c r="AE98" s="417">
        <f>INDEX(ConfigNew!$A$6:$DA$225,MATCH("new_LNL",ConfigNew!$A$6:$A$225,0),MATCH(AE$4,ConfigNew!$A$6:$DA$6,0))</f>
        <v>1</v>
      </c>
      <c r="AF98" s="378" t="s">
        <v>1207</v>
      </c>
      <c r="AG98" s="417">
        <f>INDEX(ConfigNew!$A$6:$DA$225,MATCH("new_LNL",ConfigNew!$A$6:$A$225,0),MATCH(AG$4,ConfigNew!$A$6:$DA$6,0))</f>
        <v>1</v>
      </c>
      <c r="AH98" s="376"/>
      <c r="AI98" s="376" t="s">
        <v>1268</v>
      </c>
      <c r="AJ98" s="376"/>
      <c r="AK98" s="376"/>
      <c r="AL98" s="376"/>
    </row>
    <row r="99" spans="1:38" ht="11.45" customHeight="1" x14ac:dyDescent="0.25">
      <c r="A99" s="425">
        <v>95</v>
      </c>
      <c r="B99" s="376"/>
      <c r="C99" s="376"/>
      <c r="D99" s="376"/>
      <c r="E99" s="376" t="s">
        <v>222</v>
      </c>
      <c r="F99" s="378" t="s">
        <v>87</v>
      </c>
      <c r="G99" s="376" t="s">
        <v>221</v>
      </c>
      <c r="H99" s="376" t="s">
        <v>1750</v>
      </c>
      <c r="I99" s="376" t="s">
        <v>2464</v>
      </c>
      <c r="J99" s="380" t="s">
        <v>1875</v>
      </c>
      <c r="K99" s="376" t="s">
        <v>2057</v>
      </c>
      <c r="L99" s="376">
        <v>1</v>
      </c>
      <c r="M99" s="376">
        <v>7</v>
      </c>
      <c r="N99" s="376" t="s">
        <v>1947</v>
      </c>
      <c r="O99" s="376" t="s">
        <v>2255</v>
      </c>
      <c r="P99" s="376" t="s">
        <v>532</v>
      </c>
      <c r="Q99" s="376" t="s">
        <v>1271</v>
      </c>
      <c r="R99" s="376" t="s">
        <v>223</v>
      </c>
      <c r="S99" s="376" t="s">
        <v>223</v>
      </c>
      <c r="T99" s="376" t="s">
        <v>1254</v>
      </c>
      <c r="U99" s="376" t="s">
        <v>1254</v>
      </c>
      <c r="V99" s="376" t="s">
        <v>1254</v>
      </c>
      <c r="W99" s="376" t="s">
        <v>1254</v>
      </c>
      <c r="X99" s="376" t="s">
        <v>1254</v>
      </c>
      <c r="Y99" s="376" t="s">
        <v>1254</v>
      </c>
      <c r="Z99" s="376" t="s">
        <v>1254</v>
      </c>
      <c r="AA99" s="376" t="s">
        <v>1254</v>
      </c>
      <c r="AB99" s="376" t="s">
        <v>1254</v>
      </c>
      <c r="AC99" s="416" t="str">
        <f>Table1332[[#This Row],[Default]]</f>
        <v>0000000</v>
      </c>
      <c r="AD99" s="376" t="s">
        <v>1254</v>
      </c>
      <c r="AE99" s="416" t="str">
        <f>Table1332[[#This Row],[Default]]</f>
        <v>0000000</v>
      </c>
      <c r="AF99" s="376" t="s">
        <v>1254</v>
      </c>
      <c r="AG99" s="416" t="str">
        <f>Table1332[[#This Row],[Default]]</f>
        <v>0000000</v>
      </c>
      <c r="AH99" s="376"/>
      <c r="AI99" s="376" t="s">
        <v>1788</v>
      </c>
      <c r="AJ99" s="376"/>
      <c r="AK99" s="376" t="s">
        <v>1270</v>
      </c>
      <c r="AL99" s="376"/>
    </row>
    <row r="100" spans="1:38" ht="30.6" customHeight="1" x14ac:dyDescent="0.25">
      <c r="A100" s="425">
        <v>96</v>
      </c>
      <c r="B100" s="376"/>
      <c r="C100" s="376"/>
      <c r="D100" s="376"/>
      <c r="E100" s="376" t="s">
        <v>225</v>
      </c>
      <c r="F100" s="378" t="s">
        <v>87</v>
      </c>
      <c r="G100" s="376" t="s">
        <v>2437</v>
      </c>
      <c r="H100" s="376"/>
      <c r="I100" s="376" t="s">
        <v>2462</v>
      </c>
      <c r="J100" s="380" t="s">
        <v>1873</v>
      </c>
      <c r="K100" s="376" t="s">
        <v>2057</v>
      </c>
      <c r="L100" s="376">
        <v>1</v>
      </c>
      <c r="M100" s="376">
        <v>1</v>
      </c>
      <c r="N100" s="376" t="s">
        <v>1948</v>
      </c>
      <c r="O100" s="376" t="s">
        <v>2256</v>
      </c>
      <c r="P100" s="376" t="s">
        <v>533</v>
      </c>
      <c r="Q100" s="376" t="s">
        <v>225</v>
      </c>
      <c r="R100" s="376" t="s">
        <v>225</v>
      </c>
      <c r="S100" s="376" t="s">
        <v>226</v>
      </c>
      <c r="T100" s="376" t="s">
        <v>1184</v>
      </c>
      <c r="U100" s="376" t="s">
        <v>1184</v>
      </c>
      <c r="V100" s="376" t="s">
        <v>1184</v>
      </c>
      <c r="W100" s="376" t="s">
        <v>1184</v>
      </c>
      <c r="X100" s="376" t="s">
        <v>1184</v>
      </c>
      <c r="Y100" s="376" t="s">
        <v>1185</v>
      </c>
      <c r="Z100" s="378" t="s">
        <v>1185</v>
      </c>
      <c r="AA100" s="378" t="s">
        <v>1184</v>
      </c>
      <c r="AB100" s="378" t="s">
        <v>1380</v>
      </c>
      <c r="AC100" s="417" t="str">
        <f>Table1332[[#This Row],[Default]]</f>
        <v>0</v>
      </c>
      <c r="AD100" s="378" t="s">
        <v>1184</v>
      </c>
      <c r="AE100" s="417" t="str">
        <f>Table1332[[#This Row],[Default]]</f>
        <v>0</v>
      </c>
      <c r="AF100" s="378" t="s">
        <v>1184</v>
      </c>
      <c r="AG100" s="417" t="str">
        <f>Table1332[[#This Row],[Default]]</f>
        <v>0</v>
      </c>
      <c r="AH100" s="376" t="s">
        <v>1257</v>
      </c>
      <c r="AI100" s="376" t="s">
        <v>1268</v>
      </c>
      <c r="AJ100" s="376"/>
      <c r="AK100" s="376"/>
      <c r="AL100" s="376"/>
    </row>
    <row r="101" spans="1:38" ht="30.75" customHeight="1" x14ac:dyDescent="0.25">
      <c r="A101" s="425">
        <v>97</v>
      </c>
      <c r="B101" s="376"/>
      <c r="C101" s="376"/>
      <c r="D101" s="376"/>
      <c r="E101" s="376" t="s">
        <v>674</v>
      </c>
      <c r="F101" s="378" t="s">
        <v>87</v>
      </c>
      <c r="G101" s="376" t="s">
        <v>613</v>
      </c>
      <c r="H101" s="376"/>
      <c r="I101" s="376" t="s">
        <v>2462</v>
      </c>
      <c r="J101" s="380" t="s">
        <v>1872</v>
      </c>
      <c r="K101" s="376" t="s">
        <v>2057</v>
      </c>
      <c r="L101" s="376">
        <v>1</v>
      </c>
      <c r="M101" s="376">
        <v>1</v>
      </c>
      <c r="N101" s="376" t="s">
        <v>1948</v>
      </c>
      <c r="O101" s="376" t="s">
        <v>2257</v>
      </c>
      <c r="P101" s="376" t="s">
        <v>675</v>
      </c>
      <c r="Q101" s="376" t="s">
        <v>1269</v>
      </c>
      <c r="R101" s="376" t="s">
        <v>674</v>
      </c>
      <c r="S101" s="376" t="s">
        <v>674</v>
      </c>
      <c r="T101" s="376" t="s">
        <v>1184</v>
      </c>
      <c r="U101" s="376" t="s">
        <v>1184</v>
      </c>
      <c r="V101" s="376" t="s">
        <v>1184</v>
      </c>
      <c r="W101" s="376" t="s">
        <v>1184</v>
      </c>
      <c r="X101" s="376" t="s">
        <v>1184</v>
      </c>
      <c r="Y101" s="376" t="s">
        <v>1184</v>
      </c>
      <c r="Z101" s="378" t="s">
        <v>1184</v>
      </c>
      <c r="AA101" s="378" t="s">
        <v>1184</v>
      </c>
      <c r="AB101" s="378" t="s">
        <v>1184</v>
      </c>
      <c r="AC101" s="417" t="str">
        <f>Table1332[[#This Row],[Default]]</f>
        <v>1</v>
      </c>
      <c r="AD101" s="378" t="s">
        <v>1184</v>
      </c>
      <c r="AE101" s="417" t="str">
        <f>Table1332[[#This Row],[Default]]</f>
        <v>1</v>
      </c>
      <c r="AF101" s="378" t="s">
        <v>1184</v>
      </c>
      <c r="AG101" s="417" t="str">
        <f>Table1332[[#This Row],[Default]]</f>
        <v>1</v>
      </c>
      <c r="AH101" s="376"/>
      <c r="AI101" s="376" t="s">
        <v>1789</v>
      </c>
      <c r="AJ101" s="376"/>
      <c r="AK101" s="376" t="s">
        <v>1268</v>
      </c>
      <c r="AL101" s="376"/>
    </row>
    <row r="102" spans="1:38" ht="30.75" customHeight="1" x14ac:dyDescent="0.25">
      <c r="A102" s="425">
        <v>98</v>
      </c>
      <c r="B102" s="376"/>
      <c r="C102" s="376"/>
      <c r="D102" s="376"/>
      <c r="E102" s="376" t="s">
        <v>228</v>
      </c>
      <c r="F102" s="378" t="s">
        <v>66</v>
      </c>
      <c r="G102" s="376" t="s">
        <v>1487</v>
      </c>
      <c r="H102" s="376"/>
      <c r="I102" s="376" t="s">
        <v>2462</v>
      </c>
      <c r="J102" s="380" t="s">
        <v>1873</v>
      </c>
      <c r="K102" s="376" t="s">
        <v>2057</v>
      </c>
      <c r="L102" s="376">
        <v>1</v>
      </c>
      <c r="M102" s="376">
        <v>1</v>
      </c>
      <c r="N102" s="376" t="s">
        <v>1948</v>
      </c>
      <c r="O102" s="376" t="s">
        <v>2258</v>
      </c>
      <c r="P102" s="376" t="s">
        <v>2080</v>
      </c>
      <c r="Q102" s="376" t="s">
        <v>228</v>
      </c>
      <c r="R102" s="376" t="s">
        <v>229</v>
      </c>
      <c r="S102" s="376" t="s">
        <v>229</v>
      </c>
      <c r="T102" s="376" t="s">
        <v>1184</v>
      </c>
      <c r="U102" s="376" t="s">
        <v>1185</v>
      </c>
      <c r="V102" s="376" t="s">
        <v>1185</v>
      </c>
      <c r="W102" s="376" t="s">
        <v>1185</v>
      </c>
      <c r="X102" s="376" t="s">
        <v>1185</v>
      </c>
      <c r="Y102" s="376" t="s">
        <v>1185</v>
      </c>
      <c r="Z102" s="378" t="s">
        <v>1185</v>
      </c>
      <c r="AA102" s="378" t="s">
        <v>1185</v>
      </c>
      <c r="AB102" s="378" t="s">
        <v>1380</v>
      </c>
      <c r="AC102" s="417" t="str">
        <f>Table1332[[#This Row],[Default]]</f>
        <v>0</v>
      </c>
      <c r="AD102" s="378" t="s">
        <v>1380</v>
      </c>
      <c r="AE102" s="417" t="str">
        <f>Table1332[[#This Row],[Default]]</f>
        <v>0</v>
      </c>
      <c r="AF102" s="378" t="s">
        <v>1380</v>
      </c>
      <c r="AG102" s="417" t="str">
        <f>Table1332[[#This Row],[Default]]</f>
        <v>0</v>
      </c>
      <c r="AH102" s="376"/>
      <c r="AI102" s="376" t="s">
        <v>66</v>
      </c>
      <c r="AJ102" s="376"/>
      <c r="AK102" s="376" t="s">
        <v>1268</v>
      </c>
      <c r="AL102" s="376"/>
    </row>
    <row r="103" spans="1:38" ht="30.75" customHeight="1" x14ac:dyDescent="0.25">
      <c r="A103" s="425">
        <v>99</v>
      </c>
      <c r="B103" s="376"/>
      <c r="C103" s="376"/>
      <c r="D103" s="376"/>
      <c r="E103" s="376" t="s">
        <v>230</v>
      </c>
      <c r="F103" s="378" t="s">
        <v>66</v>
      </c>
      <c r="G103" s="376" t="s">
        <v>1559</v>
      </c>
      <c r="H103" s="376"/>
      <c r="I103" s="376" t="s">
        <v>2462</v>
      </c>
      <c r="J103" s="380" t="s">
        <v>1873</v>
      </c>
      <c r="K103" s="376" t="s">
        <v>2057</v>
      </c>
      <c r="L103" s="376">
        <v>1</v>
      </c>
      <c r="M103" s="376">
        <v>1</v>
      </c>
      <c r="N103" s="376" t="s">
        <v>1948</v>
      </c>
      <c r="O103" s="376" t="s">
        <v>2259</v>
      </c>
      <c r="P103" s="376" t="s">
        <v>2081</v>
      </c>
      <c r="Q103" s="376" t="s">
        <v>230</v>
      </c>
      <c r="R103" s="376" t="s">
        <v>231</v>
      </c>
      <c r="S103" s="376" t="s">
        <v>231</v>
      </c>
      <c r="T103" s="376" t="s">
        <v>1184</v>
      </c>
      <c r="U103" s="376" t="s">
        <v>1185</v>
      </c>
      <c r="V103" s="376" t="s">
        <v>1185</v>
      </c>
      <c r="W103" s="376" t="s">
        <v>1185</v>
      </c>
      <c r="X103" s="376" t="s">
        <v>1185</v>
      </c>
      <c r="Y103" s="376" t="s">
        <v>1185</v>
      </c>
      <c r="Z103" s="378" t="s">
        <v>1185</v>
      </c>
      <c r="AA103" s="378" t="s">
        <v>1185</v>
      </c>
      <c r="AB103" s="378" t="s">
        <v>1380</v>
      </c>
      <c r="AC103" s="417" t="str">
        <f>Table1332[[#This Row],[Default]]</f>
        <v>0</v>
      </c>
      <c r="AD103" s="378" t="s">
        <v>1207</v>
      </c>
      <c r="AE103" s="417" t="str">
        <f>Table1332[[#This Row],[Default]]</f>
        <v>0</v>
      </c>
      <c r="AF103" s="378" t="s">
        <v>1380</v>
      </c>
      <c r="AG103" s="417" t="str">
        <f>Table1332[[#This Row],[Default]]</f>
        <v>0</v>
      </c>
      <c r="AH103" s="376"/>
      <c r="AI103" s="376" t="s">
        <v>66</v>
      </c>
      <c r="AJ103" s="376"/>
      <c r="AK103" s="376" t="s">
        <v>1268</v>
      </c>
      <c r="AL103" s="376"/>
    </row>
    <row r="104" spans="1:38" ht="30.75" customHeight="1" x14ac:dyDescent="0.25">
      <c r="A104" s="425">
        <v>100</v>
      </c>
      <c r="B104" s="376"/>
      <c r="C104" s="376"/>
      <c r="D104" s="376"/>
      <c r="E104" s="376" t="s">
        <v>232</v>
      </c>
      <c r="F104" s="378" t="s">
        <v>66</v>
      </c>
      <c r="G104" s="376" t="s">
        <v>1559</v>
      </c>
      <c r="H104" s="376"/>
      <c r="I104" s="376" t="s">
        <v>2462</v>
      </c>
      <c r="J104" s="380" t="s">
        <v>1873</v>
      </c>
      <c r="K104" s="376" t="s">
        <v>2057</v>
      </c>
      <c r="L104" s="376">
        <v>1</v>
      </c>
      <c r="M104" s="376">
        <v>1</v>
      </c>
      <c r="N104" s="376" t="s">
        <v>1948</v>
      </c>
      <c r="O104" s="376" t="s">
        <v>2260</v>
      </c>
      <c r="P104" s="376" t="s">
        <v>2082</v>
      </c>
      <c r="Q104" s="376" t="s">
        <v>232</v>
      </c>
      <c r="R104" s="376" t="s">
        <v>233</v>
      </c>
      <c r="S104" s="376" t="s">
        <v>233</v>
      </c>
      <c r="T104" s="376" t="s">
        <v>1184</v>
      </c>
      <c r="U104" s="376" t="s">
        <v>1185</v>
      </c>
      <c r="V104" s="376" t="s">
        <v>1185</v>
      </c>
      <c r="W104" s="376" t="s">
        <v>1185</v>
      </c>
      <c r="X104" s="376" t="s">
        <v>1185</v>
      </c>
      <c r="Y104" s="376" t="s">
        <v>1185</v>
      </c>
      <c r="Z104" s="378" t="s">
        <v>1185</v>
      </c>
      <c r="AA104" s="378" t="s">
        <v>1185</v>
      </c>
      <c r="AB104" s="378" t="s">
        <v>1380</v>
      </c>
      <c r="AC104" s="417" t="str">
        <f>Table1332[[#This Row],[Default]]</f>
        <v>0</v>
      </c>
      <c r="AD104" s="378" t="s">
        <v>1207</v>
      </c>
      <c r="AE104" s="417" t="str">
        <f>Table1332[[#This Row],[Default]]</f>
        <v>0</v>
      </c>
      <c r="AF104" s="378" t="s">
        <v>1380</v>
      </c>
      <c r="AG104" s="417" t="str">
        <f>Table1332[[#This Row],[Default]]</f>
        <v>0</v>
      </c>
      <c r="AH104" s="376"/>
      <c r="AI104" s="376" t="s">
        <v>66</v>
      </c>
      <c r="AJ104" s="376"/>
      <c r="AK104" s="376" t="s">
        <v>1268</v>
      </c>
      <c r="AL104" s="376"/>
    </row>
    <row r="105" spans="1:38" ht="30.75" customHeight="1" x14ac:dyDescent="0.25">
      <c r="A105" s="425">
        <v>101</v>
      </c>
      <c r="B105" s="376"/>
      <c r="C105" s="376"/>
      <c r="D105" s="376"/>
      <c r="E105" s="376" t="s">
        <v>235</v>
      </c>
      <c r="F105" s="378" t="s">
        <v>87</v>
      </c>
      <c r="G105" s="376" t="s">
        <v>234</v>
      </c>
      <c r="H105" s="376"/>
      <c r="I105" s="376" t="s">
        <v>2462</v>
      </c>
      <c r="J105" s="380" t="s">
        <v>1872</v>
      </c>
      <c r="K105" s="376" t="s">
        <v>2057</v>
      </c>
      <c r="L105" s="376">
        <v>1</v>
      </c>
      <c r="M105" s="376">
        <v>1</v>
      </c>
      <c r="N105" s="376" t="s">
        <v>1948</v>
      </c>
      <c r="O105" s="376" t="s">
        <v>2261</v>
      </c>
      <c r="P105" s="376" t="s">
        <v>521</v>
      </c>
      <c r="Q105" s="376" t="s">
        <v>235</v>
      </c>
      <c r="R105" s="376" t="s">
        <v>235</v>
      </c>
      <c r="S105" s="376" t="s">
        <v>235</v>
      </c>
      <c r="T105" s="376" t="s">
        <v>1184</v>
      </c>
      <c r="U105" s="376" t="s">
        <v>1184</v>
      </c>
      <c r="V105" s="376" t="s">
        <v>1184</v>
      </c>
      <c r="W105" s="376" t="s">
        <v>1184</v>
      </c>
      <c r="X105" s="376" t="s">
        <v>1184</v>
      </c>
      <c r="Y105" s="376" t="s">
        <v>1184</v>
      </c>
      <c r="Z105" s="378" t="s">
        <v>1185</v>
      </c>
      <c r="AA105" s="378" t="s">
        <v>1184</v>
      </c>
      <c r="AB105" s="378" t="s">
        <v>1184</v>
      </c>
      <c r="AC105" s="417" t="str">
        <f>Table1332[[#This Row],[Default]]</f>
        <v>1</v>
      </c>
      <c r="AD105" s="378" t="s">
        <v>1184</v>
      </c>
      <c r="AE105" s="417" t="str">
        <f>Table1332[[#This Row],[Default]]</f>
        <v>1</v>
      </c>
      <c r="AF105" s="378" t="s">
        <v>1184</v>
      </c>
      <c r="AG105" s="417" t="str">
        <f>Table1332[[#This Row],[Default]]</f>
        <v>1</v>
      </c>
      <c r="AH105" s="376" t="s">
        <v>1257</v>
      </c>
      <c r="AI105" s="376" t="s">
        <v>1268</v>
      </c>
      <c r="AJ105" s="376" t="s">
        <v>1267</v>
      </c>
      <c r="AK105" s="376" t="s">
        <v>1267</v>
      </c>
      <c r="AL105" s="376"/>
    </row>
    <row r="106" spans="1:38" ht="30.75" customHeight="1" x14ac:dyDescent="0.25">
      <c r="A106" s="425">
        <v>102</v>
      </c>
      <c r="B106" s="376"/>
      <c r="C106" s="376"/>
      <c r="D106" s="376"/>
      <c r="E106" s="376" t="s">
        <v>1107</v>
      </c>
      <c r="F106" s="378" t="s">
        <v>87</v>
      </c>
      <c r="G106" s="376" t="s">
        <v>1107</v>
      </c>
      <c r="H106" s="376"/>
      <c r="I106" s="376" t="s">
        <v>2462</v>
      </c>
      <c r="J106" s="380" t="s">
        <v>1872</v>
      </c>
      <c r="K106" s="376" t="s">
        <v>2057</v>
      </c>
      <c r="L106" s="376">
        <v>1</v>
      </c>
      <c r="M106" s="376">
        <v>1</v>
      </c>
      <c r="N106" s="376" t="s">
        <v>1948</v>
      </c>
      <c r="O106" s="376" t="s">
        <v>2262</v>
      </c>
      <c r="P106" s="376" t="s">
        <v>890</v>
      </c>
      <c r="Q106" s="376" t="s">
        <v>1266</v>
      </c>
      <c r="R106" s="376" t="s">
        <v>888</v>
      </c>
      <c r="S106" s="376" t="s">
        <v>888</v>
      </c>
      <c r="T106" s="376" t="s">
        <v>1184</v>
      </c>
      <c r="U106" s="376" t="s">
        <v>1184</v>
      </c>
      <c r="V106" s="376" t="s">
        <v>1184</v>
      </c>
      <c r="W106" s="376" t="s">
        <v>1184</v>
      </c>
      <c r="X106" s="376" t="s">
        <v>1184</v>
      </c>
      <c r="Y106" s="376" t="s">
        <v>1184</v>
      </c>
      <c r="Z106" s="378" t="s">
        <v>1184</v>
      </c>
      <c r="AA106" s="378" t="s">
        <v>1184</v>
      </c>
      <c r="AB106" s="378" t="s">
        <v>1184</v>
      </c>
      <c r="AC106" s="417" t="str">
        <f>Table1332[[#This Row],[Default]]</f>
        <v>1</v>
      </c>
      <c r="AD106" s="378" t="s">
        <v>1184</v>
      </c>
      <c r="AE106" s="417" t="str">
        <f>Table1332[[#This Row],[Default]]</f>
        <v>1</v>
      </c>
      <c r="AF106" s="378" t="s">
        <v>1184</v>
      </c>
      <c r="AG106" s="417" t="str">
        <f>Table1332[[#This Row],[Default]]</f>
        <v>1</v>
      </c>
      <c r="AH106" s="376"/>
      <c r="AI106" s="376" t="s">
        <v>1790</v>
      </c>
      <c r="AJ106" s="376"/>
      <c r="AK106" s="376"/>
      <c r="AL106" s="376"/>
    </row>
    <row r="107" spans="1:38" ht="30.75" customHeight="1" x14ac:dyDescent="0.25">
      <c r="A107" s="425">
        <v>103</v>
      </c>
      <c r="B107" s="376"/>
      <c r="C107" s="376"/>
      <c r="D107" s="376"/>
      <c r="E107" s="376" t="s">
        <v>1489</v>
      </c>
      <c r="F107" s="378" t="s">
        <v>66</v>
      </c>
      <c r="G107" s="376" t="s">
        <v>1486</v>
      </c>
      <c r="H107" s="376" t="s">
        <v>1748</v>
      </c>
      <c r="I107" s="376" t="s">
        <v>2462</v>
      </c>
      <c r="J107" s="380" t="s">
        <v>2013</v>
      </c>
      <c r="K107" s="376" t="s">
        <v>2057</v>
      </c>
      <c r="L107" s="376">
        <v>1</v>
      </c>
      <c r="M107" s="376">
        <v>1</v>
      </c>
      <c r="N107" s="376" t="s">
        <v>1948</v>
      </c>
      <c r="O107" s="376" t="s">
        <v>2263</v>
      </c>
      <c r="P107" s="376" t="s">
        <v>1512</v>
      </c>
      <c r="Q107" s="376" t="s">
        <v>1264</v>
      </c>
      <c r="R107" s="376" t="s">
        <v>889</v>
      </c>
      <c r="S107" s="376" t="s">
        <v>889</v>
      </c>
      <c r="T107" s="376" t="s">
        <v>1254</v>
      </c>
      <c r="U107" s="376" t="s">
        <v>1254</v>
      </c>
      <c r="V107" s="376" t="s">
        <v>1254</v>
      </c>
      <c r="W107" s="376" t="s">
        <v>1254</v>
      </c>
      <c r="X107" s="376" t="s">
        <v>1254</v>
      </c>
      <c r="Y107" s="376" t="s">
        <v>1184</v>
      </c>
      <c r="Z107" s="378" t="s">
        <v>1184</v>
      </c>
      <c r="AA107" s="378" t="s">
        <v>1184</v>
      </c>
      <c r="AB107" s="378" t="s">
        <v>1207</v>
      </c>
      <c r="AC107" s="417">
        <f>INDEX(ConfigNew!$A$6:$DA$225,MATCH("TRNG_SEI_EN",ConfigNew!$A$6:$A$225,0),MATCH(AC$4,ConfigNew!$A$6:$DA$6,0))</f>
        <v>0</v>
      </c>
      <c r="AD107" s="378" t="s">
        <v>1207</v>
      </c>
      <c r="AE107" s="417">
        <f>INDEX(ConfigNew!$A$6:$DA$225,MATCH("TRNG_SEI_EN",ConfigNew!$A$6:$A$225,0),MATCH(AE$4,ConfigNew!$A$6:$DA$6,0))</f>
        <v>0</v>
      </c>
      <c r="AF107" s="378" t="s">
        <v>1207</v>
      </c>
      <c r="AG107" s="417">
        <f>INDEX(ConfigNew!$A$6:$DA$225,MATCH("TRNG_SEI_EN",ConfigNew!$A$6:$A$225,0),MATCH(AG$4,ConfigNew!$A$6:$DA$6,0))</f>
        <v>0</v>
      </c>
      <c r="AH107" s="376"/>
      <c r="AI107" s="376" t="s">
        <v>1791</v>
      </c>
      <c r="AJ107" s="376"/>
      <c r="AK107" s="376"/>
      <c r="AL107" s="376"/>
    </row>
    <row r="108" spans="1:38" ht="30.6" customHeight="1" x14ac:dyDescent="0.25">
      <c r="A108" s="425">
        <v>104</v>
      </c>
      <c r="B108" s="376"/>
      <c r="C108" s="376"/>
      <c r="D108" s="376"/>
      <c r="E108" s="376" t="s">
        <v>238</v>
      </c>
      <c r="F108" s="378" t="s">
        <v>87</v>
      </c>
      <c r="G108" s="376" t="s">
        <v>1544</v>
      </c>
      <c r="H108" s="376" t="s">
        <v>1752</v>
      </c>
      <c r="I108" s="376" t="s">
        <v>2464</v>
      </c>
      <c r="J108" s="380" t="s">
        <v>1873</v>
      </c>
      <c r="K108" s="376" t="s">
        <v>2057</v>
      </c>
      <c r="L108" s="376">
        <v>1</v>
      </c>
      <c r="M108" s="376">
        <v>1</v>
      </c>
      <c r="N108" s="376" t="s">
        <v>1949</v>
      </c>
      <c r="O108" s="376" t="s">
        <v>2264</v>
      </c>
      <c r="P108" s="376" t="s">
        <v>541</v>
      </c>
      <c r="Q108" s="376" t="s">
        <v>238</v>
      </c>
      <c r="R108" s="376" t="s">
        <v>238</v>
      </c>
      <c r="S108" s="376" t="s">
        <v>238</v>
      </c>
      <c r="T108" s="376" t="s">
        <v>1254</v>
      </c>
      <c r="U108" s="376" t="s">
        <v>1254</v>
      </c>
      <c r="V108" s="376" t="s">
        <v>1254</v>
      </c>
      <c r="W108" s="376" t="s">
        <v>1254</v>
      </c>
      <c r="X108" s="376" t="s">
        <v>1254</v>
      </c>
      <c r="Y108" s="376" t="s">
        <v>1184</v>
      </c>
      <c r="Z108" s="378" t="s">
        <v>1184</v>
      </c>
      <c r="AA108" s="378" t="s">
        <v>1254</v>
      </c>
      <c r="AB108" s="378" t="s">
        <v>1254</v>
      </c>
      <c r="AC108" s="417" t="str">
        <f>Table1332[[#This Row],[Default]]</f>
        <v>0</v>
      </c>
      <c r="AD108" s="378" t="s">
        <v>1254</v>
      </c>
      <c r="AE108" s="417" t="str">
        <f>Table1332[[#This Row],[Default]]</f>
        <v>0</v>
      </c>
      <c r="AF108" s="378" t="s">
        <v>1254</v>
      </c>
      <c r="AG108" s="417" t="str">
        <f>Table1332[[#This Row],[Default]]</f>
        <v>0</v>
      </c>
      <c r="AH108" s="376"/>
      <c r="AI108" s="376" t="s">
        <v>1792</v>
      </c>
      <c r="AJ108" s="376"/>
      <c r="AK108" s="376"/>
      <c r="AL108" s="376"/>
    </row>
    <row r="109" spans="1:38" ht="30.75" customHeight="1" x14ac:dyDescent="0.25">
      <c r="A109" s="425">
        <v>105</v>
      </c>
      <c r="B109" s="376"/>
      <c r="C109" s="376"/>
      <c r="D109" s="376"/>
      <c r="E109" s="376" t="s">
        <v>1106</v>
      </c>
      <c r="F109" s="378" t="s">
        <v>87</v>
      </c>
      <c r="G109" s="376" t="s">
        <v>613</v>
      </c>
      <c r="H109" s="376"/>
      <c r="I109" s="376" t="s">
        <v>2464</v>
      </c>
      <c r="J109" s="380" t="s">
        <v>1872</v>
      </c>
      <c r="K109" s="376" t="s">
        <v>2057</v>
      </c>
      <c r="L109" s="376">
        <v>1</v>
      </c>
      <c r="M109" s="376">
        <v>1</v>
      </c>
      <c r="N109" s="376" t="s">
        <v>1949</v>
      </c>
      <c r="O109" s="376" t="s">
        <v>2265</v>
      </c>
      <c r="P109" s="376" t="s">
        <v>542</v>
      </c>
      <c r="Q109" s="376" t="s">
        <v>1106</v>
      </c>
      <c r="R109" s="376" t="s">
        <v>1106</v>
      </c>
      <c r="S109" s="376" t="s">
        <v>1106</v>
      </c>
      <c r="T109" s="376" t="s">
        <v>1184</v>
      </c>
      <c r="U109" s="376" t="s">
        <v>1184</v>
      </c>
      <c r="V109" s="376" t="s">
        <v>1184</v>
      </c>
      <c r="W109" s="376" t="s">
        <v>1184</v>
      </c>
      <c r="X109" s="376" t="s">
        <v>1184</v>
      </c>
      <c r="Y109" s="376" t="s">
        <v>1184</v>
      </c>
      <c r="Z109" s="378" t="s">
        <v>1184</v>
      </c>
      <c r="AA109" s="378" t="s">
        <v>1184</v>
      </c>
      <c r="AB109" s="378" t="s">
        <v>1184</v>
      </c>
      <c r="AC109" s="417" t="str">
        <f>Table1332[[#This Row],[Default]]</f>
        <v>1</v>
      </c>
      <c r="AD109" s="378" t="s">
        <v>1184</v>
      </c>
      <c r="AE109" s="417" t="str">
        <f>Table1332[[#This Row],[Default]]</f>
        <v>1</v>
      </c>
      <c r="AF109" s="378" t="s">
        <v>1184</v>
      </c>
      <c r="AG109" s="417" t="str">
        <f>Table1332[[#This Row],[Default]]</f>
        <v>1</v>
      </c>
      <c r="AH109" s="376"/>
      <c r="AI109" s="376" t="s">
        <v>1268</v>
      </c>
      <c r="AJ109" s="376"/>
      <c r="AK109" s="376"/>
      <c r="AL109" s="376"/>
    </row>
    <row r="110" spans="1:38" ht="30.75" customHeight="1" x14ac:dyDescent="0.25">
      <c r="A110" s="425">
        <v>106</v>
      </c>
      <c r="B110" s="376"/>
      <c r="C110" s="376"/>
      <c r="D110" s="376"/>
      <c r="E110" s="376" t="s">
        <v>242</v>
      </c>
      <c r="F110" s="378" t="s">
        <v>87</v>
      </c>
      <c r="G110" s="376" t="s">
        <v>241</v>
      </c>
      <c r="H110" s="376"/>
      <c r="I110" s="376" t="s">
        <v>2464</v>
      </c>
      <c r="J110" s="380" t="s">
        <v>1862</v>
      </c>
      <c r="K110" s="376" t="s">
        <v>2057</v>
      </c>
      <c r="L110" s="376">
        <v>1</v>
      </c>
      <c r="M110" s="376">
        <v>5</v>
      </c>
      <c r="N110" s="376" t="s">
        <v>1949</v>
      </c>
      <c r="O110" s="376" t="s">
        <v>2266</v>
      </c>
      <c r="P110" s="376" t="s">
        <v>543</v>
      </c>
      <c r="Q110" s="376" t="s">
        <v>242</v>
      </c>
      <c r="R110" s="376" t="s">
        <v>243</v>
      </c>
      <c r="S110" s="376" t="s">
        <v>243</v>
      </c>
      <c r="T110" s="376" t="s">
        <v>1184</v>
      </c>
      <c r="U110" s="376" t="s">
        <v>1184</v>
      </c>
      <c r="V110" s="376" t="s">
        <v>1184</v>
      </c>
      <c r="W110" s="376" t="s">
        <v>1184</v>
      </c>
      <c r="X110" s="376" t="s">
        <v>1184</v>
      </c>
      <c r="Y110" s="376" t="s">
        <v>1185</v>
      </c>
      <c r="Z110" s="378" t="s">
        <v>1185</v>
      </c>
      <c r="AA110" s="378" t="s">
        <v>1184</v>
      </c>
      <c r="AB110" s="378" t="s">
        <v>1184</v>
      </c>
      <c r="AC110" s="417" t="str">
        <f>Table1332[[#This Row],[Default]]</f>
        <v>00000</v>
      </c>
      <c r="AD110" s="378" t="s">
        <v>1184</v>
      </c>
      <c r="AE110" s="417" t="str">
        <f>Table1332[[#This Row],[Default]]</f>
        <v>00000</v>
      </c>
      <c r="AF110" s="378" t="s">
        <v>1184</v>
      </c>
      <c r="AG110" s="417" t="str">
        <f>Table1332[[#This Row],[Default]]</f>
        <v>00000</v>
      </c>
      <c r="AH110" s="376" t="s">
        <v>1263</v>
      </c>
      <c r="AI110" s="376" t="s">
        <v>1268</v>
      </c>
      <c r="AJ110" s="376" t="s">
        <v>1262</v>
      </c>
      <c r="AK110" s="376"/>
      <c r="AL110" s="376"/>
    </row>
    <row r="111" spans="1:38" ht="30.75" customHeight="1" x14ac:dyDescent="0.25">
      <c r="A111" s="425">
        <v>107</v>
      </c>
      <c r="B111" s="376"/>
      <c r="C111" s="376"/>
      <c r="D111" s="376"/>
      <c r="E111" s="376" t="s">
        <v>244</v>
      </c>
      <c r="F111" s="378" t="s">
        <v>87</v>
      </c>
      <c r="G111" s="376" t="s">
        <v>1545</v>
      </c>
      <c r="H111" s="376" t="s">
        <v>1752</v>
      </c>
      <c r="I111" s="376" t="s">
        <v>2464</v>
      </c>
      <c r="J111" s="380" t="s">
        <v>1873</v>
      </c>
      <c r="K111" s="376" t="s">
        <v>2057</v>
      </c>
      <c r="L111" s="376">
        <v>1</v>
      </c>
      <c r="M111" s="376">
        <v>1</v>
      </c>
      <c r="N111" s="376" t="s">
        <v>1949</v>
      </c>
      <c r="O111" s="376" t="s">
        <v>2267</v>
      </c>
      <c r="P111" s="376" t="s">
        <v>545</v>
      </c>
      <c r="Q111" s="376" t="s">
        <v>1261</v>
      </c>
      <c r="R111" s="376" t="s">
        <v>244</v>
      </c>
      <c r="S111" s="376" t="s">
        <v>244</v>
      </c>
      <c r="T111" s="376" t="s">
        <v>1254</v>
      </c>
      <c r="U111" s="376" t="s">
        <v>1254</v>
      </c>
      <c r="V111" s="376" t="s">
        <v>1254</v>
      </c>
      <c r="W111" s="376" t="s">
        <v>1254</v>
      </c>
      <c r="X111" s="376" t="s">
        <v>1254</v>
      </c>
      <c r="Y111" s="376" t="s">
        <v>1184</v>
      </c>
      <c r="Z111" s="378" t="s">
        <v>1184</v>
      </c>
      <c r="AA111" s="378" t="s">
        <v>1254</v>
      </c>
      <c r="AB111" s="378" t="s">
        <v>1254</v>
      </c>
      <c r="AC111" s="417" t="str">
        <f>Table1332[[#This Row],[Default]]</f>
        <v>0</v>
      </c>
      <c r="AD111" s="378" t="s">
        <v>1254</v>
      </c>
      <c r="AE111" s="417" t="str">
        <f>Table1332[[#This Row],[Default]]</f>
        <v>0</v>
      </c>
      <c r="AF111" s="378" t="s">
        <v>1254</v>
      </c>
      <c r="AG111" s="417" t="str">
        <f>Table1332[[#This Row],[Default]]</f>
        <v>0</v>
      </c>
      <c r="AH111" s="376"/>
      <c r="AI111" s="376" t="s">
        <v>1793</v>
      </c>
      <c r="AJ111" s="376"/>
      <c r="AK111" s="376"/>
      <c r="AL111" s="376"/>
    </row>
    <row r="112" spans="1:38" ht="30.75" customHeight="1" x14ac:dyDescent="0.25">
      <c r="A112" s="425">
        <v>108</v>
      </c>
      <c r="B112" s="376" t="s">
        <v>1698</v>
      </c>
      <c r="C112" s="376" t="s">
        <v>34</v>
      </c>
      <c r="D112" s="376" t="s">
        <v>2449</v>
      </c>
      <c r="E112" s="376" t="s">
        <v>254</v>
      </c>
      <c r="F112" s="378" t="s">
        <v>66</v>
      </c>
      <c r="G112" s="376" t="s">
        <v>253</v>
      </c>
      <c r="H112" s="376"/>
      <c r="I112" s="376" t="s">
        <v>2465</v>
      </c>
      <c r="J112" s="380" t="s">
        <v>1877</v>
      </c>
      <c r="K112" s="376" t="s">
        <v>2057</v>
      </c>
      <c r="L112" s="376">
        <v>1</v>
      </c>
      <c r="M112" s="376">
        <v>24</v>
      </c>
      <c r="N112" s="376" t="s">
        <v>1950</v>
      </c>
      <c r="O112" s="376" t="s">
        <v>2268</v>
      </c>
      <c r="P112" s="376" t="s">
        <v>458</v>
      </c>
      <c r="Q112" s="376" t="s">
        <v>254</v>
      </c>
      <c r="R112" s="376" t="s">
        <v>254</v>
      </c>
      <c r="S112" s="376" t="s">
        <v>254</v>
      </c>
      <c r="T112" s="376" t="s">
        <v>1184</v>
      </c>
      <c r="U112" s="376" t="s">
        <v>1184</v>
      </c>
      <c r="V112" s="376" t="s">
        <v>1184</v>
      </c>
      <c r="W112" s="376" t="s">
        <v>1184</v>
      </c>
      <c r="X112" s="376" t="s">
        <v>1184</v>
      </c>
      <c r="Y112" s="376" t="s">
        <v>1185</v>
      </c>
      <c r="Z112" s="378" t="s">
        <v>1185</v>
      </c>
      <c r="AA112" s="378" t="s">
        <v>1185</v>
      </c>
      <c r="AB112" s="378" t="s">
        <v>1207</v>
      </c>
      <c r="AC112" s="417" t="str">
        <f>Table1332[[#This Row],[Default]]</f>
        <v>000000000000000000000000</v>
      </c>
      <c r="AD112" s="378" t="s">
        <v>1207</v>
      </c>
      <c r="AE112" s="417" t="str">
        <f>Table1332[[#This Row],[Default]]</f>
        <v>000000000000000000000000</v>
      </c>
      <c r="AF112" s="378" t="s">
        <v>1207</v>
      </c>
      <c r="AG112" s="417" t="str">
        <f>Table1332[[#This Row],[Default]]</f>
        <v>000000000000000000000000</v>
      </c>
      <c r="AH112" s="376"/>
      <c r="AI112" s="376" t="s">
        <v>66</v>
      </c>
      <c r="AJ112" s="376"/>
      <c r="AK112" s="376"/>
      <c r="AL112" s="376"/>
    </row>
    <row r="113" spans="1:38" ht="30.75" customHeight="1" x14ac:dyDescent="0.25">
      <c r="A113" s="425">
        <v>109</v>
      </c>
      <c r="B113" s="376"/>
      <c r="C113" s="376"/>
      <c r="D113" s="376"/>
      <c r="E113" s="376" t="s">
        <v>255</v>
      </c>
      <c r="F113" s="378" t="s">
        <v>66</v>
      </c>
      <c r="G113" s="376" t="s">
        <v>253</v>
      </c>
      <c r="H113" s="376"/>
      <c r="I113" s="376" t="s">
        <v>2465</v>
      </c>
      <c r="J113" s="380" t="s">
        <v>1862</v>
      </c>
      <c r="K113" s="376" t="s">
        <v>2057</v>
      </c>
      <c r="L113" s="376">
        <v>1</v>
      </c>
      <c r="M113" s="376">
        <v>5</v>
      </c>
      <c r="N113" s="376" t="s">
        <v>1951</v>
      </c>
      <c r="O113" s="376" t="s">
        <v>2269</v>
      </c>
      <c r="P113" s="376" t="s">
        <v>459</v>
      </c>
      <c r="Q113" s="376" t="s">
        <v>255</v>
      </c>
      <c r="R113" s="376" t="s">
        <v>255</v>
      </c>
      <c r="S113" s="376" t="s">
        <v>255</v>
      </c>
      <c r="T113" s="376" t="s">
        <v>1184</v>
      </c>
      <c r="U113" s="376" t="s">
        <v>1184</v>
      </c>
      <c r="V113" s="376" t="s">
        <v>1184</v>
      </c>
      <c r="W113" s="376" t="s">
        <v>1184</v>
      </c>
      <c r="X113" s="376" t="s">
        <v>1184</v>
      </c>
      <c r="Y113" s="376" t="s">
        <v>1185</v>
      </c>
      <c r="Z113" s="378" t="s">
        <v>1185</v>
      </c>
      <c r="AA113" s="378" t="s">
        <v>1185</v>
      </c>
      <c r="AB113" s="378" t="s">
        <v>1207</v>
      </c>
      <c r="AC113" s="417" t="str">
        <f>Table1332[[#This Row],[Default]]</f>
        <v>00000</v>
      </c>
      <c r="AD113" s="378" t="s">
        <v>1207</v>
      </c>
      <c r="AE113" s="417" t="str">
        <f>Table1332[[#This Row],[Default]]</f>
        <v>00000</v>
      </c>
      <c r="AF113" s="378" t="s">
        <v>1207</v>
      </c>
      <c r="AG113" s="417" t="str">
        <f>Table1332[[#This Row],[Default]]</f>
        <v>00000</v>
      </c>
      <c r="AH113" s="376"/>
      <c r="AI113" s="376" t="s">
        <v>66</v>
      </c>
      <c r="AJ113" s="376"/>
      <c r="AK113" s="376"/>
      <c r="AL113" s="376"/>
    </row>
    <row r="114" spans="1:38" ht="30.75" customHeight="1" x14ac:dyDescent="0.25">
      <c r="A114" s="425">
        <v>110</v>
      </c>
      <c r="B114" s="376"/>
      <c r="C114" s="376"/>
      <c r="D114" s="376"/>
      <c r="E114" s="376" t="s">
        <v>256</v>
      </c>
      <c r="F114" s="378" t="s">
        <v>66</v>
      </c>
      <c r="G114" s="376" t="s">
        <v>253</v>
      </c>
      <c r="H114" s="376"/>
      <c r="I114" s="376" t="s">
        <v>2465</v>
      </c>
      <c r="J114" s="380" t="s">
        <v>1869</v>
      </c>
      <c r="K114" s="376" t="s">
        <v>2057</v>
      </c>
      <c r="L114" s="376">
        <v>1</v>
      </c>
      <c r="M114" s="376">
        <v>2</v>
      </c>
      <c r="N114" s="376" t="s">
        <v>1951</v>
      </c>
      <c r="O114" s="376" t="s">
        <v>2270</v>
      </c>
      <c r="P114" s="376" t="s">
        <v>462</v>
      </c>
      <c r="Q114" s="376" t="s">
        <v>1260</v>
      </c>
      <c r="R114" s="376" t="s">
        <v>256</v>
      </c>
      <c r="S114" s="376" t="s">
        <v>256</v>
      </c>
      <c r="T114" s="376" t="s">
        <v>1184</v>
      </c>
      <c r="U114" s="376" t="s">
        <v>1184</v>
      </c>
      <c r="V114" s="376" t="s">
        <v>1184</v>
      </c>
      <c r="W114" s="376" t="s">
        <v>1184</v>
      </c>
      <c r="X114" s="376" t="s">
        <v>1184</v>
      </c>
      <c r="Y114" s="376" t="s">
        <v>1185</v>
      </c>
      <c r="Z114" s="378" t="s">
        <v>1185</v>
      </c>
      <c r="AA114" s="378" t="s">
        <v>1185</v>
      </c>
      <c r="AB114" s="378" t="s">
        <v>1207</v>
      </c>
      <c r="AC114" s="417" t="str">
        <f>Table1332[[#This Row],[Default]]</f>
        <v>00</v>
      </c>
      <c r="AD114" s="378" t="s">
        <v>1207</v>
      </c>
      <c r="AE114" s="417" t="str">
        <f>Table1332[[#This Row],[Default]]</f>
        <v>00</v>
      </c>
      <c r="AF114" s="378" t="s">
        <v>1207</v>
      </c>
      <c r="AG114" s="417" t="str">
        <f>Table1332[[#This Row],[Default]]</f>
        <v>00</v>
      </c>
      <c r="AH114" s="376"/>
      <c r="AI114" s="376" t="s">
        <v>66</v>
      </c>
      <c r="AJ114" s="376"/>
      <c r="AK114" s="376"/>
      <c r="AL114" s="376"/>
    </row>
    <row r="115" spans="1:38" ht="30.75" customHeight="1" x14ac:dyDescent="0.25">
      <c r="A115" s="425">
        <v>111</v>
      </c>
      <c r="B115" s="376"/>
      <c r="C115" s="376"/>
      <c r="D115" s="376"/>
      <c r="E115" s="376" t="s">
        <v>257</v>
      </c>
      <c r="F115" s="378" t="s">
        <v>66</v>
      </c>
      <c r="G115" s="376" t="s">
        <v>253</v>
      </c>
      <c r="H115" s="376"/>
      <c r="I115" s="376" t="s">
        <v>2465</v>
      </c>
      <c r="J115" s="380" t="s">
        <v>1873</v>
      </c>
      <c r="K115" s="376" t="s">
        <v>2057</v>
      </c>
      <c r="L115" s="376">
        <v>1</v>
      </c>
      <c r="M115" s="376">
        <v>1</v>
      </c>
      <c r="N115" s="376" t="s">
        <v>1951</v>
      </c>
      <c r="O115" s="376" t="s">
        <v>2271</v>
      </c>
      <c r="P115" s="376" t="s">
        <v>461</v>
      </c>
      <c r="Q115" s="376" t="s">
        <v>257</v>
      </c>
      <c r="R115" s="376" t="s">
        <v>257</v>
      </c>
      <c r="S115" s="376" t="s">
        <v>257</v>
      </c>
      <c r="T115" s="376" t="s">
        <v>1184</v>
      </c>
      <c r="U115" s="376" t="s">
        <v>1184</v>
      </c>
      <c r="V115" s="376" t="s">
        <v>1184</v>
      </c>
      <c r="W115" s="376" t="s">
        <v>1184</v>
      </c>
      <c r="X115" s="376" t="s">
        <v>1184</v>
      </c>
      <c r="Y115" s="376" t="s">
        <v>1185</v>
      </c>
      <c r="Z115" s="378" t="s">
        <v>1185</v>
      </c>
      <c r="AA115" s="378" t="s">
        <v>1185</v>
      </c>
      <c r="AB115" s="378" t="s">
        <v>1207</v>
      </c>
      <c r="AC115" s="417" t="str">
        <f>Table1332[[#This Row],[Default]]</f>
        <v>0</v>
      </c>
      <c r="AD115" s="378" t="s">
        <v>1207</v>
      </c>
      <c r="AE115" s="417" t="str">
        <f>Table1332[[#This Row],[Default]]</f>
        <v>0</v>
      </c>
      <c r="AF115" s="378" t="s">
        <v>1207</v>
      </c>
      <c r="AG115" s="417" t="str">
        <f>Table1332[[#This Row],[Default]]</f>
        <v>0</v>
      </c>
      <c r="AH115" s="376"/>
      <c r="AI115" s="376" t="s">
        <v>66</v>
      </c>
      <c r="AJ115" s="376"/>
      <c r="AK115" s="376"/>
      <c r="AL115" s="376"/>
    </row>
    <row r="116" spans="1:38" ht="30.75" customHeight="1" x14ac:dyDescent="0.25">
      <c r="A116" s="425">
        <v>112</v>
      </c>
      <c r="B116" s="376" t="s">
        <v>1699</v>
      </c>
      <c r="C116" s="376" t="s">
        <v>36</v>
      </c>
      <c r="D116" s="376" t="s">
        <v>2449</v>
      </c>
      <c r="E116" s="376" t="s">
        <v>258</v>
      </c>
      <c r="F116" s="378" t="s">
        <v>66</v>
      </c>
      <c r="G116" s="376" t="s">
        <v>214</v>
      </c>
      <c r="H116" s="376" t="s">
        <v>1750</v>
      </c>
      <c r="I116" s="376" t="s">
        <v>2463</v>
      </c>
      <c r="J116" s="421" t="s">
        <v>1864</v>
      </c>
      <c r="K116" s="376" t="s">
        <v>2057</v>
      </c>
      <c r="L116" s="376">
        <v>1</v>
      </c>
      <c r="M116" s="376">
        <v>8</v>
      </c>
      <c r="N116" s="376" t="s">
        <v>1952</v>
      </c>
      <c r="O116" s="376" t="s">
        <v>2272</v>
      </c>
      <c r="P116" s="376" t="s">
        <v>463</v>
      </c>
      <c r="Q116" s="376" t="s">
        <v>258</v>
      </c>
      <c r="R116" s="376" t="s">
        <v>1255</v>
      </c>
      <c r="S116" s="376" t="s">
        <v>1176</v>
      </c>
      <c r="T116" s="376" t="s">
        <v>1254</v>
      </c>
      <c r="U116" s="376" t="s">
        <v>1254</v>
      </c>
      <c r="V116" s="376" t="s">
        <v>1254</v>
      </c>
      <c r="W116" s="376" t="s">
        <v>1254</v>
      </c>
      <c r="X116" s="376" t="s">
        <v>1254</v>
      </c>
      <c r="Y116" s="376" t="s">
        <v>1254</v>
      </c>
      <c r="Z116" s="376" t="s">
        <v>1254</v>
      </c>
      <c r="AA116" s="376" t="s">
        <v>1254</v>
      </c>
      <c r="AB116" s="376" t="s">
        <v>1254</v>
      </c>
      <c r="AC116" s="417" t="str">
        <f>Table1332[[#This Row],[Default]]</f>
        <v>00000000</v>
      </c>
      <c r="AD116" s="376" t="s">
        <v>1254</v>
      </c>
      <c r="AE116" s="417" t="str">
        <f>Table1332[[#This Row],[Default]]</f>
        <v>00000000</v>
      </c>
      <c r="AF116" s="376" t="s">
        <v>1254</v>
      </c>
      <c r="AG116" s="417" t="str">
        <f>Table1332[[#This Row],[Default]]</f>
        <v>00000000</v>
      </c>
      <c r="AH116" s="376"/>
      <c r="AI116" s="376" t="s">
        <v>1794</v>
      </c>
      <c r="AJ116" s="376"/>
      <c r="AK116" s="376"/>
      <c r="AL116" s="376"/>
    </row>
    <row r="117" spans="1:38" ht="30.75" customHeight="1" x14ac:dyDescent="0.25">
      <c r="A117" s="425">
        <v>113</v>
      </c>
      <c r="B117" s="376"/>
      <c r="C117" s="376"/>
      <c r="D117" s="376"/>
      <c r="E117" s="376" t="s">
        <v>259</v>
      </c>
      <c r="F117" s="378" t="s">
        <v>66</v>
      </c>
      <c r="G117" s="376" t="s">
        <v>214</v>
      </c>
      <c r="H117" s="376" t="s">
        <v>1750</v>
      </c>
      <c r="I117" s="376" t="s">
        <v>2463</v>
      </c>
      <c r="J117" s="421" t="s">
        <v>1864</v>
      </c>
      <c r="K117" s="376" t="s">
        <v>2057</v>
      </c>
      <c r="L117" s="376">
        <v>1</v>
      </c>
      <c r="M117" s="376">
        <v>8</v>
      </c>
      <c r="N117" s="376" t="s">
        <v>1953</v>
      </c>
      <c r="O117" s="376" t="s">
        <v>2273</v>
      </c>
      <c r="P117" s="376" t="s">
        <v>464</v>
      </c>
      <c r="Q117" s="376" t="s">
        <v>259</v>
      </c>
      <c r="R117" s="376" t="s">
        <v>1255</v>
      </c>
      <c r="S117" s="376" t="s">
        <v>1176</v>
      </c>
      <c r="T117" s="376" t="s">
        <v>1254</v>
      </c>
      <c r="U117" s="376" t="s">
        <v>1254</v>
      </c>
      <c r="V117" s="376" t="s">
        <v>1254</v>
      </c>
      <c r="W117" s="376" t="s">
        <v>1254</v>
      </c>
      <c r="X117" s="376" t="s">
        <v>1254</v>
      </c>
      <c r="Y117" s="376" t="s">
        <v>1254</v>
      </c>
      <c r="Z117" s="376" t="s">
        <v>1254</v>
      </c>
      <c r="AA117" s="376" t="s">
        <v>1254</v>
      </c>
      <c r="AB117" s="376" t="s">
        <v>1254</v>
      </c>
      <c r="AC117" s="417" t="str">
        <f>Table1332[[#This Row],[Default]]</f>
        <v>00000000</v>
      </c>
      <c r="AD117" s="376" t="s">
        <v>1254</v>
      </c>
      <c r="AE117" s="417" t="str">
        <f>Table1332[[#This Row],[Default]]</f>
        <v>00000000</v>
      </c>
      <c r="AF117" s="376" t="s">
        <v>1254</v>
      </c>
      <c r="AG117" s="417" t="str">
        <f>Table1332[[#This Row],[Default]]</f>
        <v>00000000</v>
      </c>
      <c r="AH117" s="376"/>
      <c r="AI117" s="376" t="s">
        <v>1794</v>
      </c>
      <c r="AJ117" s="376"/>
      <c r="AK117" s="376"/>
      <c r="AL117" s="376"/>
    </row>
    <row r="118" spans="1:38" ht="30.75" customHeight="1" x14ac:dyDescent="0.25">
      <c r="A118" s="425">
        <v>114</v>
      </c>
      <c r="B118" s="376"/>
      <c r="C118" s="376"/>
      <c r="D118" s="376"/>
      <c r="E118" s="376" t="s">
        <v>260</v>
      </c>
      <c r="F118" s="378" t="s">
        <v>66</v>
      </c>
      <c r="G118" s="376" t="s">
        <v>214</v>
      </c>
      <c r="H118" s="376" t="s">
        <v>1750</v>
      </c>
      <c r="I118" s="376" t="s">
        <v>2463</v>
      </c>
      <c r="J118" s="421" t="s">
        <v>1864</v>
      </c>
      <c r="K118" s="376" t="s">
        <v>2057</v>
      </c>
      <c r="L118" s="376">
        <v>1</v>
      </c>
      <c r="M118" s="376">
        <v>8</v>
      </c>
      <c r="N118" s="376" t="s">
        <v>1954</v>
      </c>
      <c r="O118" s="376" t="s">
        <v>2274</v>
      </c>
      <c r="P118" s="376" t="s">
        <v>465</v>
      </c>
      <c r="Q118" s="376" t="s">
        <v>1259</v>
      </c>
      <c r="R118" s="376" t="s">
        <v>1255</v>
      </c>
      <c r="S118" s="376" t="s">
        <v>1176</v>
      </c>
      <c r="T118" s="376" t="s">
        <v>1254</v>
      </c>
      <c r="U118" s="376" t="s">
        <v>1254</v>
      </c>
      <c r="V118" s="376" t="s">
        <v>1254</v>
      </c>
      <c r="W118" s="376" t="s">
        <v>1254</v>
      </c>
      <c r="X118" s="376" t="s">
        <v>1254</v>
      </c>
      <c r="Y118" s="376" t="s">
        <v>1254</v>
      </c>
      <c r="Z118" s="376" t="s">
        <v>1254</v>
      </c>
      <c r="AA118" s="376" t="s">
        <v>1254</v>
      </c>
      <c r="AB118" s="376" t="s">
        <v>1254</v>
      </c>
      <c r="AC118" s="417" t="str">
        <f>Table1332[[#This Row],[Default]]</f>
        <v>00000000</v>
      </c>
      <c r="AD118" s="376" t="s">
        <v>1254</v>
      </c>
      <c r="AE118" s="417" t="str">
        <f>Table1332[[#This Row],[Default]]</f>
        <v>00000000</v>
      </c>
      <c r="AF118" s="376" t="s">
        <v>1254</v>
      </c>
      <c r="AG118" s="417" t="str">
        <f>Table1332[[#This Row],[Default]]</f>
        <v>00000000</v>
      </c>
      <c r="AH118" s="376"/>
      <c r="AI118" s="376" t="s">
        <v>1794</v>
      </c>
      <c r="AJ118" s="376"/>
      <c r="AK118" s="376"/>
      <c r="AL118" s="376"/>
    </row>
    <row r="119" spans="1:38" ht="30.75" customHeight="1" x14ac:dyDescent="0.25">
      <c r="A119" s="425">
        <v>115</v>
      </c>
      <c r="B119" s="376"/>
      <c r="C119" s="376"/>
      <c r="D119" s="376"/>
      <c r="E119" s="376" t="s">
        <v>261</v>
      </c>
      <c r="F119" s="378" t="s">
        <v>66</v>
      </c>
      <c r="G119" s="376" t="s">
        <v>214</v>
      </c>
      <c r="H119" s="376" t="s">
        <v>1750</v>
      </c>
      <c r="I119" s="376" t="s">
        <v>2463</v>
      </c>
      <c r="J119" s="421" t="s">
        <v>1864</v>
      </c>
      <c r="K119" s="376" t="s">
        <v>2057</v>
      </c>
      <c r="L119" s="376">
        <v>1</v>
      </c>
      <c r="M119" s="376">
        <v>8</v>
      </c>
      <c r="N119" s="376" t="s">
        <v>1955</v>
      </c>
      <c r="O119" s="376" t="s">
        <v>2275</v>
      </c>
      <c r="P119" s="376" t="s">
        <v>466</v>
      </c>
      <c r="Q119" s="376" t="s">
        <v>1258</v>
      </c>
      <c r="R119" s="376" t="s">
        <v>1255</v>
      </c>
      <c r="S119" s="376" t="s">
        <v>1176</v>
      </c>
      <c r="T119" s="376" t="s">
        <v>1254</v>
      </c>
      <c r="U119" s="376" t="s">
        <v>1254</v>
      </c>
      <c r="V119" s="376" t="s">
        <v>1254</v>
      </c>
      <c r="W119" s="376" t="s">
        <v>1254</v>
      </c>
      <c r="X119" s="376" t="s">
        <v>1254</v>
      </c>
      <c r="Y119" s="376" t="s">
        <v>1254</v>
      </c>
      <c r="Z119" s="376" t="s">
        <v>1254</v>
      </c>
      <c r="AA119" s="376" t="s">
        <v>1254</v>
      </c>
      <c r="AB119" s="376" t="s">
        <v>1254</v>
      </c>
      <c r="AC119" s="417" t="str">
        <f>Table1332[[#This Row],[Default]]</f>
        <v>00000000</v>
      </c>
      <c r="AD119" s="376" t="s">
        <v>1254</v>
      </c>
      <c r="AE119" s="417" t="str">
        <f>Table1332[[#This Row],[Default]]</f>
        <v>00000000</v>
      </c>
      <c r="AF119" s="376" t="s">
        <v>1254</v>
      </c>
      <c r="AG119" s="417" t="str">
        <f>Table1332[[#This Row],[Default]]</f>
        <v>00000000</v>
      </c>
      <c r="AH119" s="376"/>
      <c r="AI119" s="376" t="s">
        <v>1794</v>
      </c>
      <c r="AJ119" s="376"/>
      <c r="AK119" s="376"/>
      <c r="AL119" s="376"/>
    </row>
    <row r="120" spans="1:38" ht="30.75" customHeight="1" x14ac:dyDescent="0.25">
      <c r="A120" s="425">
        <v>116</v>
      </c>
      <c r="B120" s="376" t="s">
        <v>1700</v>
      </c>
      <c r="C120" s="376" t="s">
        <v>246</v>
      </c>
      <c r="D120" s="376"/>
      <c r="E120" s="376" t="s">
        <v>247</v>
      </c>
      <c r="F120" s="378" t="s">
        <v>66</v>
      </c>
      <c r="G120" s="376" t="s">
        <v>390</v>
      </c>
      <c r="H120" s="376" t="s">
        <v>1750</v>
      </c>
      <c r="I120" s="376" t="s">
        <v>2136</v>
      </c>
      <c r="J120" s="421" t="s">
        <v>2359</v>
      </c>
      <c r="K120" s="376" t="s">
        <v>2057</v>
      </c>
      <c r="L120" s="376">
        <v>1</v>
      </c>
      <c r="M120" s="376">
        <v>16</v>
      </c>
      <c r="N120" s="376" t="s">
        <v>1956</v>
      </c>
      <c r="O120" s="376" t="s">
        <v>2276</v>
      </c>
      <c r="P120" s="376" t="s">
        <v>467</v>
      </c>
      <c r="Q120" s="376" t="s">
        <v>247</v>
      </c>
      <c r="R120" s="376" t="s">
        <v>1255</v>
      </c>
      <c r="S120" s="376" t="s">
        <v>1176</v>
      </c>
      <c r="T120" s="376" t="s">
        <v>1254</v>
      </c>
      <c r="U120" s="376" t="s">
        <v>1254</v>
      </c>
      <c r="V120" s="376" t="s">
        <v>1254</v>
      </c>
      <c r="W120" s="376" t="s">
        <v>1254</v>
      </c>
      <c r="X120" s="376" t="s">
        <v>1254</v>
      </c>
      <c r="Y120" s="376" t="s">
        <v>1185</v>
      </c>
      <c r="Z120" s="376" t="s">
        <v>1185</v>
      </c>
      <c r="AA120" s="376" t="s">
        <v>1185</v>
      </c>
      <c r="AB120" s="376" t="s">
        <v>1254</v>
      </c>
      <c r="AC120" s="416" t="str">
        <f>Table1332[[#This Row],[Default]]</f>
        <v>0000000000000000</v>
      </c>
      <c r="AD120" s="376" t="s">
        <v>1254</v>
      </c>
      <c r="AE120" s="416" t="str">
        <f>Table1332[[#This Row],[Default]]</f>
        <v>0000000000000000</v>
      </c>
      <c r="AF120" s="376" t="s">
        <v>1254</v>
      </c>
      <c r="AG120" s="416" t="str">
        <f>Table1332[[#This Row],[Default]]</f>
        <v>0000000000000000</v>
      </c>
      <c r="AH120" s="376" t="s">
        <v>1257</v>
      </c>
      <c r="AI120" s="376" t="s">
        <v>66</v>
      </c>
      <c r="AJ120" s="376"/>
      <c r="AK120" s="376"/>
      <c r="AL120" s="376"/>
    </row>
    <row r="121" spans="1:38" ht="30.75" customHeight="1" x14ac:dyDescent="0.25">
      <c r="A121" s="425">
        <v>117</v>
      </c>
      <c r="B121" s="376"/>
      <c r="C121" s="376"/>
      <c r="D121" s="376"/>
      <c r="E121" s="376" t="s">
        <v>248</v>
      </c>
      <c r="F121" s="378" t="s">
        <v>66</v>
      </c>
      <c r="G121" s="376" t="s">
        <v>390</v>
      </c>
      <c r="H121" s="376" t="s">
        <v>1750</v>
      </c>
      <c r="I121" s="376" t="s">
        <v>2136</v>
      </c>
      <c r="J121" s="421" t="s">
        <v>1864</v>
      </c>
      <c r="K121" s="376" t="s">
        <v>2057</v>
      </c>
      <c r="L121" s="376">
        <v>1</v>
      </c>
      <c r="M121" s="376">
        <v>8</v>
      </c>
      <c r="N121" s="376" t="s">
        <v>1957</v>
      </c>
      <c r="O121" s="376" t="s">
        <v>2277</v>
      </c>
      <c r="P121" s="376" t="s">
        <v>467</v>
      </c>
      <c r="Q121" s="376" t="s">
        <v>248</v>
      </c>
      <c r="R121" s="376" t="s">
        <v>1255</v>
      </c>
      <c r="S121" s="376" t="s">
        <v>1176</v>
      </c>
      <c r="T121" s="376" t="s">
        <v>1254</v>
      </c>
      <c r="U121" s="376" t="s">
        <v>1254</v>
      </c>
      <c r="V121" s="376" t="s">
        <v>1254</v>
      </c>
      <c r="W121" s="376" t="s">
        <v>1254</v>
      </c>
      <c r="X121" s="376" t="s">
        <v>1254</v>
      </c>
      <c r="Y121" s="376" t="s">
        <v>1185</v>
      </c>
      <c r="Z121" s="376" t="s">
        <v>1185</v>
      </c>
      <c r="AA121" s="376" t="s">
        <v>1185</v>
      </c>
      <c r="AB121" s="376" t="s">
        <v>1254</v>
      </c>
      <c r="AC121" s="416" t="str">
        <f>Table1332[[#This Row],[Default]]</f>
        <v>00000000</v>
      </c>
      <c r="AD121" s="376" t="s">
        <v>1254</v>
      </c>
      <c r="AE121" s="416" t="str">
        <f>Table1332[[#This Row],[Default]]</f>
        <v>00000000</v>
      </c>
      <c r="AF121" s="376" t="s">
        <v>1254</v>
      </c>
      <c r="AG121" s="416" t="str">
        <f>Table1332[[#This Row],[Default]]</f>
        <v>00000000</v>
      </c>
      <c r="AH121" s="376" t="s">
        <v>1257</v>
      </c>
      <c r="AI121" s="376" t="s">
        <v>66</v>
      </c>
      <c r="AJ121" s="376"/>
      <c r="AK121" s="376"/>
      <c r="AL121" s="376"/>
    </row>
    <row r="122" spans="1:38" ht="30.75" customHeight="1" x14ac:dyDescent="0.25">
      <c r="A122" s="425">
        <v>118</v>
      </c>
      <c r="B122" s="376"/>
      <c r="C122" s="376"/>
      <c r="D122" s="376"/>
      <c r="E122" s="376" t="s">
        <v>249</v>
      </c>
      <c r="F122" s="378" t="s">
        <v>66</v>
      </c>
      <c r="G122" s="376" t="s">
        <v>205</v>
      </c>
      <c r="H122" s="376" t="s">
        <v>1750</v>
      </c>
      <c r="I122" s="376" t="s">
        <v>2136</v>
      </c>
      <c r="J122" s="421" t="s">
        <v>1864</v>
      </c>
      <c r="K122" s="376" t="s">
        <v>2057</v>
      </c>
      <c r="L122" s="376">
        <v>1</v>
      </c>
      <c r="M122" s="376">
        <v>8</v>
      </c>
      <c r="N122" s="376" t="s">
        <v>1958</v>
      </c>
      <c r="O122" s="376" t="s">
        <v>2278</v>
      </c>
      <c r="P122" s="376" t="s">
        <v>468</v>
      </c>
      <c r="Q122" s="376" t="s">
        <v>249</v>
      </c>
      <c r="R122" s="376" t="s">
        <v>1255</v>
      </c>
      <c r="S122" s="376" t="s">
        <v>1176</v>
      </c>
      <c r="T122" s="376" t="s">
        <v>1254</v>
      </c>
      <c r="U122" s="376" t="s">
        <v>1254</v>
      </c>
      <c r="V122" s="376" t="s">
        <v>1254</v>
      </c>
      <c r="W122" s="376" t="s">
        <v>1254</v>
      </c>
      <c r="X122" s="376" t="s">
        <v>1254</v>
      </c>
      <c r="Y122" s="376" t="s">
        <v>1185</v>
      </c>
      <c r="Z122" s="376" t="s">
        <v>1185</v>
      </c>
      <c r="AA122" s="376" t="s">
        <v>1185</v>
      </c>
      <c r="AB122" s="376" t="s">
        <v>1254</v>
      </c>
      <c r="AC122" s="416" t="str">
        <f>Table1332[[#This Row],[Default]]</f>
        <v>00000000</v>
      </c>
      <c r="AD122" s="376" t="s">
        <v>1254</v>
      </c>
      <c r="AE122" s="416" t="str">
        <f>Table1332[[#This Row],[Default]]</f>
        <v>00000000</v>
      </c>
      <c r="AF122" s="376" t="s">
        <v>1254</v>
      </c>
      <c r="AG122" s="416" t="str">
        <f>Table1332[[#This Row],[Default]]</f>
        <v>00000000</v>
      </c>
      <c r="AH122" s="376" t="s">
        <v>1257</v>
      </c>
      <c r="AI122" s="376" t="s">
        <v>66</v>
      </c>
      <c r="AJ122" s="376"/>
      <c r="AK122" s="376"/>
      <c r="AL122" s="376"/>
    </row>
    <row r="123" spans="1:38" ht="30.75" customHeight="1" x14ac:dyDescent="0.25">
      <c r="A123" s="425">
        <v>119</v>
      </c>
      <c r="B123" s="431" t="s">
        <v>2425</v>
      </c>
      <c r="C123" s="410" t="s">
        <v>2419</v>
      </c>
      <c r="D123" s="410" t="s">
        <v>2451</v>
      </c>
      <c r="E123" s="410" t="s">
        <v>2414</v>
      </c>
      <c r="F123" s="429" t="s">
        <v>87</v>
      </c>
      <c r="G123" s="410" t="s">
        <v>2443</v>
      </c>
      <c r="H123" s="410" t="s">
        <v>1749</v>
      </c>
      <c r="I123" s="410" t="s">
        <v>2466</v>
      </c>
      <c r="J123" s="432" t="s">
        <v>2415</v>
      </c>
      <c r="K123" s="410" t="s">
        <v>2057</v>
      </c>
      <c r="L123" s="410">
        <v>1</v>
      </c>
      <c r="M123" s="410">
        <v>16</v>
      </c>
      <c r="N123" s="410" t="s">
        <v>1959</v>
      </c>
      <c r="O123" s="410" t="s">
        <v>2279</v>
      </c>
      <c r="P123" s="410" t="s">
        <v>2416</v>
      </c>
      <c r="Q123" s="410" t="s">
        <v>1254</v>
      </c>
      <c r="R123" s="410" t="s">
        <v>1254</v>
      </c>
      <c r="S123" s="410" t="s">
        <v>1254</v>
      </c>
      <c r="T123" s="410" t="s">
        <v>1254</v>
      </c>
      <c r="U123" s="410" t="s">
        <v>1254</v>
      </c>
      <c r="V123" s="410" t="s">
        <v>1254</v>
      </c>
      <c r="W123" s="410" t="s">
        <v>1254</v>
      </c>
      <c r="X123" s="410" t="s">
        <v>1254</v>
      </c>
      <c r="Y123" s="410" t="s">
        <v>1254</v>
      </c>
      <c r="Z123" s="429" t="s">
        <v>1254</v>
      </c>
      <c r="AA123" s="429" t="s">
        <v>1207</v>
      </c>
      <c r="AB123" s="429" t="s">
        <v>1207</v>
      </c>
      <c r="AC123" s="430" t="str">
        <f>Table1332[[#This Row],[Default]]</f>
        <v>1111111111111111</v>
      </c>
      <c r="AD123" s="429" t="s">
        <v>1207</v>
      </c>
      <c r="AE123" s="430" t="str">
        <f>Table1332[[#This Row],[Default]]</f>
        <v>1111111111111111</v>
      </c>
      <c r="AF123" s="429" t="s">
        <v>1207</v>
      </c>
      <c r="AG123" s="430" t="str">
        <f>Table1332[[#This Row],[Default]]</f>
        <v>1111111111111111</v>
      </c>
      <c r="AH123" s="410"/>
      <c r="AI123" s="410"/>
      <c r="AJ123" s="410"/>
      <c r="AK123" s="410"/>
      <c r="AL123" s="410"/>
    </row>
    <row r="124" spans="1:38" ht="30.75" customHeight="1" x14ac:dyDescent="0.25">
      <c r="A124" s="425">
        <v>120</v>
      </c>
      <c r="B124" s="376"/>
      <c r="C124" s="410"/>
      <c r="D124" s="410"/>
      <c r="E124" s="410" t="s">
        <v>2417</v>
      </c>
      <c r="F124" s="429" t="s">
        <v>87</v>
      </c>
      <c r="G124" s="410" t="s">
        <v>2443</v>
      </c>
      <c r="H124" s="410" t="s">
        <v>1749</v>
      </c>
      <c r="I124" s="410" t="s">
        <v>2466</v>
      </c>
      <c r="J124" s="432" t="s">
        <v>2415</v>
      </c>
      <c r="K124" s="410" t="s">
        <v>2057</v>
      </c>
      <c r="L124" s="410">
        <v>1</v>
      </c>
      <c r="M124" s="410">
        <v>16</v>
      </c>
      <c r="N124" s="410" t="s">
        <v>2452</v>
      </c>
      <c r="O124" s="410" t="s">
        <v>2453</v>
      </c>
      <c r="P124" s="410" t="s">
        <v>2418</v>
      </c>
      <c r="Q124" s="410" t="s">
        <v>1254</v>
      </c>
      <c r="R124" s="410" t="s">
        <v>1254</v>
      </c>
      <c r="S124" s="410" t="s">
        <v>1254</v>
      </c>
      <c r="T124" s="410" t="s">
        <v>1254</v>
      </c>
      <c r="U124" s="410" t="s">
        <v>1254</v>
      </c>
      <c r="V124" s="410" t="s">
        <v>1254</v>
      </c>
      <c r="W124" s="410" t="s">
        <v>1254</v>
      </c>
      <c r="X124" s="410" t="s">
        <v>1254</v>
      </c>
      <c r="Y124" s="410" t="s">
        <v>1254</v>
      </c>
      <c r="Z124" s="429" t="s">
        <v>1254</v>
      </c>
      <c r="AA124" s="429" t="s">
        <v>1207</v>
      </c>
      <c r="AB124" s="429" t="s">
        <v>1207</v>
      </c>
      <c r="AC124" s="430" t="s">
        <v>2415</v>
      </c>
      <c r="AD124" s="429" t="s">
        <v>1207</v>
      </c>
      <c r="AE124" s="430" t="s">
        <v>2415</v>
      </c>
      <c r="AF124" s="429" t="s">
        <v>1207</v>
      </c>
      <c r="AG124" s="430" t="s">
        <v>2415</v>
      </c>
      <c r="AH124" s="410"/>
      <c r="AI124" s="410"/>
      <c r="AJ124" s="410"/>
      <c r="AK124" s="410"/>
      <c r="AL124" s="410"/>
    </row>
    <row r="125" spans="1:38" ht="30.75" customHeight="1" x14ac:dyDescent="0.25">
      <c r="A125" s="425">
        <v>121</v>
      </c>
      <c r="B125" s="376" t="s">
        <v>1701</v>
      </c>
      <c r="C125" s="376" t="s">
        <v>250</v>
      </c>
      <c r="D125" s="376"/>
      <c r="E125" s="376" t="s">
        <v>250</v>
      </c>
      <c r="F125" s="378" t="s">
        <v>66</v>
      </c>
      <c r="G125" s="376" t="s">
        <v>390</v>
      </c>
      <c r="H125" s="376" t="s">
        <v>1750</v>
      </c>
      <c r="I125" s="376" t="s">
        <v>2136</v>
      </c>
      <c r="J125" s="421" t="s">
        <v>2360</v>
      </c>
      <c r="K125" s="376"/>
      <c r="L125" s="376">
        <v>1</v>
      </c>
      <c r="M125" s="376">
        <v>32</v>
      </c>
      <c r="N125" s="376" t="s">
        <v>1959</v>
      </c>
      <c r="O125" s="376" t="s">
        <v>2279</v>
      </c>
      <c r="P125" s="376" t="s">
        <v>469</v>
      </c>
      <c r="Q125" s="376" t="s">
        <v>250</v>
      </c>
      <c r="R125" s="376" t="s">
        <v>1255</v>
      </c>
      <c r="S125" s="376" t="s">
        <v>1176</v>
      </c>
      <c r="T125" s="376" t="s">
        <v>1254</v>
      </c>
      <c r="U125" s="376" t="s">
        <v>1254</v>
      </c>
      <c r="V125" s="376" t="s">
        <v>1254</v>
      </c>
      <c r="W125" s="376" t="s">
        <v>1254</v>
      </c>
      <c r="X125" s="376" t="s">
        <v>1254</v>
      </c>
      <c r="Y125" s="376" t="s">
        <v>1185</v>
      </c>
      <c r="Z125" s="376" t="s">
        <v>1185</v>
      </c>
      <c r="AA125" s="376" t="s">
        <v>1185</v>
      </c>
      <c r="AB125" s="376" t="s">
        <v>1254</v>
      </c>
      <c r="AC125" s="416"/>
      <c r="AD125" s="376" t="s">
        <v>1254</v>
      </c>
      <c r="AE125" s="416"/>
      <c r="AF125" s="376" t="s">
        <v>1254</v>
      </c>
      <c r="AG125" s="416"/>
      <c r="AH125" s="376"/>
      <c r="AI125" s="376" t="s">
        <v>66</v>
      </c>
      <c r="AJ125" s="376"/>
      <c r="AK125" s="376"/>
      <c r="AL125" s="376"/>
    </row>
    <row r="126" spans="1:38" ht="30.75" customHeight="1" x14ac:dyDescent="0.25">
      <c r="A126" s="425">
        <v>122</v>
      </c>
      <c r="B126" s="431" t="s">
        <v>2426</v>
      </c>
      <c r="C126" s="410" t="s">
        <v>2420</v>
      </c>
      <c r="D126" s="410" t="s">
        <v>2451</v>
      </c>
      <c r="E126" s="410" t="s">
        <v>2421</v>
      </c>
      <c r="F126" s="429" t="s">
        <v>87</v>
      </c>
      <c r="G126" s="410" t="s">
        <v>2443</v>
      </c>
      <c r="H126" s="410" t="s">
        <v>1749</v>
      </c>
      <c r="I126" s="410" t="s">
        <v>2466</v>
      </c>
      <c r="J126" s="432" t="s">
        <v>2415</v>
      </c>
      <c r="K126" s="410" t="s">
        <v>2057</v>
      </c>
      <c r="L126" s="410">
        <v>1</v>
      </c>
      <c r="M126" s="410">
        <v>16</v>
      </c>
      <c r="N126" s="410" t="s">
        <v>1960</v>
      </c>
      <c r="O126" s="410" t="s">
        <v>2280</v>
      </c>
      <c r="P126" s="410" t="s">
        <v>2423</v>
      </c>
      <c r="Q126" s="410" t="s">
        <v>1254</v>
      </c>
      <c r="R126" s="410" t="s">
        <v>1254</v>
      </c>
      <c r="S126" s="410" t="s">
        <v>1254</v>
      </c>
      <c r="T126" s="410" t="s">
        <v>1254</v>
      </c>
      <c r="U126" s="410" t="s">
        <v>1254</v>
      </c>
      <c r="V126" s="410" t="s">
        <v>1254</v>
      </c>
      <c r="W126" s="410" t="s">
        <v>1254</v>
      </c>
      <c r="X126" s="410" t="s">
        <v>1254</v>
      </c>
      <c r="Y126" s="410" t="s">
        <v>1254</v>
      </c>
      <c r="Z126" s="410" t="s">
        <v>1254</v>
      </c>
      <c r="AA126" s="429" t="s">
        <v>1207</v>
      </c>
      <c r="AB126" s="429" t="s">
        <v>1207</v>
      </c>
      <c r="AC126" s="433" t="str">
        <f>Table1332[[#This Row],[Default]]</f>
        <v>1111111111111111</v>
      </c>
      <c r="AD126" s="429" t="s">
        <v>1207</v>
      </c>
      <c r="AE126" s="430" t="str">
        <f>Table1332[[#This Row],[Default]]</f>
        <v>1111111111111111</v>
      </c>
      <c r="AF126" s="429" t="s">
        <v>1207</v>
      </c>
      <c r="AG126" s="430" t="str">
        <f>Table1332[[#This Row],[Default]]</f>
        <v>1111111111111111</v>
      </c>
      <c r="AH126" s="410"/>
      <c r="AI126" s="410"/>
      <c r="AJ126" s="410"/>
      <c r="AK126" s="410"/>
      <c r="AL126" s="410"/>
    </row>
    <row r="127" spans="1:38" ht="30.75" customHeight="1" x14ac:dyDescent="0.25">
      <c r="A127" s="425">
        <v>123</v>
      </c>
      <c r="B127" s="431"/>
      <c r="C127" s="410"/>
      <c r="D127" s="410"/>
      <c r="E127" s="410" t="s">
        <v>2427</v>
      </c>
      <c r="F127" s="429" t="s">
        <v>87</v>
      </c>
      <c r="G127" s="410" t="s">
        <v>2443</v>
      </c>
      <c r="H127" s="410" t="s">
        <v>1749</v>
      </c>
      <c r="I127" s="410" t="s">
        <v>2466</v>
      </c>
      <c r="J127" s="432" t="s">
        <v>2415</v>
      </c>
      <c r="K127" s="410" t="s">
        <v>2057</v>
      </c>
      <c r="L127" s="410">
        <v>1</v>
      </c>
      <c r="M127" s="410">
        <v>16</v>
      </c>
      <c r="N127" s="410" t="s">
        <v>2428</v>
      </c>
      <c r="O127" s="410" t="s">
        <v>2429</v>
      </c>
      <c r="P127" s="410" t="s">
        <v>2431</v>
      </c>
      <c r="Q127" s="410" t="s">
        <v>1254</v>
      </c>
      <c r="R127" s="410" t="s">
        <v>1254</v>
      </c>
      <c r="S127" s="410" t="s">
        <v>1254</v>
      </c>
      <c r="T127" s="410" t="s">
        <v>1254</v>
      </c>
      <c r="U127" s="410" t="s">
        <v>1254</v>
      </c>
      <c r="V127" s="410" t="s">
        <v>1254</v>
      </c>
      <c r="W127" s="410" t="s">
        <v>1254</v>
      </c>
      <c r="X127" s="410" t="s">
        <v>1254</v>
      </c>
      <c r="Y127" s="410" t="s">
        <v>1254</v>
      </c>
      <c r="Z127" s="410" t="s">
        <v>1254</v>
      </c>
      <c r="AA127" s="429" t="s">
        <v>1207</v>
      </c>
      <c r="AB127" s="429" t="s">
        <v>1207</v>
      </c>
      <c r="AC127" s="433" t="str">
        <f>Table1332[[#This Row],[Default]]</f>
        <v>1111111111111111</v>
      </c>
      <c r="AD127" s="429" t="s">
        <v>1207</v>
      </c>
      <c r="AE127" s="430" t="str">
        <f>Table1332[[#This Row],[Default]]</f>
        <v>1111111111111111</v>
      </c>
      <c r="AF127" s="429" t="s">
        <v>1207</v>
      </c>
      <c r="AG127" s="430" t="str">
        <f>Table1332[[#This Row],[Default]]</f>
        <v>1111111111111111</v>
      </c>
      <c r="AH127" s="410"/>
      <c r="AI127" s="410"/>
      <c r="AJ127" s="410"/>
      <c r="AK127" s="410"/>
      <c r="AL127" s="410"/>
    </row>
    <row r="128" spans="1:38" ht="30.75" customHeight="1" x14ac:dyDescent="0.25">
      <c r="A128" s="425">
        <v>124</v>
      </c>
      <c r="B128" s="376" t="s">
        <v>1702</v>
      </c>
      <c r="C128" s="376" t="s">
        <v>251</v>
      </c>
      <c r="D128" s="376"/>
      <c r="E128" s="376" t="s">
        <v>251</v>
      </c>
      <c r="F128" s="378" t="s">
        <v>66</v>
      </c>
      <c r="G128" s="376" t="s">
        <v>390</v>
      </c>
      <c r="H128" s="376" t="s">
        <v>1750</v>
      </c>
      <c r="I128" s="376" t="s">
        <v>2136</v>
      </c>
      <c r="J128" s="421" t="s">
        <v>2360</v>
      </c>
      <c r="K128" s="376"/>
      <c r="L128" s="376">
        <v>1</v>
      </c>
      <c r="M128" s="376">
        <v>32</v>
      </c>
      <c r="N128" s="376" t="s">
        <v>1960</v>
      </c>
      <c r="O128" s="376" t="s">
        <v>2280</v>
      </c>
      <c r="P128" s="376" t="s">
        <v>470</v>
      </c>
      <c r="Q128" s="376" t="s">
        <v>251</v>
      </c>
      <c r="R128" s="376" t="s">
        <v>1255</v>
      </c>
      <c r="S128" s="376" t="s">
        <v>1176</v>
      </c>
      <c r="T128" s="376" t="s">
        <v>1254</v>
      </c>
      <c r="U128" s="376" t="s">
        <v>1254</v>
      </c>
      <c r="V128" s="376" t="s">
        <v>1254</v>
      </c>
      <c r="W128" s="376" t="s">
        <v>1254</v>
      </c>
      <c r="X128" s="376" t="s">
        <v>1254</v>
      </c>
      <c r="Y128" s="376" t="s">
        <v>1185</v>
      </c>
      <c r="Z128" s="376" t="s">
        <v>1185</v>
      </c>
      <c r="AA128" s="376" t="s">
        <v>1185</v>
      </c>
      <c r="AB128" s="376" t="s">
        <v>1254</v>
      </c>
      <c r="AC128" s="416"/>
      <c r="AD128" s="376" t="s">
        <v>1254</v>
      </c>
      <c r="AE128" s="416"/>
      <c r="AF128" s="376" t="s">
        <v>1254</v>
      </c>
      <c r="AG128" s="416"/>
      <c r="AH128" s="376"/>
      <c r="AI128" s="376" t="s">
        <v>66</v>
      </c>
      <c r="AJ128" s="376"/>
      <c r="AK128" s="376"/>
      <c r="AL128" s="376"/>
    </row>
    <row r="129" spans="1:38" ht="30.75" customHeight="1" x14ac:dyDescent="0.25">
      <c r="A129" s="425">
        <v>125</v>
      </c>
      <c r="B129" s="431" t="s">
        <v>2455</v>
      </c>
      <c r="C129" s="410" t="s">
        <v>2450</v>
      </c>
      <c r="D129" s="410" t="s">
        <v>2451</v>
      </c>
      <c r="E129" s="410" t="s">
        <v>2422</v>
      </c>
      <c r="F129" s="429" t="s">
        <v>87</v>
      </c>
      <c r="G129" s="410" t="s">
        <v>2443</v>
      </c>
      <c r="H129" s="410" t="s">
        <v>1749</v>
      </c>
      <c r="I129" s="410" t="s">
        <v>2466</v>
      </c>
      <c r="J129" s="432" t="s">
        <v>2359</v>
      </c>
      <c r="K129" s="410" t="s">
        <v>2057</v>
      </c>
      <c r="L129" s="410">
        <v>1</v>
      </c>
      <c r="M129" s="410">
        <v>16</v>
      </c>
      <c r="N129" s="410" t="s">
        <v>1961</v>
      </c>
      <c r="O129" s="410" t="s">
        <v>2281</v>
      </c>
      <c r="P129" s="410" t="s">
        <v>2424</v>
      </c>
      <c r="Q129" s="410" t="s">
        <v>1254</v>
      </c>
      <c r="R129" s="410" t="s">
        <v>1254</v>
      </c>
      <c r="S129" s="410" t="s">
        <v>1254</v>
      </c>
      <c r="T129" s="410" t="s">
        <v>1254</v>
      </c>
      <c r="U129" s="410" t="s">
        <v>1254</v>
      </c>
      <c r="V129" s="410" t="s">
        <v>1254</v>
      </c>
      <c r="W129" s="410" t="s">
        <v>1254</v>
      </c>
      <c r="X129" s="410" t="s">
        <v>1254</v>
      </c>
      <c r="Y129" s="410" t="s">
        <v>1254</v>
      </c>
      <c r="Z129" s="410" t="s">
        <v>1254</v>
      </c>
      <c r="AA129" s="429" t="s">
        <v>1207</v>
      </c>
      <c r="AB129" s="429" t="s">
        <v>1207</v>
      </c>
      <c r="AC129" s="433" t="str">
        <f>Table1332[[#This Row],[Default]]</f>
        <v>0000000000000000</v>
      </c>
      <c r="AD129" s="429" t="s">
        <v>1207</v>
      </c>
      <c r="AE129" s="430" t="str">
        <f>Table1332[[#This Row],[Default]]</f>
        <v>0000000000000000</v>
      </c>
      <c r="AF129" s="429" t="s">
        <v>1207</v>
      </c>
      <c r="AG129" s="430" t="str">
        <f>Table1332[[#This Row],[Default]]</f>
        <v>0000000000000000</v>
      </c>
      <c r="AH129" s="410"/>
      <c r="AI129" s="410"/>
      <c r="AJ129" s="410"/>
      <c r="AK129" s="410"/>
      <c r="AL129" s="410"/>
    </row>
    <row r="130" spans="1:38" ht="30.75" customHeight="1" x14ac:dyDescent="0.25">
      <c r="A130" s="425">
        <v>126</v>
      </c>
      <c r="B130" s="431"/>
      <c r="C130" s="410"/>
      <c r="D130" s="410"/>
      <c r="E130" s="410" t="s">
        <v>2434</v>
      </c>
      <c r="F130" s="429" t="s">
        <v>87</v>
      </c>
      <c r="G130" s="410" t="s">
        <v>2443</v>
      </c>
      <c r="H130" s="410" t="s">
        <v>1749</v>
      </c>
      <c r="I130" s="410" t="s">
        <v>2466</v>
      </c>
      <c r="J130" s="432" t="s">
        <v>2359</v>
      </c>
      <c r="K130" s="410" t="s">
        <v>2057</v>
      </c>
      <c r="L130" s="410">
        <v>1</v>
      </c>
      <c r="M130" s="410">
        <v>16</v>
      </c>
      <c r="N130" s="410" t="s">
        <v>2433</v>
      </c>
      <c r="O130" s="410" t="s">
        <v>2430</v>
      </c>
      <c r="P130" s="410" t="s">
        <v>2432</v>
      </c>
      <c r="Q130" s="410" t="s">
        <v>1254</v>
      </c>
      <c r="R130" s="410" t="s">
        <v>1254</v>
      </c>
      <c r="S130" s="410" t="s">
        <v>1254</v>
      </c>
      <c r="T130" s="410" t="s">
        <v>1254</v>
      </c>
      <c r="U130" s="410" t="s">
        <v>1254</v>
      </c>
      <c r="V130" s="410" t="s">
        <v>1254</v>
      </c>
      <c r="W130" s="410" t="s">
        <v>1254</v>
      </c>
      <c r="X130" s="410" t="s">
        <v>1254</v>
      </c>
      <c r="Y130" s="410" t="s">
        <v>1254</v>
      </c>
      <c r="Z130" s="410" t="s">
        <v>1254</v>
      </c>
      <c r="AA130" s="429" t="s">
        <v>1207</v>
      </c>
      <c r="AB130" s="429" t="s">
        <v>1207</v>
      </c>
      <c r="AC130" s="433" t="str">
        <f>Table1332[[#This Row],[Default]]</f>
        <v>0000000000000000</v>
      </c>
      <c r="AD130" s="429" t="s">
        <v>1207</v>
      </c>
      <c r="AE130" s="430" t="str">
        <f>Table1332[[#This Row],[Default]]</f>
        <v>0000000000000000</v>
      </c>
      <c r="AF130" s="429" t="s">
        <v>1207</v>
      </c>
      <c r="AG130" s="430" t="str">
        <f>Table1332[[#This Row],[Default]]</f>
        <v>0000000000000000</v>
      </c>
      <c r="AH130" s="410"/>
      <c r="AI130" s="410"/>
      <c r="AJ130" s="410"/>
      <c r="AK130" s="410"/>
      <c r="AL130" s="410"/>
    </row>
    <row r="131" spans="1:38" ht="30.75" customHeight="1" x14ac:dyDescent="0.25">
      <c r="A131" s="425">
        <v>127</v>
      </c>
      <c r="B131" s="376" t="s">
        <v>1703</v>
      </c>
      <c r="C131" s="376" t="s">
        <v>252</v>
      </c>
      <c r="D131" s="376"/>
      <c r="E131" s="376" t="s">
        <v>252</v>
      </c>
      <c r="F131" s="378" t="s">
        <v>66</v>
      </c>
      <c r="G131" s="376" t="s">
        <v>390</v>
      </c>
      <c r="H131" s="376" t="s">
        <v>1750</v>
      </c>
      <c r="I131" s="376" t="s">
        <v>2136</v>
      </c>
      <c r="J131" s="421" t="s">
        <v>2360</v>
      </c>
      <c r="K131" s="376"/>
      <c r="L131" s="376">
        <v>1</v>
      </c>
      <c r="M131" s="376">
        <v>32</v>
      </c>
      <c r="N131" s="376" t="s">
        <v>1961</v>
      </c>
      <c r="O131" s="376" t="s">
        <v>2281</v>
      </c>
      <c r="P131" s="376" t="s">
        <v>471</v>
      </c>
      <c r="Q131" s="376" t="s">
        <v>252</v>
      </c>
      <c r="R131" s="376" t="s">
        <v>1255</v>
      </c>
      <c r="S131" s="376" t="s">
        <v>1176</v>
      </c>
      <c r="T131" s="376" t="s">
        <v>1254</v>
      </c>
      <c r="U131" s="376" t="s">
        <v>1254</v>
      </c>
      <c r="V131" s="376" t="s">
        <v>1254</v>
      </c>
      <c r="W131" s="376" t="s">
        <v>1254</v>
      </c>
      <c r="X131" s="376" t="s">
        <v>1254</v>
      </c>
      <c r="Y131" s="376" t="s">
        <v>1185</v>
      </c>
      <c r="Z131" s="376" t="s">
        <v>1185</v>
      </c>
      <c r="AA131" s="376" t="s">
        <v>1185</v>
      </c>
      <c r="AB131" s="376" t="s">
        <v>1254</v>
      </c>
      <c r="AC131" s="416"/>
      <c r="AD131" s="376" t="s">
        <v>1254</v>
      </c>
      <c r="AE131" s="416"/>
      <c r="AF131" s="376" t="s">
        <v>1254</v>
      </c>
      <c r="AG131" s="416"/>
      <c r="AH131" s="376"/>
      <c r="AI131" s="376" t="s">
        <v>66</v>
      </c>
      <c r="AJ131" s="376"/>
      <c r="AK131" s="376"/>
      <c r="AL131" s="376"/>
    </row>
    <row r="132" spans="1:38" ht="30.75" customHeight="1" x14ac:dyDescent="0.25">
      <c r="A132" s="425">
        <v>128</v>
      </c>
      <c r="B132" s="376" t="s">
        <v>1704</v>
      </c>
      <c r="C132" s="376" t="s">
        <v>1535</v>
      </c>
      <c r="D132" s="376"/>
      <c r="E132" s="376" t="s">
        <v>1535</v>
      </c>
      <c r="F132" s="378" t="s">
        <v>66</v>
      </c>
      <c r="G132" s="376" t="s">
        <v>1534</v>
      </c>
      <c r="H132" s="376" t="s">
        <v>1749</v>
      </c>
      <c r="I132" s="376" t="s">
        <v>2137</v>
      </c>
      <c r="J132" s="421" t="s">
        <v>2360</v>
      </c>
      <c r="K132" s="376" t="s">
        <v>2057</v>
      </c>
      <c r="L132" s="376">
        <v>1</v>
      </c>
      <c r="M132" s="376">
        <v>32</v>
      </c>
      <c r="N132" s="376" t="s">
        <v>2021</v>
      </c>
      <c r="O132" s="376" t="s">
        <v>2282</v>
      </c>
      <c r="P132" s="376" t="s">
        <v>1536</v>
      </c>
      <c r="Q132" s="376" t="s">
        <v>1254</v>
      </c>
      <c r="R132" s="376" t="s">
        <v>1254</v>
      </c>
      <c r="S132" s="376" t="s">
        <v>1254</v>
      </c>
      <c r="T132" s="376" t="s">
        <v>1254</v>
      </c>
      <c r="U132" s="376" t="s">
        <v>1254</v>
      </c>
      <c r="V132" s="376" t="s">
        <v>1254</v>
      </c>
      <c r="W132" s="376" t="s">
        <v>1254</v>
      </c>
      <c r="X132" s="376" t="s">
        <v>1254</v>
      </c>
      <c r="Y132" s="376" t="s">
        <v>1254</v>
      </c>
      <c r="Z132" s="376" t="s">
        <v>1254</v>
      </c>
      <c r="AA132" s="376" t="s">
        <v>1185</v>
      </c>
      <c r="AB132" s="376" t="s">
        <v>1185</v>
      </c>
      <c r="AC132" s="416"/>
      <c r="AD132" s="376" t="s">
        <v>1207</v>
      </c>
      <c r="AE132" s="416"/>
      <c r="AF132" s="376" t="s">
        <v>1380</v>
      </c>
      <c r="AG132" s="416"/>
      <c r="AH132" s="376"/>
      <c r="AI132" s="376" t="s">
        <v>66</v>
      </c>
      <c r="AJ132" s="376"/>
      <c r="AK132" s="376"/>
      <c r="AL132" s="376"/>
    </row>
    <row r="133" spans="1:38" ht="30.75" customHeight="1" x14ac:dyDescent="0.25">
      <c r="A133" s="425">
        <v>129</v>
      </c>
      <c r="B133" s="376" t="s">
        <v>1705</v>
      </c>
      <c r="C133" s="376" t="s">
        <v>1571</v>
      </c>
      <c r="D133" s="376" t="s">
        <v>2451</v>
      </c>
      <c r="E133" s="376" t="s">
        <v>1602</v>
      </c>
      <c r="F133" s="378" t="s">
        <v>66</v>
      </c>
      <c r="G133" s="376" t="s">
        <v>2109</v>
      </c>
      <c r="H133" s="376" t="s">
        <v>1749</v>
      </c>
      <c r="I133" s="410" t="s">
        <v>2466</v>
      </c>
      <c r="J133" s="380" t="s">
        <v>1872</v>
      </c>
      <c r="K133" s="376" t="s">
        <v>2057</v>
      </c>
      <c r="L133" s="376">
        <v>1</v>
      </c>
      <c r="M133" s="376">
        <v>1</v>
      </c>
      <c r="N133" s="376" t="s">
        <v>2037</v>
      </c>
      <c r="O133" s="376" t="s">
        <v>2283</v>
      </c>
      <c r="P133" s="376" t="s">
        <v>2049</v>
      </c>
      <c r="Q133" s="376" t="s">
        <v>1254</v>
      </c>
      <c r="R133" s="376" t="s">
        <v>1254</v>
      </c>
      <c r="S133" s="376" t="s">
        <v>1254</v>
      </c>
      <c r="T133" s="376" t="s">
        <v>1254</v>
      </c>
      <c r="U133" s="376" t="s">
        <v>1254</v>
      </c>
      <c r="V133" s="376" t="s">
        <v>1254</v>
      </c>
      <c r="W133" s="376" t="s">
        <v>1254</v>
      </c>
      <c r="X133" s="376" t="s">
        <v>1254</v>
      </c>
      <c r="Y133" s="376" t="s">
        <v>1254</v>
      </c>
      <c r="Z133" s="376" t="s">
        <v>1254</v>
      </c>
      <c r="AA133" s="378" t="s">
        <v>1207</v>
      </c>
      <c r="AB133" s="378" t="s">
        <v>1207</v>
      </c>
      <c r="AC133" s="417" t="str">
        <f>Table1332[[#This Row],[Default]]</f>
        <v>1</v>
      </c>
      <c r="AD133" s="378" t="s">
        <v>1207</v>
      </c>
      <c r="AE133" s="417" t="str">
        <f>Table1332[[#This Row],[Default]]</f>
        <v>1</v>
      </c>
      <c r="AF133" s="378" t="s">
        <v>1207</v>
      </c>
      <c r="AG133" s="417" t="str">
        <f>Table1332[[#This Row],[Default]]</f>
        <v>1</v>
      </c>
      <c r="AH133" s="376"/>
      <c r="AI133" s="376" t="s">
        <v>66</v>
      </c>
      <c r="AJ133" s="376"/>
      <c r="AK133" s="376"/>
      <c r="AL133" s="376"/>
    </row>
    <row r="134" spans="1:38" ht="30.75" customHeight="1" x14ac:dyDescent="0.25">
      <c r="A134" s="425">
        <v>130</v>
      </c>
      <c r="B134" s="376"/>
      <c r="C134" s="376"/>
      <c r="D134" s="376"/>
      <c r="E134" s="376" t="s">
        <v>1603</v>
      </c>
      <c r="F134" s="378" t="s">
        <v>66</v>
      </c>
      <c r="G134" s="376" t="s">
        <v>2109</v>
      </c>
      <c r="H134" s="376" t="s">
        <v>1749</v>
      </c>
      <c r="I134" s="410" t="s">
        <v>2466</v>
      </c>
      <c r="J134" s="380" t="s">
        <v>1873</v>
      </c>
      <c r="K134" s="376" t="s">
        <v>2057</v>
      </c>
      <c r="L134" s="376">
        <v>1</v>
      </c>
      <c r="M134" s="376">
        <v>1</v>
      </c>
      <c r="N134" s="376" t="s">
        <v>2037</v>
      </c>
      <c r="O134" s="376" t="s">
        <v>2284</v>
      </c>
      <c r="P134" s="376" t="s">
        <v>2050</v>
      </c>
      <c r="Q134" s="376" t="s">
        <v>1254</v>
      </c>
      <c r="R134" s="376" t="s">
        <v>1254</v>
      </c>
      <c r="S134" s="376" t="s">
        <v>1254</v>
      </c>
      <c r="T134" s="376" t="s">
        <v>1254</v>
      </c>
      <c r="U134" s="376" t="s">
        <v>1254</v>
      </c>
      <c r="V134" s="376" t="s">
        <v>1254</v>
      </c>
      <c r="W134" s="376" t="s">
        <v>1254</v>
      </c>
      <c r="X134" s="376" t="s">
        <v>1254</v>
      </c>
      <c r="Y134" s="376" t="s">
        <v>1254</v>
      </c>
      <c r="Z134" s="376" t="s">
        <v>1254</v>
      </c>
      <c r="AA134" s="378" t="s">
        <v>1207</v>
      </c>
      <c r="AB134" s="378" t="s">
        <v>1207</v>
      </c>
      <c r="AC134" s="417" t="str">
        <f>Table1332[[#This Row],[Default]]</f>
        <v>0</v>
      </c>
      <c r="AD134" s="378" t="s">
        <v>1207</v>
      </c>
      <c r="AE134" s="417" t="str">
        <f>Table1332[[#This Row],[Default]]</f>
        <v>0</v>
      </c>
      <c r="AF134" s="378" t="s">
        <v>1207</v>
      </c>
      <c r="AG134" s="417" t="str">
        <f>Table1332[[#This Row],[Default]]</f>
        <v>0</v>
      </c>
      <c r="AH134" s="376"/>
      <c r="AI134" s="376" t="s">
        <v>66</v>
      </c>
      <c r="AJ134" s="376"/>
      <c r="AK134" s="376"/>
      <c r="AL134" s="376"/>
    </row>
    <row r="135" spans="1:38" ht="30.75" customHeight="1" x14ac:dyDescent="0.25">
      <c r="A135" s="425">
        <v>131</v>
      </c>
      <c r="B135" s="376"/>
      <c r="C135" s="376"/>
      <c r="D135" s="376"/>
      <c r="E135" s="376" t="s">
        <v>1684</v>
      </c>
      <c r="F135" s="378" t="s">
        <v>66</v>
      </c>
      <c r="G135" s="376" t="s">
        <v>2109</v>
      </c>
      <c r="H135" s="376" t="s">
        <v>1749</v>
      </c>
      <c r="I135" s="410" t="s">
        <v>2466</v>
      </c>
      <c r="J135" s="377" t="s">
        <v>1872</v>
      </c>
      <c r="K135" s="376" t="s">
        <v>2057</v>
      </c>
      <c r="L135" s="376">
        <v>1</v>
      </c>
      <c r="M135" s="376">
        <v>1</v>
      </c>
      <c r="N135" s="376" t="s">
        <v>2037</v>
      </c>
      <c r="O135" s="376" t="s">
        <v>2285</v>
      </c>
      <c r="P135" s="376" t="s">
        <v>1683</v>
      </c>
      <c r="Q135" s="376" t="s">
        <v>1254</v>
      </c>
      <c r="R135" s="376" t="s">
        <v>1254</v>
      </c>
      <c r="S135" s="376" t="s">
        <v>1254</v>
      </c>
      <c r="T135" s="376" t="s">
        <v>1254</v>
      </c>
      <c r="U135" s="376" t="s">
        <v>1254</v>
      </c>
      <c r="V135" s="376" t="s">
        <v>1254</v>
      </c>
      <c r="W135" s="376" t="s">
        <v>1254</v>
      </c>
      <c r="X135" s="376" t="s">
        <v>1254</v>
      </c>
      <c r="Y135" s="376" t="s">
        <v>1254</v>
      </c>
      <c r="Z135" s="376" t="s">
        <v>1254</v>
      </c>
      <c r="AA135" s="378" t="s">
        <v>1207</v>
      </c>
      <c r="AB135" s="378" t="s">
        <v>1207</v>
      </c>
      <c r="AC135" s="417" t="str">
        <f>Table1332[[#This Row],[Default]]</f>
        <v>1</v>
      </c>
      <c r="AD135" s="378" t="s">
        <v>1207</v>
      </c>
      <c r="AE135" s="417" t="str">
        <f>Table1332[[#This Row],[Default]]</f>
        <v>1</v>
      </c>
      <c r="AF135" s="378" t="s">
        <v>1207</v>
      </c>
      <c r="AG135" s="417" t="str">
        <f>Table1332[[#This Row],[Default]]</f>
        <v>1</v>
      </c>
      <c r="AH135" s="376"/>
      <c r="AI135" s="376"/>
      <c r="AJ135" s="376"/>
      <c r="AK135" s="376"/>
      <c r="AL135" s="376"/>
    </row>
    <row r="136" spans="1:38" ht="30.75" customHeight="1" x14ac:dyDescent="0.25">
      <c r="A136" s="425">
        <v>132</v>
      </c>
      <c r="B136" s="376"/>
      <c r="C136" s="376"/>
      <c r="D136" s="376"/>
      <c r="E136" s="376" t="s">
        <v>1265</v>
      </c>
      <c r="F136" s="378" t="s">
        <v>66</v>
      </c>
      <c r="G136" s="376" t="s">
        <v>2116</v>
      </c>
      <c r="H136" s="376" t="s">
        <v>1749</v>
      </c>
      <c r="I136" s="410" t="s">
        <v>2466</v>
      </c>
      <c r="J136" s="377" t="s">
        <v>1873</v>
      </c>
      <c r="K136" s="376" t="s">
        <v>2057</v>
      </c>
      <c r="L136" s="376">
        <v>1</v>
      </c>
      <c r="M136" s="376">
        <v>1</v>
      </c>
      <c r="N136" s="376" t="s">
        <v>2037</v>
      </c>
      <c r="O136" s="376" t="s">
        <v>2286</v>
      </c>
      <c r="P136" s="376" t="s">
        <v>1612</v>
      </c>
      <c r="Q136" s="376" t="s">
        <v>1254</v>
      </c>
      <c r="R136" s="376" t="s">
        <v>1254</v>
      </c>
      <c r="S136" s="376" t="s">
        <v>1254</v>
      </c>
      <c r="T136" s="376" t="s">
        <v>1254</v>
      </c>
      <c r="U136" s="376" t="s">
        <v>1254</v>
      </c>
      <c r="V136" s="376" t="s">
        <v>1254</v>
      </c>
      <c r="W136" s="376" t="s">
        <v>1254</v>
      </c>
      <c r="X136" s="376" t="s">
        <v>1254</v>
      </c>
      <c r="Y136" s="376" t="s">
        <v>1254</v>
      </c>
      <c r="Z136" s="376" t="s">
        <v>1254</v>
      </c>
      <c r="AA136" s="378" t="s">
        <v>1380</v>
      </c>
      <c r="AB136" s="378" t="s">
        <v>1380</v>
      </c>
      <c r="AC136" s="417" t="str">
        <f>Table1332[[#This Row],[Default]]</f>
        <v>0</v>
      </c>
      <c r="AD136" s="378" t="s">
        <v>1380</v>
      </c>
      <c r="AE136" s="417" t="str">
        <f>Table1332[[#This Row],[Default]]</f>
        <v>0</v>
      </c>
      <c r="AF136" s="378" t="s">
        <v>1380</v>
      </c>
      <c r="AG136" s="417" t="str">
        <f>Table1332[[#This Row],[Default]]</f>
        <v>0</v>
      </c>
      <c r="AH136" s="376"/>
      <c r="AI136" s="376"/>
      <c r="AJ136" s="376"/>
      <c r="AK136" s="376"/>
      <c r="AL136" s="376"/>
    </row>
    <row r="137" spans="1:38" ht="30.75" customHeight="1" x14ac:dyDescent="0.25">
      <c r="A137" s="425">
        <v>133</v>
      </c>
      <c r="B137" s="376"/>
      <c r="C137" s="376"/>
      <c r="D137" s="376"/>
      <c r="E137" s="376" t="s">
        <v>1265</v>
      </c>
      <c r="F137" s="378" t="s">
        <v>66</v>
      </c>
      <c r="G137" s="376" t="s">
        <v>2116</v>
      </c>
      <c r="H137" s="376" t="s">
        <v>1749</v>
      </c>
      <c r="I137" s="410" t="s">
        <v>2466</v>
      </c>
      <c r="J137" s="377" t="s">
        <v>1873</v>
      </c>
      <c r="K137" s="376" t="s">
        <v>2057</v>
      </c>
      <c r="L137" s="376">
        <v>1</v>
      </c>
      <c r="M137" s="376">
        <v>1</v>
      </c>
      <c r="N137" s="376" t="s">
        <v>2037</v>
      </c>
      <c r="O137" s="376" t="s">
        <v>2287</v>
      </c>
      <c r="P137" s="376" t="s">
        <v>1612</v>
      </c>
      <c r="Q137" s="376" t="s">
        <v>1254</v>
      </c>
      <c r="R137" s="376" t="s">
        <v>1254</v>
      </c>
      <c r="S137" s="376" t="s">
        <v>1254</v>
      </c>
      <c r="T137" s="376" t="s">
        <v>1254</v>
      </c>
      <c r="U137" s="376" t="s">
        <v>1254</v>
      </c>
      <c r="V137" s="376" t="s">
        <v>1254</v>
      </c>
      <c r="W137" s="376" t="s">
        <v>1254</v>
      </c>
      <c r="X137" s="376" t="s">
        <v>1254</v>
      </c>
      <c r="Y137" s="376" t="s">
        <v>1254</v>
      </c>
      <c r="Z137" s="376" t="s">
        <v>1254</v>
      </c>
      <c r="AA137" s="378" t="s">
        <v>1380</v>
      </c>
      <c r="AB137" s="378" t="s">
        <v>1380</v>
      </c>
      <c r="AC137" s="417" t="str">
        <f>Table1332[[#This Row],[Default]]</f>
        <v>0</v>
      </c>
      <c r="AD137" s="378" t="s">
        <v>1380</v>
      </c>
      <c r="AE137" s="417" t="str">
        <f>Table1332[[#This Row],[Default]]</f>
        <v>0</v>
      </c>
      <c r="AF137" s="378" t="s">
        <v>1380</v>
      </c>
      <c r="AG137" s="417" t="str">
        <f>Table1332[[#This Row],[Default]]</f>
        <v>0</v>
      </c>
      <c r="AH137" s="376"/>
      <c r="AI137" s="376"/>
      <c r="AJ137" s="376"/>
      <c r="AK137" s="376"/>
      <c r="AL137" s="376"/>
    </row>
    <row r="138" spans="1:38" ht="30.75" customHeight="1" x14ac:dyDescent="0.25">
      <c r="A138" s="425">
        <v>134</v>
      </c>
      <c r="B138" s="376"/>
      <c r="C138" s="376"/>
      <c r="D138" s="376"/>
      <c r="E138" s="376" t="s">
        <v>1265</v>
      </c>
      <c r="F138" s="378" t="s">
        <v>66</v>
      </c>
      <c r="G138" s="376" t="s">
        <v>2116</v>
      </c>
      <c r="H138" s="376" t="s">
        <v>1749</v>
      </c>
      <c r="I138" s="410" t="s">
        <v>2466</v>
      </c>
      <c r="J138" s="377" t="s">
        <v>1873</v>
      </c>
      <c r="K138" s="376" t="s">
        <v>2057</v>
      </c>
      <c r="L138" s="376">
        <v>1</v>
      </c>
      <c r="M138" s="376">
        <v>1</v>
      </c>
      <c r="N138" s="376" t="s">
        <v>2037</v>
      </c>
      <c r="O138" s="376" t="s">
        <v>2288</v>
      </c>
      <c r="P138" s="376" t="s">
        <v>1612</v>
      </c>
      <c r="Q138" s="376" t="s">
        <v>1254</v>
      </c>
      <c r="R138" s="376" t="s">
        <v>1254</v>
      </c>
      <c r="S138" s="376" t="s">
        <v>1254</v>
      </c>
      <c r="T138" s="376" t="s">
        <v>1254</v>
      </c>
      <c r="U138" s="376" t="s">
        <v>1254</v>
      </c>
      <c r="V138" s="376" t="s">
        <v>1254</v>
      </c>
      <c r="W138" s="376" t="s">
        <v>1254</v>
      </c>
      <c r="X138" s="376" t="s">
        <v>1254</v>
      </c>
      <c r="Y138" s="376" t="s">
        <v>1254</v>
      </c>
      <c r="Z138" s="376" t="s">
        <v>1254</v>
      </c>
      <c r="AA138" s="378" t="s">
        <v>1380</v>
      </c>
      <c r="AB138" s="378" t="s">
        <v>1380</v>
      </c>
      <c r="AC138" s="417" t="str">
        <f>Table1332[[#This Row],[Default]]</f>
        <v>0</v>
      </c>
      <c r="AD138" s="378" t="s">
        <v>1380</v>
      </c>
      <c r="AE138" s="417" t="str">
        <f>Table1332[[#This Row],[Default]]</f>
        <v>0</v>
      </c>
      <c r="AF138" s="378" t="s">
        <v>1380</v>
      </c>
      <c r="AG138" s="417" t="str">
        <f>Table1332[[#This Row],[Default]]</f>
        <v>0</v>
      </c>
      <c r="AH138" s="376"/>
      <c r="AI138" s="376"/>
      <c r="AJ138" s="376"/>
      <c r="AK138" s="376"/>
      <c r="AL138" s="376"/>
    </row>
    <row r="139" spans="1:38" ht="30.75" customHeight="1" x14ac:dyDescent="0.25">
      <c r="A139" s="425">
        <v>135</v>
      </c>
      <c r="B139" s="376"/>
      <c r="C139" s="376"/>
      <c r="D139" s="376"/>
      <c r="E139" s="376" t="s">
        <v>1265</v>
      </c>
      <c r="F139" s="378" t="s">
        <v>66</v>
      </c>
      <c r="G139" s="376" t="s">
        <v>2116</v>
      </c>
      <c r="H139" s="376" t="s">
        <v>1749</v>
      </c>
      <c r="I139" s="410" t="s">
        <v>2466</v>
      </c>
      <c r="J139" s="377" t="s">
        <v>1873</v>
      </c>
      <c r="K139" s="376" t="s">
        <v>2057</v>
      </c>
      <c r="L139" s="376">
        <v>1</v>
      </c>
      <c r="M139" s="376">
        <v>1</v>
      </c>
      <c r="N139" s="376" t="s">
        <v>2037</v>
      </c>
      <c r="O139" s="376" t="s">
        <v>2289</v>
      </c>
      <c r="P139" s="376" t="s">
        <v>1612</v>
      </c>
      <c r="Q139" s="376" t="s">
        <v>1254</v>
      </c>
      <c r="R139" s="376" t="s">
        <v>1254</v>
      </c>
      <c r="S139" s="376" t="s">
        <v>1254</v>
      </c>
      <c r="T139" s="376" t="s">
        <v>1254</v>
      </c>
      <c r="U139" s="376" t="s">
        <v>1254</v>
      </c>
      <c r="V139" s="376" t="s">
        <v>1254</v>
      </c>
      <c r="W139" s="376" t="s">
        <v>1254</v>
      </c>
      <c r="X139" s="376" t="s">
        <v>1254</v>
      </c>
      <c r="Y139" s="376" t="s">
        <v>1254</v>
      </c>
      <c r="Z139" s="376" t="s">
        <v>1254</v>
      </c>
      <c r="AA139" s="378" t="s">
        <v>1380</v>
      </c>
      <c r="AB139" s="378" t="s">
        <v>1380</v>
      </c>
      <c r="AC139" s="417" t="str">
        <f>Table1332[[#This Row],[Default]]</f>
        <v>0</v>
      </c>
      <c r="AD139" s="378" t="s">
        <v>1380</v>
      </c>
      <c r="AE139" s="417" t="str">
        <f>Table1332[[#This Row],[Default]]</f>
        <v>0</v>
      </c>
      <c r="AF139" s="378" t="s">
        <v>1380</v>
      </c>
      <c r="AG139" s="417" t="str">
        <f>Table1332[[#This Row],[Default]]</f>
        <v>0</v>
      </c>
      <c r="AH139" s="376"/>
      <c r="AI139" s="376"/>
      <c r="AJ139" s="376"/>
      <c r="AK139" s="376"/>
      <c r="AL139" s="376"/>
    </row>
    <row r="140" spans="1:38" ht="30.75" customHeight="1" x14ac:dyDescent="0.25">
      <c r="A140" s="425">
        <v>136</v>
      </c>
      <c r="B140" s="376"/>
      <c r="C140" s="376"/>
      <c r="D140" s="376"/>
      <c r="E140" s="376" t="s">
        <v>1265</v>
      </c>
      <c r="F140" s="378" t="s">
        <v>66</v>
      </c>
      <c r="G140" s="376" t="s">
        <v>2116</v>
      </c>
      <c r="H140" s="376" t="s">
        <v>1749</v>
      </c>
      <c r="I140" s="410" t="s">
        <v>2466</v>
      </c>
      <c r="J140" s="377" t="s">
        <v>1873</v>
      </c>
      <c r="K140" s="376" t="s">
        <v>2057</v>
      </c>
      <c r="L140" s="376">
        <v>1</v>
      </c>
      <c r="M140" s="376">
        <v>1</v>
      </c>
      <c r="N140" s="376" t="s">
        <v>2037</v>
      </c>
      <c r="O140" s="376" t="s">
        <v>2290</v>
      </c>
      <c r="P140" s="376" t="s">
        <v>1612</v>
      </c>
      <c r="Q140" s="376" t="s">
        <v>1254</v>
      </c>
      <c r="R140" s="376" t="s">
        <v>1254</v>
      </c>
      <c r="S140" s="376" t="s">
        <v>1254</v>
      </c>
      <c r="T140" s="376" t="s">
        <v>1254</v>
      </c>
      <c r="U140" s="376" t="s">
        <v>1254</v>
      </c>
      <c r="V140" s="376" t="s">
        <v>1254</v>
      </c>
      <c r="W140" s="376" t="s">
        <v>1254</v>
      </c>
      <c r="X140" s="376" t="s">
        <v>1254</v>
      </c>
      <c r="Y140" s="376" t="s">
        <v>1254</v>
      </c>
      <c r="Z140" s="376" t="s">
        <v>1254</v>
      </c>
      <c r="AA140" s="378" t="s">
        <v>1380</v>
      </c>
      <c r="AB140" s="378" t="s">
        <v>1380</v>
      </c>
      <c r="AC140" s="417" t="str">
        <f>Table1332[[#This Row],[Default]]</f>
        <v>0</v>
      </c>
      <c r="AD140" s="378" t="s">
        <v>1380</v>
      </c>
      <c r="AE140" s="417" t="str">
        <f>Table1332[[#This Row],[Default]]</f>
        <v>0</v>
      </c>
      <c r="AF140" s="378" t="s">
        <v>1380</v>
      </c>
      <c r="AG140" s="417" t="str">
        <f>Table1332[[#This Row],[Default]]</f>
        <v>0</v>
      </c>
      <c r="AH140" s="376"/>
      <c r="AI140" s="376"/>
      <c r="AJ140" s="376"/>
      <c r="AK140" s="376"/>
      <c r="AL140" s="376"/>
    </row>
    <row r="141" spans="1:38" ht="30.75" customHeight="1" x14ac:dyDescent="0.25">
      <c r="A141" s="425">
        <v>137</v>
      </c>
      <c r="B141" s="376"/>
      <c r="C141" s="376"/>
      <c r="D141" s="376"/>
      <c r="E141" s="376" t="s">
        <v>1265</v>
      </c>
      <c r="F141" s="378" t="s">
        <v>66</v>
      </c>
      <c r="G141" s="376" t="s">
        <v>2116</v>
      </c>
      <c r="H141" s="376" t="s">
        <v>1749</v>
      </c>
      <c r="I141" s="410" t="s">
        <v>2466</v>
      </c>
      <c r="J141" s="377" t="s">
        <v>1873</v>
      </c>
      <c r="K141" s="376" t="s">
        <v>2057</v>
      </c>
      <c r="L141" s="376">
        <v>1</v>
      </c>
      <c r="M141" s="376">
        <v>1</v>
      </c>
      <c r="N141" s="376" t="s">
        <v>2038</v>
      </c>
      <c r="O141" s="376" t="s">
        <v>2291</v>
      </c>
      <c r="P141" s="376" t="s">
        <v>1612</v>
      </c>
      <c r="Q141" s="376" t="s">
        <v>1254</v>
      </c>
      <c r="R141" s="376" t="s">
        <v>1254</v>
      </c>
      <c r="S141" s="376" t="s">
        <v>1254</v>
      </c>
      <c r="T141" s="376" t="s">
        <v>1254</v>
      </c>
      <c r="U141" s="376" t="s">
        <v>1254</v>
      </c>
      <c r="V141" s="376" t="s">
        <v>1254</v>
      </c>
      <c r="W141" s="376" t="s">
        <v>1254</v>
      </c>
      <c r="X141" s="376" t="s">
        <v>1254</v>
      </c>
      <c r="Y141" s="376" t="s">
        <v>1254</v>
      </c>
      <c r="Z141" s="376" t="s">
        <v>1254</v>
      </c>
      <c r="AA141" s="378" t="s">
        <v>1380</v>
      </c>
      <c r="AB141" s="378" t="s">
        <v>1380</v>
      </c>
      <c r="AC141" s="417" t="str">
        <f>Table1332[[#This Row],[Default]]</f>
        <v>0</v>
      </c>
      <c r="AD141" s="378" t="s">
        <v>1380</v>
      </c>
      <c r="AE141" s="417" t="str">
        <f>Table1332[[#This Row],[Default]]</f>
        <v>0</v>
      </c>
      <c r="AF141" s="378" t="s">
        <v>1380</v>
      </c>
      <c r="AG141" s="417" t="str">
        <f>Table1332[[#This Row],[Default]]</f>
        <v>0</v>
      </c>
      <c r="AH141" s="376"/>
      <c r="AI141" s="376"/>
      <c r="AJ141" s="376"/>
      <c r="AK141" s="376"/>
      <c r="AL141" s="376"/>
    </row>
    <row r="142" spans="1:38" ht="30.75" customHeight="1" x14ac:dyDescent="0.25">
      <c r="A142" s="425">
        <v>138</v>
      </c>
      <c r="B142" s="376"/>
      <c r="C142" s="376"/>
      <c r="D142" s="376"/>
      <c r="E142" s="376" t="s">
        <v>1265</v>
      </c>
      <c r="F142" s="378" t="s">
        <v>66</v>
      </c>
      <c r="G142" s="376" t="s">
        <v>2116</v>
      </c>
      <c r="H142" s="376" t="s">
        <v>1749</v>
      </c>
      <c r="I142" s="410" t="s">
        <v>2466</v>
      </c>
      <c r="J142" s="377" t="s">
        <v>1873</v>
      </c>
      <c r="K142" s="376" t="s">
        <v>2057</v>
      </c>
      <c r="L142" s="376">
        <v>1</v>
      </c>
      <c r="M142" s="376">
        <v>1</v>
      </c>
      <c r="N142" s="376" t="s">
        <v>2038</v>
      </c>
      <c r="O142" s="376" t="s">
        <v>2292</v>
      </c>
      <c r="P142" s="376" t="s">
        <v>1612</v>
      </c>
      <c r="Q142" s="376" t="s">
        <v>1254</v>
      </c>
      <c r="R142" s="376" t="s">
        <v>1254</v>
      </c>
      <c r="S142" s="376" t="s">
        <v>1254</v>
      </c>
      <c r="T142" s="376" t="s">
        <v>1254</v>
      </c>
      <c r="U142" s="376" t="s">
        <v>1254</v>
      </c>
      <c r="V142" s="376" t="s">
        <v>1254</v>
      </c>
      <c r="W142" s="376" t="s">
        <v>1254</v>
      </c>
      <c r="X142" s="376" t="s">
        <v>1254</v>
      </c>
      <c r="Y142" s="376" t="s">
        <v>1254</v>
      </c>
      <c r="Z142" s="376" t="s">
        <v>1254</v>
      </c>
      <c r="AA142" s="378" t="s">
        <v>1380</v>
      </c>
      <c r="AB142" s="378" t="s">
        <v>1380</v>
      </c>
      <c r="AC142" s="417" t="str">
        <f>Table1332[[#This Row],[Default]]</f>
        <v>0</v>
      </c>
      <c r="AD142" s="378" t="s">
        <v>1380</v>
      </c>
      <c r="AE142" s="417" t="str">
        <f>Table1332[[#This Row],[Default]]</f>
        <v>0</v>
      </c>
      <c r="AF142" s="378" t="s">
        <v>1380</v>
      </c>
      <c r="AG142" s="417" t="str">
        <f>Table1332[[#This Row],[Default]]</f>
        <v>0</v>
      </c>
      <c r="AH142" s="376"/>
      <c r="AI142" s="376"/>
      <c r="AJ142" s="376"/>
      <c r="AK142" s="376"/>
      <c r="AL142" s="376"/>
    </row>
    <row r="143" spans="1:38" ht="30.75" customHeight="1" x14ac:dyDescent="0.25">
      <c r="A143" s="425">
        <v>139</v>
      </c>
      <c r="B143" s="376"/>
      <c r="C143" s="376"/>
      <c r="D143" s="376"/>
      <c r="E143" s="376" t="s">
        <v>1265</v>
      </c>
      <c r="F143" s="378" t="s">
        <v>66</v>
      </c>
      <c r="G143" s="376" t="s">
        <v>2116</v>
      </c>
      <c r="H143" s="376" t="s">
        <v>1749</v>
      </c>
      <c r="I143" s="410" t="s">
        <v>2466</v>
      </c>
      <c r="J143" s="377" t="s">
        <v>1873</v>
      </c>
      <c r="K143" s="376" t="s">
        <v>2057</v>
      </c>
      <c r="L143" s="376">
        <v>1</v>
      </c>
      <c r="M143" s="376">
        <v>1</v>
      </c>
      <c r="N143" s="376" t="s">
        <v>2038</v>
      </c>
      <c r="O143" s="376" t="s">
        <v>2293</v>
      </c>
      <c r="P143" s="376" t="s">
        <v>1612</v>
      </c>
      <c r="Q143" s="376" t="s">
        <v>1254</v>
      </c>
      <c r="R143" s="376" t="s">
        <v>1254</v>
      </c>
      <c r="S143" s="376" t="s">
        <v>1254</v>
      </c>
      <c r="T143" s="376" t="s">
        <v>1254</v>
      </c>
      <c r="U143" s="376" t="s">
        <v>1254</v>
      </c>
      <c r="V143" s="376" t="s">
        <v>1254</v>
      </c>
      <c r="W143" s="376" t="s">
        <v>1254</v>
      </c>
      <c r="X143" s="376" t="s">
        <v>1254</v>
      </c>
      <c r="Y143" s="376" t="s">
        <v>1254</v>
      </c>
      <c r="Z143" s="376" t="s">
        <v>1254</v>
      </c>
      <c r="AA143" s="378" t="s">
        <v>1380</v>
      </c>
      <c r="AB143" s="378" t="s">
        <v>1380</v>
      </c>
      <c r="AC143" s="417" t="str">
        <f>Table1332[[#This Row],[Default]]</f>
        <v>0</v>
      </c>
      <c r="AD143" s="378" t="s">
        <v>1380</v>
      </c>
      <c r="AE143" s="417" t="str">
        <f>Table1332[[#This Row],[Default]]</f>
        <v>0</v>
      </c>
      <c r="AF143" s="378" t="s">
        <v>1380</v>
      </c>
      <c r="AG143" s="417" t="str">
        <f>Table1332[[#This Row],[Default]]</f>
        <v>0</v>
      </c>
      <c r="AH143" s="376"/>
      <c r="AI143" s="376"/>
      <c r="AJ143" s="376"/>
      <c r="AK143" s="376"/>
      <c r="AL143" s="376"/>
    </row>
    <row r="144" spans="1:38" ht="30.75" customHeight="1" x14ac:dyDescent="0.25">
      <c r="A144" s="425">
        <v>140</v>
      </c>
      <c r="B144" s="376"/>
      <c r="C144" s="376"/>
      <c r="D144" s="376"/>
      <c r="E144" s="376" t="s">
        <v>1265</v>
      </c>
      <c r="F144" s="378" t="s">
        <v>66</v>
      </c>
      <c r="G144" s="376" t="s">
        <v>2116</v>
      </c>
      <c r="H144" s="376" t="s">
        <v>1749</v>
      </c>
      <c r="I144" s="410" t="s">
        <v>2466</v>
      </c>
      <c r="J144" s="377" t="s">
        <v>1873</v>
      </c>
      <c r="K144" s="376" t="s">
        <v>2057</v>
      </c>
      <c r="L144" s="376">
        <v>1</v>
      </c>
      <c r="M144" s="376">
        <v>1</v>
      </c>
      <c r="N144" s="376" t="s">
        <v>2038</v>
      </c>
      <c r="O144" s="376" t="s">
        <v>2294</v>
      </c>
      <c r="P144" s="376" t="s">
        <v>1612</v>
      </c>
      <c r="Q144" s="376" t="s">
        <v>1254</v>
      </c>
      <c r="R144" s="376" t="s">
        <v>1254</v>
      </c>
      <c r="S144" s="376" t="s">
        <v>1254</v>
      </c>
      <c r="T144" s="376" t="s">
        <v>1254</v>
      </c>
      <c r="U144" s="376" t="s">
        <v>1254</v>
      </c>
      <c r="V144" s="376" t="s">
        <v>1254</v>
      </c>
      <c r="W144" s="376" t="s">
        <v>1254</v>
      </c>
      <c r="X144" s="376" t="s">
        <v>1254</v>
      </c>
      <c r="Y144" s="376" t="s">
        <v>1254</v>
      </c>
      <c r="Z144" s="376" t="s">
        <v>1254</v>
      </c>
      <c r="AA144" s="378" t="s">
        <v>1380</v>
      </c>
      <c r="AB144" s="378" t="s">
        <v>1380</v>
      </c>
      <c r="AC144" s="417" t="str">
        <f>Table1332[[#This Row],[Default]]</f>
        <v>0</v>
      </c>
      <c r="AD144" s="378" t="s">
        <v>1380</v>
      </c>
      <c r="AE144" s="417" t="str">
        <f>Table1332[[#This Row],[Default]]</f>
        <v>0</v>
      </c>
      <c r="AF144" s="378" t="s">
        <v>1380</v>
      </c>
      <c r="AG144" s="417" t="str">
        <f>Table1332[[#This Row],[Default]]</f>
        <v>0</v>
      </c>
      <c r="AH144" s="376"/>
      <c r="AI144" s="376"/>
      <c r="AJ144" s="376"/>
      <c r="AK144" s="376"/>
      <c r="AL144" s="376"/>
    </row>
    <row r="145" spans="1:38" ht="30.75" customHeight="1" x14ac:dyDescent="0.25">
      <c r="A145" s="425">
        <v>141</v>
      </c>
      <c r="B145" s="376"/>
      <c r="C145" s="376"/>
      <c r="D145" s="376"/>
      <c r="E145" s="376" t="s">
        <v>1672</v>
      </c>
      <c r="F145" s="378" t="s">
        <v>66</v>
      </c>
      <c r="G145" s="376" t="s">
        <v>2110</v>
      </c>
      <c r="H145" s="376" t="s">
        <v>1749</v>
      </c>
      <c r="I145" s="410" t="s">
        <v>2466</v>
      </c>
      <c r="J145" s="377" t="s">
        <v>1873</v>
      </c>
      <c r="K145" s="376" t="s">
        <v>2057</v>
      </c>
      <c r="L145" s="376">
        <v>1</v>
      </c>
      <c r="M145" s="376">
        <v>1</v>
      </c>
      <c r="N145" s="376" t="s">
        <v>2038</v>
      </c>
      <c r="O145" s="376" t="s">
        <v>2295</v>
      </c>
      <c r="P145" s="376" t="s">
        <v>1674</v>
      </c>
      <c r="Q145" s="376" t="s">
        <v>1254</v>
      </c>
      <c r="R145" s="376" t="s">
        <v>1254</v>
      </c>
      <c r="S145" s="376" t="s">
        <v>1254</v>
      </c>
      <c r="T145" s="376" t="s">
        <v>1254</v>
      </c>
      <c r="U145" s="376" t="s">
        <v>1254</v>
      </c>
      <c r="V145" s="376" t="s">
        <v>1254</v>
      </c>
      <c r="W145" s="376" t="s">
        <v>1254</v>
      </c>
      <c r="X145" s="376" t="s">
        <v>1254</v>
      </c>
      <c r="Y145" s="376" t="s">
        <v>1254</v>
      </c>
      <c r="Z145" s="376" t="s">
        <v>1254</v>
      </c>
      <c r="AA145" s="378" t="s">
        <v>1380</v>
      </c>
      <c r="AB145" s="378" t="s">
        <v>1380</v>
      </c>
      <c r="AC145" s="417" t="str">
        <f>Table1332[[#This Row],[Default]]</f>
        <v>0</v>
      </c>
      <c r="AD145" s="378" t="s">
        <v>1207</v>
      </c>
      <c r="AE145" s="417" t="str">
        <f>Table1332[[#This Row],[Default]]</f>
        <v>0</v>
      </c>
      <c r="AF145" s="378" t="s">
        <v>1380</v>
      </c>
      <c r="AG145" s="417" t="str">
        <f>Table1332[[#This Row],[Default]]</f>
        <v>0</v>
      </c>
      <c r="AH145" s="376"/>
      <c r="AI145" s="376" t="s">
        <v>1795</v>
      </c>
      <c r="AJ145" s="376"/>
      <c r="AK145" s="376"/>
      <c r="AL145" s="376"/>
    </row>
    <row r="146" spans="1:38" ht="30.75" customHeight="1" x14ac:dyDescent="0.25">
      <c r="A146" s="425">
        <v>142</v>
      </c>
      <c r="B146" s="376"/>
      <c r="C146" s="376"/>
      <c r="D146" s="376"/>
      <c r="E146" s="376" t="s">
        <v>1673</v>
      </c>
      <c r="F146" s="378" t="s">
        <v>66</v>
      </c>
      <c r="G146" s="376" t="s">
        <v>2110</v>
      </c>
      <c r="H146" s="376" t="s">
        <v>1749</v>
      </c>
      <c r="I146" s="410" t="s">
        <v>2466</v>
      </c>
      <c r="J146" s="412" t="s">
        <v>1872</v>
      </c>
      <c r="K146" s="376" t="s">
        <v>2057</v>
      </c>
      <c r="L146" s="376">
        <v>1</v>
      </c>
      <c r="M146" s="376">
        <v>1</v>
      </c>
      <c r="N146" s="376" t="s">
        <v>2038</v>
      </c>
      <c r="O146" s="376" t="s">
        <v>2296</v>
      </c>
      <c r="P146" s="376" t="s">
        <v>1675</v>
      </c>
      <c r="Q146" s="376" t="s">
        <v>1254</v>
      </c>
      <c r="R146" s="376" t="s">
        <v>1254</v>
      </c>
      <c r="S146" s="376" t="s">
        <v>1254</v>
      </c>
      <c r="T146" s="376" t="s">
        <v>1254</v>
      </c>
      <c r="U146" s="376" t="s">
        <v>1254</v>
      </c>
      <c r="V146" s="376" t="s">
        <v>1254</v>
      </c>
      <c r="W146" s="376" t="s">
        <v>1254</v>
      </c>
      <c r="X146" s="376" t="s">
        <v>1254</v>
      </c>
      <c r="Y146" s="376" t="s">
        <v>1254</v>
      </c>
      <c r="Z146" s="376" t="s">
        <v>1254</v>
      </c>
      <c r="AA146" s="378" t="s">
        <v>1380</v>
      </c>
      <c r="AB146" s="378" t="s">
        <v>1380</v>
      </c>
      <c r="AC146" s="417" t="str">
        <f>Table1332[[#This Row],[Default]]</f>
        <v>1</v>
      </c>
      <c r="AD146" s="378" t="s">
        <v>1207</v>
      </c>
      <c r="AE146" s="417" t="str">
        <f>Table1332[[#This Row],[Default]]</f>
        <v>1</v>
      </c>
      <c r="AF146" s="378" t="s">
        <v>1380</v>
      </c>
      <c r="AG146" s="417" t="str">
        <f>Table1332[[#This Row],[Default]]</f>
        <v>1</v>
      </c>
      <c r="AH146" s="376"/>
      <c r="AI146" s="376" t="s">
        <v>1795</v>
      </c>
      <c r="AJ146" s="376"/>
      <c r="AK146" s="376"/>
      <c r="AL146" s="376"/>
    </row>
    <row r="147" spans="1:38" ht="30.75" customHeight="1" x14ac:dyDescent="0.25">
      <c r="A147" s="425">
        <v>143</v>
      </c>
      <c r="B147" s="376"/>
      <c r="C147" s="376"/>
      <c r="D147" s="376"/>
      <c r="E147" s="376" t="s">
        <v>1606</v>
      </c>
      <c r="F147" s="378" t="s">
        <v>66</v>
      </c>
      <c r="G147" s="376" t="s">
        <v>1543</v>
      </c>
      <c r="H147" s="376" t="s">
        <v>1749</v>
      </c>
      <c r="I147" s="410" t="s">
        <v>2466</v>
      </c>
      <c r="J147" s="412" t="s">
        <v>1872</v>
      </c>
      <c r="K147" s="376" t="s">
        <v>2057</v>
      </c>
      <c r="L147" s="376">
        <v>1</v>
      </c>
      <c r="M147" s="376">
        <v>1</v>
      </c>
      <c r="N147" s="376" t="s">
        <v>2038</v>
      </c>
      <c r="O147" s="376" t="s">
        <v>2297</v>
      </c>
      <c r="P147" s="376" t="s">
        <v>1613</v>
      </c>
      <c r="Q147" s="376" t="s">
        <v>1254</v>
      </c>
      <c r="R147" s="376" t="s">
        <v>1254</v>
      </c>
      <c r="S147" s="376" t="s">
        <v>1254</v>
      </c>
      <c r="T147" s="376" t="s">
        <v>1254</v>
      </c>
      <c r="U147" s="376" t="s">
        <v>1254</v>
      </c>
      <c r="V147" s="376" t="s">
        <v>1254</v>
      </c>
      <c r="W147" s="376" t="s">
        <v>1254</v>
      </c>
      <c r="X147" s="376" t="s">
        <v>1254</v>
      </c>
      <c r="Y147" s="376" t="s">
        <v>1254</v>
      </c>
      <c r="Z147" s="376" t="s">
        <v>1254</v>
      </c>
      <c r="AA147" s="378" t="s">
        <v>1207</v>
      </c>
      <c r="AB147" s="378" t="s">
        <v>1207</v>
      </c>
      <c r="AC147" s="417" t="str">
        <f>Table1332[[#This Row],[Default]]</f>
        <v>1</v>
      </c>
      <c r="AD147" s="378" t="s">
        <v>1207</v>
      </c>
      <c r="AE147" s="417" t="str">
        <f>Table1332[[#This Row],[Default]]</f>
        <v>1</v>
      </c>
      <c r="AF147" s="378" t="s">
        <v>1207</v>
      </c>
      <c r="AG147" s="417" t="str">
        <f>Table1332[[#This Row],[Default]]</f>
        <v>1</v>
      </c>
      <c r="AH147" s="376"/>
      <c r="AI147" s="376" t="s">
        <v>1796</v>
      </c>
      <c r="AJ147" s="376"/>
      <c r="AK147" s="376"/>
      <c r="AL147" s="376"/>
    </row>
    <row r="148" spans="1:38" ht="30.75" customHeight="1" x14ac:dyDescent="0.25">
      <c r="A148" s="425">
        <v>144</v>
      </c>
      <c r="B148" s="376"/>
      <c r="C148" s="376"/>
      <c r="D148" s="376"/>
      <c r="E148" s="376" t="s">
        <v>1607</v>
      </c>
      <c r="F148" s="378" t="s">
        <v>66</v>
      </c>
      <c r="G148" s="376" t="s">
        <v>1543</v>
      </c>
      <c r="H148" s="376" t="s">
        <v>1749</v>
      </c>
      <c r="I148" s="410" t="s">
        <v>2466</v>
      </c>
      <c r="J148" s="377" t="s">
        <v>1873</v>
      </c>
      <c r="K148" s="376" t="s">
        <v>2057</v>
      </c>
      <c r="L148" s="376">
        <v>1</v>
      </c>
      <c r="M148" s="376">
        <v>1</v>
      </c>
      <c r="N148" s="376" t="s">
        <v>2038</v>
      </c>
      <c r="O148" s="376" t="s">
        <v>2298</v>
      </c>
      <c r="P148" s="376" t="s">
        <v>1614</v>
      </c>
      <c r="Q148" s="376" t="s">
        <v>1254</v>
      </c>
      <c r="R148" s="376" t="s">
        <v>1254</v>
      </c>
      <c r="S148" s="376" t="s">
        <v>1254</v>
      </c>
      <c r="T148" s="376" t="s">
        <v>1254</v>
      </c>
      <c r="U148" s="376" t="s">
        <v>1254</v>
      </c>
      <c r="V148" s="376" t="s">
        <v>1254</v>
      </c>
      <c r="W148" s="376" t="s">
        <v>1254</v>
      </c>
      <c r="X148" s="376" t="s">
        <v>1254</v>
      </c>
      <c r="Y148" s="376" t="s">
        <v>1254</v>
      </c>
      <c r="Z148" s="376" t="s">
        <v>1254</v>
      </c>
      <c r="AA148" s="378" t="s">
        <v>1207</v>
      </c>
      <c r="AB148" s="378" t="s">
        <v>1207</v>
      </c>
      <c r="AC148" s="417" t="str">
        <f>Table1332[[#This Row],[Default]]</f>
        <v>0</v>
      </c>
      <c r="AD148" s="378" t="s">
        <v>1207</v>
      </c>
      <c r="AE148" s="417" t="str">
        <f>Table1332[[#This Row],[Default]]</f>
        <v>0</v>
      </c>
      <c r="AF148" s="378" t="s">
        <v>1207</v>
      </c>
      <c r="AG148" s="417" t="str">
        <f>Table1332[[#This Row],[Default]]</f>
        <v>0</v>
      </c>
      <c r="AH148" s="376"/>
      <c r="AI148" s="376" t="s">
        <v>1796</v>
      </c>
      <c r="AJ148" s="376"/>
      <c r="AK148" s="376"/>
      <c r="AL148" s="376"/>
    </row>
    <row r="149" spans="1:38" ht="30.75" customHeight="1" x14ac:dyDescent="0.25">
      <c r="A149" s="425">
        <v>145</v>
      </c>
      <c r="B149" s="376"/>
      <c r="C149" s="376"/>
      <c r="D149" s="376"/>
      <c r="E149" s="376" t="s">
        <v>1574</v>
      </c>
      <c r="F149" s="378" t="s">
        <v>66</v>
      </c>
      <c r="G149" s="376" t="s">
        <v>1543</v>
      </c>
      <c r="H149" s="376" t="s">
        <v>1749</v>
      </c>
      <c r="I149" s="410" t="s">
        <v>2466</v>
      </c>
      <c r="J149" s="377" t="s">
        <v>1749</v>
      </c>
      <c r="K149" s="376" t="s">
        <v>2057</v>
      </c>
      <c r="L149" s="376">
        <v>1</v>
      </c>
      <c r="M149" s="376">
        <v>1</v>
      </c>
      <c r="N149" s="376" t="s">
        <v>2039</v>
      </c>
      <c r="O149" s="376" t="s">
        <v>2299</v>
      </c>
      <c r="P149" s="376" t="s">
        <v>1615</v>
      </c>
      <c r="Q149" s="376" t="s">
        <v>1254</v>
      </c>
      <c r="R149" s="376" t="s">
        <v>1254</v>
      </c>
      <c r="S149" s="376" t="s">
        <v>1254</v>
      </c>
      <c r="T149" s="376" t="s">
        <v>1254</v>
      </c>
      <c r="U149" s="376" t="s">
        <v>1254</v>
      </c>
      <c r="V149" s="376" t="s">
        <v>1254</v>
      </c>
      <c r="W149" s="376" t="s">
        <v>1254</v>
      </c>
      <c r="X149" s="376" t="s">
        <v>1254</v>
      </c>
      <c r="Y149" s="376" t="s">
        <v>1254</v>
      </c>
      <c r="Z149" s="376" t="s">
        <v>1254</v>
      </c>
      <c r="AA149" s="378" t="s">
        <v>1207</v>
      </c>
      <c r="AB149" s="378" t="s">
        <v>1207</v>
      </c>
      <c r="AC149" s="417">
        <f>INDEX(ConfigNew!$A$6:$DA$225,MATCH("new_LNL",ConfigNew!$A$6:$A$225,0),MATCH(AC$4,ConfigNew!$A$6:$DA$6,0))</f>
        <v>1</v>
      </c>
      <c r="AD149" s="378" t="s">
        <v>1207</v>
      </c>
      <c r="AE149" s="417">
        <f>INDEX(ConfigNew!$A$6:$DA$225,MATCH("new_LNL",ConfigNew!$A$6:$A$225,0),MATCH(AE$4,ConfigNew!$A$6:$DA$6,0))</f>
        <v>1</v>
      </c>
      <c r="AF149" s="378" t="s">
        <v>1207</v>
      </c>
      <c r="AG149" s="417">
        <f>INDEX(ConfigNew!$A$6:$DA$225,MATCH("new_LNL",ConfigNew!$A$6:$A$225,0),MATCH(AG$4,ConfigNew!$A$6:$DA$6,0))</f>
        <v>1</v>
      </c>
      <c r="AH149" s="376"/>
      <c r="AI149" s="376"/>
      <c r="AJ149" s="376"/>
      <c r="AK149" s="376"/>
      <c r="AL149" s="376"/>
    </row>
    <row r="150" spans="1:38" ht="12.6" customHeight="1" x14ac:dyDescent="0.25">
      <c r="A150" s="425">
        <v>146</v>
      </c>
      <c r="B150" s="376"/>
      <c r="C150" s="376"/>
      <c r="D150" s="376"/>
      <c r="E150" s="376" t="s">
        <v>1575</v>
      </c>
      <c r="F150" s="378" t="s">
        <v>66</v>
      </c>
      <c r="G150" s="376" t="s">
        <v>1543</v>
      </c>
      <c r="H150" s="376" t="s">
        <v>1749</v>
      </c>
      <c r="I150" s="410" t="s">
        <v>2466</v>
      </c>
      <c r="J150" s="412" t="s">
        <v>1872</v>
      </c>
      <c r="K150" s="376" t="s">
        <v>2057</v>
      </c>
      <c r="L150" s="376">
        <v>1</v>
      </c>
      <c r="M150" s="376">
        <v>1</v>
      </c>
      <c r="N150" s="376" t="s">
        <v>2039</v>
      </c>
      <c r="O150" s="376" t="s">
        <v>2300</v>
      </c>
      <c r="P150" s="376" t="s">
        <v>1616</v>
      </c>
      <c r="Q150" s="376" t="s">
        <v>1254</v>
      </c>
      <c r="R150" s="376" t="s">
        <v>1254</v>
      </c>
      <c r="S150" s="376" t="s">
        <v>1254</v>
      </c>
      <c r="T150" s="376" t="s">
        <v>1254</v>
      </c>
      <c r="U150" s="376" t="s">
        <v>1254</v>
      </c>
      <c r="V150" s="376" t="s">
        <v>1254</v>
      </c>
      <c r="W150" s="376" t="s">
        <v>1254</v>
      </c>
      <c r="X150" s="376" t="s">
        <v>1254</v>
      </c>
      <c r="Y150" s="376" t="s">
        <v>1254</v>
      </c>
      <c r="Z150" s="376" t="s">
        <v>1254</v>
      </c>
      <c r="AA150" s="378" t="s">
        <v>1207</v>
      </c>
      <c r="AB150" s="378" t="s">
        <v>1207</v>
      </c>
      <c r="AC150" s="417" t="str">
        <f>Table1332[[#This Row],[Default]]</f>
        <v>1</v>
      </c>
      <c r="AD150" s="378" t="s">
        <v>1207</v>
      </c>
      <c r="AE150" s="417" t="str">
        <f>Table1332[[#This Row],[Default]]</f>
        <v>1</v>
      </c>
      <c r="AF150" s="378" t="s">
        <v>1207</v>
      </c>
      <c r="AG150" s="417" t="str">
        <f>Table1332[[#This Row],[Default]]</f>
        <v>1</v>
      </c>
      <c r="AH150" s="376"/>
      <c r="AI150" s="376"/>
      <c r="AJ150" s="376"/>
      <c r="AK150" s="376"/>
      <c r="AL150" s="376"/>
    </row>
    <row r="151" spans="1:38" ht="15.6" customHeight="1" x14ac:dyDescent="0.25">
      <c r="A151" s="425">
        <v>147</v>
      </c>
      <c r="B151" s="376"/>
      <c r="C151" s="376"/>
      <c r="D151" s="376"/>
      <c r="E151" s="376" t="s">
        <v>1576</v>
      </c>
      <c r="F151" s="378" t="s">
        <v>66</v>
      </c>
      <c r="G151" s="376" t="s">
        <v>1577</v>
      </c>
      <c r="H151" s="376" t="s">
        <v>1749</v>
      </c>
      <c r="I151" s="410" t="s">
        <v>2466</v>
      </c>
      <c r="J151" s="377" t="s">
        <v>1873</v>
      </c>
      <c r="K151" s="376" t="s">
        <v>2057</v>
      </c>
      <c r="L151" s="376">
        <v>1</v>
      </c>
      <c r="M151" s="376">
        <v>1</v>
      </c>
      <c r="N151" s="376" t="s">
        <v>2039</v>
      </c>
      <c r="O151" s="376" t="s">
        <v>2301</v>
      </c>
      <c r="P151" s="376" t="s">
        <v>1617</v>
      </c>
      <c r="Q151" s="376" t="s">
        <v>1254</v>
      </c>
      <c r="R151" s="376" t="s">
        <v>1254</v>
      </c>
      <c r="S151" s="376" t="s">
        <v>1254</v>
      </c>
      <c r="T151" s="376" t="s">
        <v>1254</v>
      </c>
      <c r="U151" s="376" t="s">
        <v>1254</v>
      </c>
      <c r="V151" s="376" t="s">
        <v>1254</v>
      </c>
      <c r="W151" s="376" t="s">
        <v>1254</v>
      </c>
      <c r="X151" s="376" t="s">
        <v>1254</v>
      </c>
      <c r="Y151" s="376" t="s">
        <v>1254</v>
      </c>
      <c r="Z151" s="376" t="s">
        <v>1254</v>
      </c>
      <c r="AA151" s="378" t="s">
        <v>1380</v>
      </c>
      <c r="AB151" s="378" t="s">
        <v>1207</v>
      </c>
      <c r="AC151" s="417" t="str">
        <f>Table1332[[#This Row],[Default]]</f>
        <v>0</v>
      </c>
      <c r="AD151" s="378" t="s">
        <v>1207</v>
      </c>
      <c r="AE151" s="417" t="str">
        <f>Table1332[[#This Row],[Default]]</f>
        <v>0</v>
      </c>
      <c r="AF151" s="378" t="s">
        <v>1207</v>
      </c>
      <c r="AG151" s="417" t="str">
        <f>Table1332[[#This Row],[Default]]</f>
        <v>0</v>
      </c>
      <c r="AH151" s="376"/>
      <c r="AI151" s="376" t="s">
        <v>1796</v>
      </c>
      <c r="AJ151" s="376"/>
      <c r="AK151" s="376"/>
      <c r="AL151" s="376"/>
    </row>
    <row r="152" spans="1:38" ht="12" customHeight="1" x14ac:dyDescent="0.25">
      <c r="A152" s="425">
        <v>148</v>
      </c>
      <c r="B152" s="376"/>
      <c r="C152" s="376"/>
      <c r="D152" s="376"/>
      <c r="E152" s="376" t="s">
        <v>1578</v>
      </c>
      <c r="F152" s="378" t="s">
        <v>66</v>
      </c>
      <c r="G152" s="376" t="s">
        <v>1577</v>
      </c>
      <c r="H152" s="376" t="s">
        <v>1749</v>
      </c>
      <c r="I152" s="410" t="s">
        <v>2466</v>
      </c>
      <c r="J152" s="412" t="s">
        <v>1872</v>
      </c>
      <c r="K152" s="376" t="s">
        <v>2057</v>
      </c>
      <c r="L152" s="376">
        <v>1</v>
      </c>
      <c r="M152" s="376">
        <v>1</v>
      </c>
      <c r="N152" s="376" t="s">
        <v>2039</v>
      </c>
      <c r="O152" s="376" t="s">
        <v>2302</v>
      </c>
      <c r="P152" s="376" t="s">
        <v>1618</v>
      </c>
      <c r="Q152" s="376" t="s">
        <v>1254</v>
      </c>
      <c r="R152" s="376" t="s">
        <v>1254</v>
      </c>
      <c r="S152" s="376" t="s">
        <v>1254</v>
      </c>
      <c r="T152" s="376" t="s">
        <v>1254</v>
      </c>
      <c r="U152" s="376" t="s">
        <v>1254</v>
      </c>
      <c r="V152" s="376" t="s">
        <v>1254</v>
      </c>
      <c r="W152" s="376" t="s">
        <v>1254</v>
      </c>
      <c r="X152" s="376" t="s">
        <v>1254</v>
      </c>
      <c r="Y152" s="376" t="s">
        <v>1254</v>
      </c>
      <c r="Z152" s="376" t="s">
        <v>1254</v>
      </c>
      <c r="AA152" s="378" t="s">
        <v>1380</v>
      </c>
      <c r="AB152" s="378" t="s">
        <v>1207</v>
      </c>
      <c r="AC152" s="417" t="str">
        <f>Table1332[[#This Row],[Default]]</f>
        <v>1</v>
      </c>
      <c r="AD152" s="378" t="s">
        <v>1207</v>
      </c>
      <c r="AE152" s="417" t="str">
        <f>Table1332[[#This Row],[Default]]</f>
        <v>1</v>
      </c>
      <c r="AF152" s="378" t="s">
        <v>1207</v>
      </c>
      <c r="AG152" s="417" t="str">
        <f>Table1332[[#This Row],[Default]]</f>
        <v>1</v>
      </c>
      <c r="AH152" s="376"/>
      <c r="AI152" s="376" t="s">
        <v>1796</v>
      </c>
      <c r="AJ152" s="376"/>
      <c r="AK152" s="376"/>
      <c r="AL152" s="376"/>
    </row>
    <row r="153" spans="1:38" ht="30.75" customHeight="1" x14ac:dyDescent="0.25">
      <c r="A153" s="425">
        <v>149</v>
      </c>
      <c r="B153" s="376"/>
      <c r="C153" s="376"/>
      <c r="D153" s="376"/>
      <c r="E153" s="376" t="s">
        <v>1581</v>
      </c>
      <c r="F153" s="378" t="s">
        <v>66</v>
      </c>
      <c r="G153" s="376" t="s">
        <v>2438</v>
      </c>
      <c r="H153" s="376" t="s">
        <v>1749</v>
      </c>
      <c r="I153" s="410" t="s">
        <v>2466</v>
      </c>
      <c r="J153" s="377" t="s">
        <v>1873</v>
      </c>
      <c r="K153" s="376" t="s">
        <v>2057</v>
      </c>
      <c r="L153" s="376">
        <v>1</v>
      </c>
      <c r="M153" s="376">
        <v>1</v>
      </c>
      <c r="N153" s="376" t="s">
        <v>2039</v>
      </c>
      <c r="O153" s="376" t="s">
        <v>2303</v>
      </c>
      <c r="P153" s="376" t="s">
        <v>1619</v>
      </c>
      <c r="Q153" s="376" t="s">
        <v>1254</v>
      </c>
      <c r="R153" s="376" t="s">
        <v>1254</v>
      </c>
      <c r="S153" s="376" t="s">
        <v>1254</v>
      </c>
      <c r="T153" s="376" t="s">
        <v>1254</v>
      </c>
      <c r="U153" s="376" t="s">
        <v>1254</v>
      </c>
      <c r="V153" s="376" t="s">
        <v>1254</v>
      </c>
      <c r="W153" s="376" t="s">
        <v>1254</v>
      </c>
      <c r="X153" s="376" t="s">
        <v>1254</v>
      </c>
      <c r="Y153" s="376" t="s">
        <v>1254</v>
      </c>
      <c r="Z153" s="376" t="s">
        <v>1254</v>
      </c>
      <c r="AA153" s="378" t="s">
        <v>1380</v>
      </c>
      <c r="AB153" s="378" t="s">
        <v>1380</v>
      </c>
      <c r="AC153" s="417" t="str">
        <f>Table1332[[#This Row],[Default]]</f>
        <v>0</v>
      </c>
      <c r="AD153" s="378" t="s">
        <v>1184</v>
      </c>
      <c r="AE153" s="417" t="str">
        <f>Table1332[[#This Row],[Default]]</f>
        <v>0</v>
      </c>
      <c r="AF153" s="378" t="s">
        <v>1184</v>
      </c>
      <c r="AG153" s="417" t="str">
        <f>Table1332[[#This Row],[Default]]</f>
        <v>0</v>
      </c>
      <c r="AH153" s="376"/>
      <c r="AI153" s="376"/>
      <c r="AJ153" s="376"/>
      <c r="AK153" s="376"/>
      <c r="AL153" s="376"/>
    </row>
    <row r="154" spans="1:38" ht="30.75" customHeight="1" x14ac:dyDescent="0.25">
      <c r="A154" s="425">
        <v>150</v>
      </c>
      <c r="B154" s="376"/>
      <c r="C154" s="376"/>
      <c r="D154" s="376"/>
      <c r="E154" s="376" t="s">
        <v>1582</v>
      </c>
      <c r="F154" s="378" t="s">
        <v>66</v>
      </c>
      <c r="G154" s="376" t="s">
        <v>2438</v>
      </c>
      <c r="H154" s="376" t="s">
        <v>1749</v>
      </c>
      <c r="I154" s="410" t="s">
        <v>2466</v>
      </c>
      <c r="J154" s="412" t="s">
        <v>1872</v>
      </c>
      <c r="K154" s="376" t="s">
        <v>2057</v>
      </c>
      <c r="L154" s="376">
        <v>1</v>
      </c>
      <c r="M154" s="376">
        <v>1</v>
      </c>
      <c r="N154" s="376" t="s">
        <v>2039</v>
      </c>
      <c r="O154" s="376" t="s">
        <v>2304</v>
      </c>
      <c r="P154" s="376" t="s">
        <v>1620</v>
      </c>
      <c r="Q154" s="376" t="s">
        <v>1254</v>
      </c>
      <c r="R154" s="376" t="s">
        <v>1254</v>
      </c>
      <c r="S154" s="376" t="s">
        <v>1254</v>
      </c>
      <c r="T154" s="376" t="s">
        <v>1254</v>
      </c>
      <c r="U154" s="376" t="s">
        <v>1254</v>
      </c>
      <c r="V154" s="376" t="s">
        <v>1254</v>
      </c>
      <c r="W154" s="376" t="s">
        <v>1254</v>
      </c>
      <c r="X154" s="376" t="s">
        <v>1254</v>
      </c>
      <c r="Y154" s="376" t="s">
        <v>1254</v>
      </c>
      <c r="Z154" s="376" t="s">
        <v>1254</v>
      </c>
      <c r="AA154" s="378" t="s">
        <v>1380</v>
      </c>
      <c r="AB154" s="378" t="s">
        <v>1380</v>
      </c>
      <c r="AC154" s="417" t="str">
        <f>Table1332[[#This Row],[Default]]</f>
        <v>1</v>
      </c>
      <c r="AD154" s="378" t="s">
        <v>1184</v>
      </c>
      <c r="AE154" s="417" t="str">
        <f>Table1332[[#This Row],[Default]]</f>
        <v>1</v>
      </c>
      <c r="AF154" s="378" t="s">
        <v>1184</v>
      </c>
      <c r="AG154" s="417" t="str">
        <f>Table1332[[#This Row],[Default]]</f>
        <v>1</v>
      </c>
      <c r="AH154" s="376"/>
      <c r="AI154" s="376"/>
      <c r="AJ154" s="376"/>
      <c r="AK154" s="376"/>
      <c r="AL154" s="376"/>
    </row>
    <row r="155" spans="1:38" ht="30.75" customHeight="1" x14ac:dyDescent="0.25">
      <c r="A155" s="425">
        <v>151</v>
      </c>
      <c r="B155" s="376"/>
      <c r="C155" s="376"/>
      <c r="D155" s="376"/>
      <c r="E155" s="376" t="s">
        <v>1583</v>
      </c>
      <c r="F155" s="378" t="s">
        <v>66</v>
      </c>
      <c r="G155" s="376" t="s">
        <v>1584</v>
      </c>
      <c r="H155" s="376" t="s">
        <v>1749</v>
      </c>
      <c r="I155" s="410" t="s">
        <v>2466</v>
      </c>
      <c r="J155" s="377" t="s">
        <v>1873</v>
      </c>
      <c r="K155" s="376" t="s">
        <v>2057</v>
      </c>
      <c r="L155" s="376">
        <v>1</v>
      </c>
      <c r="M155" s="376">
        <v>1</v>
      </c>
      <c r="N155" s="376" t="s">
        <v>2039</v>
      </c>
      <c r="O155" s="376" t="s">
        <v>2305</v>
      </c>
      <c r="P155" s="376" t="s">
        <v>1621</v>
      </c>
      <c r="Q155" s="376" t="s">
        <v>1254</v>
      </c>
      <c r="R155" s="376" t="s">
        <v>1254</v>
      </c>
      <c r="S155" s="376" t="s">
        <v>1254</v>
      </c>
      <c r="T155" s="376" t="s">
        <v>1254</v>
      </c>
      <c r="U155" s="376" t="s">
        <v>1254</v>
      </c>
      <c r="V155" s="376" t="s">
        <v>1254</v>
      </c>
      <c r="W155" s="376" t="s">
        <v>1254</v>
      </c>
      <c r="X155" s="376" t="s">
        <v>1254</v>
      </c>
      <c r="Y155" s="376" t="s">
        <v>1254</v>
      </c>
      <c r="Z155" s="376" t="s">
        <v>1254</v>
      </c>
      <c r="AA155" s="378" t="s">
        <v>1207</v>
      </c>
      <c r="AB155" s="378" t="s">
        <v>1380</v>
      </c>
      <c r="AC155" s="417" t="str">
        <f>Table1332[[#This Row],[Default]]</f>
        <v>0</v>
      </c>
      <c r="AD155" s="378" t="s">
        <v>1380</v>
      </c>
      <c r="AE155" s="417" t="str">
        <f>Table1332[[#This Row],[Default]]</f>
        <v>0</v>
      </c>
      <c r="AF155" s="378" t="s">
        <v>1207</v>
      </c>
      <c r="AG155" s="417" t="str">
        <f>Table1332[[#This Row],[Default]]</f>
        <v>0</v>
      </c>
      <c r="AH155" s="376"/>
      <c r="AI155" s="376"/>
      <c r="AJ155" s="376"/>
      <c r="AK155" s="376"/>
      <c r="AL155" s="376"/>
    </row>
    <row r="156" spans="1:38" ht="30.75" customHeight="1" x14ac:dyDescent="0.25">
      <c r="A156" s="425">
        <v>152</v>
      </c>
      <c r="B156" s="376"/>
      <c r="C156" s="376"/>
      <c r="D156" s="376"/>
      <c r="E156" s="376" t="s">
        <v>1585</v>
      </c>
      <c r="F156" s="378" t="s">
        <v>66</v>
      </c>
      <c r="G156" s="376" t="s">
        <v>1584</v>
      </c>
      <c r="H156" s="376" t="s">
        <v>1749</v>
      </c>
      <c r="I156" s="410" t="s">
        <v>2466</v>
      </c>
      <c r="J156" s="412" t="s">
        <v>1872</v>
      </c>
      <c r="K156" s="376" t="s">
        <v>2057</v>
      </c>
      <c r="L156" s="376">
        <v>1</v>
      </c>
      <c r="M156" s="376">
        <v>1</v>
      </c>
      <c r="N156" s="376" t="s">
        <v>2039</v>
      </c>
      <c r="O156" s="376" t="s">
        <v>2306</v>
      </c>
      <c r="P156" s="376" t="s">
        <v>1622</v>
      </c>
      <c r="Q156" s="376" t="s">
        <v>1254</v>
      </c>
      <c r="R156" s="376" t="s">
        <v>1254</v>
      </c>
      <c r="S156" s="376" t="s">
        <v>1254</v>
      </c>
      <c r="T156" s="376" t="s">
        <v>1254</v>
      </c>
      <c r="U156" s="376" t="s">
        <v>1254</v>
      </c>
      <c r="V156" s="376" t="s">
        <v>1254</v>
      </c>
      <c r="W156" s="376" t="s">
        <v>1254</v>
      </c>
      <c r="X156" s="376" t="s">
        <v>1254</v>
      </c>
      <c r="Y156" s="376" t="s">
        <v>1254</v>
      </c>
      <c r="Z156" s="376" t="s">
        <v>1254</v>
      </c>
      <c r="AA156" s="378" t="s">
        <v>1207</v>
      </c>
      <c r="AB156" s="378" t="s">
        <v>1380</v>
      </c>
      <c r="AC156" s="417" t="str">
        <f>Table1332[[#This Row],[Default]]</f>
        <v>1</v>
      </c>
      <c r="AD156" s="378" t="s">
        <v>1380</v>
      </c>
      <c r="AE156" s="417" t="str">
        <f>Table1332[[#This Row],[Default]]</f>
        <v>1</v>
      </c>
      <c r="AF156" s="378" t="s">
        <v>1207</v>
      </c>
      <c r="AG156" s="417" t="str">
        <f>Table1332[[#This Row],[Default]]</f>
        <v>1</v>
      </c>
      <c r="AH156" s="376"/>
      <c r="AI156" s="376"/>
      <c r="AJ156" s="376"/>
      <c r="AK156" s="376"/>
      <c r="AL156" s="376"/>
    </row>
    <row r="157" spans="1:38" ht="30.75" customHeight="1" x14ac:dyDescent="0.25">
      <c r="A157" s="425">
        <v>153</v>
      </c>
      <c r="B157" s="376"/>
      <c r="C157" s="376"/>
      <c r="D157" s="376"/>
      <c r="E157" s="376" t="s">
        <v>1586</v>
      </c>
      <c r="F157" s="378" t="s">
        <v>66</v>
      </c>
      <c r="G157" s="376" t="s">
        <v>1543</v>
      </c>
      <c r="H157" s="376" t="s">
        <v>1749</v>
      </c>
      <c r="I157" s="410" t="s">
        <v>2466</v>
      </c>
      <c r="J157" s="377" t="s">
        <v>1873</v>
      </c>
      <c r="K157" s="376" t="s">
        <v>2057</v>
      </c>
      <c r="L157" s="376">
        <v>1</v>
      </c>
      <c r="M157" s="376">
        <v>1</v>
      </c>
      <c r="N157" s="376" t="s">
        <v>2040</v>
      </c>
      <c r="O157" s="376" t="s">
        <v>2307</v>
      </c>
      <c r="P157" s="376" t="s">
        <v>1623</v>
      </c>
      <c r="Q157" s="376" t="s">
        <v>1254</v>
      </c>
      <c r="R157" s="376" t="s">
        <v>1254</v>
      </c>
      <c r="S157" s="376" t="s">
        <v>1254</v>
      </c>
      <c r="T157" s="376" t="s">
        <v>1254</v>
      </c>
      <c r="U157" s="376" t="s">
        <v>1254</v>
      </c>
      <c r="V157" s="376" t="s">
        <v>1254</v>
      </c>
      <c r="W157" s="376" t="s">
        <v>1254</v>
      </c>
      <c r="X157" s="376" t="s">
        <v>1254</v>
      </c>
      <c r="Y157" s="376" t="s">
        <v>1254</v>
      </c>
      <c r="Z157" s="376" t="s">
        <v>1254</v>
      </c>
      <c r="AA157" s="378" t="s">
        <v>1207</v>
      </c>
      <c r="AB157" s="378" t="s">
        <v>1207</v>
      </c>
      <c r="AC157" s="417" t="str">
        <f>Table1332[[#This Row],[Default]]</f>
        <v>0</v>
      </c>
      <c r="AD157" s="378" t="s">
        <v>1207</v>
      </c>
      <c r="AE157" s="417" t="str">
        <f>Table1332[[#This Row],[Default]]</f>
        <v>0</v>
      </c>
      <c r="AF157" s="378" t="s">
        <v>1207</v>
      </c>
      <c r="AG157" s="417" t="str">
        <f>Table1332[[#This Row],[Default]]</f>
        <v>0</v>
      </c>
      <c r="AH157" s="376"/>
      <c r="AI157" s="376"/>
      <c r="AJ157" s="376"/>
      <c r="AK157" s="376"/>
      <c r="AL157" s="376"/>
    </row>
    <row r="158" spans="1:38" ht="30.75" customHeight="1" x14ac:dyDescent="0.25">
      <c r="A158" s="425">
        <v>154</v>
      </c>
      <c r="B158" s="376"/>
      <c r="C158" s="376"/>
      <c r="D158" s="376"/>
      <c r="E158" s="376" t="s">
        <v>1587</v>
      </c>
      <c r="F158" s="378" t="s">
        <v>66</v>
      </c>
      <c r="G158" s="376" t="s">
        <v>1543</v>
      </c>
      <c r="H158" s="376" t="s">
        <v>1749</v>
      </c>
      <c r="I158" s="410" t="s">
        <v>2466</v>
      </c>
      <c r="J158" s="412" t="s">
        <v>1872</v>
      </c>
      <c r="K158" s="376" t="s">
        <v>2057</v>
      </c>
      <c r="L158" s="376">
        <v>1</v>
      </c>
      <c r="M158" s="376">
        <v>1</v>
      </c>
      <c r="N158" s="376" t="s">
        <v>2040</v>
      </c>
      <c r="O158" s="376" t="s">
        <v>2308</v>
      </c>
      <c r="P158" s="376" t="s">
        <v>1624</v>
      </c>
      <c r="Q158" s="376" t="s">
        <v>1254</v>
      </c>
      <c r="R158" s="376" t="s">
        <v>1254</v>
      </c>
      <c r="S158" s="376" t="s">
        <v>1254</v>
      </c>
      <c r="T158" s="376" t="s">
        <v>1254</v>
      </c>
      <c r="U158" s="376" t="s">
        <v>1254</v>
      </c>
      <c r="V158" s="376" t="s">
        <v>1254</v>
      </c>
      <c r="W158" s="376" t="s">
        <v>1254</v>
      </c>
      <c r="X158" s="376" t="s">
        <v>1254</v>
      </c>
      <c r="Y158" s="376" t="s">
        <v>1254</v>
      </c>
      <c r="Z158" s="376" t="s">
        <v>1254</v>
      </c>
      <c r="AA158" s="378" t="s">
        <v>1207</v>
      </c>
      <c r="AB158" s="378" t="s">
        <v>1207</v>
      </c>
      <c r="AC158" s="417" t="str">
        <f>Table1332[[#This Row],[Default]]</f>
        <v>1</v>
      </c>
      <c r="AD158" s="378" t="s">
        <v>1207</v>
      </c>
      <c r="AE158" s="417" t="str">
        <f>Table1332[[#This Row],[Default]]</f>
        <v>1</v>
      </c>
      <c r="AF158" s="378" t="s">
        <v>1207</v>
      </c>
      <c r="AG158" s="417" t="str">
        <f>Table1332[[#This Row],[Default]]</f>
        <v>1</v>
      </c>
      <c r="AH158" s="376"/>
      <c r="AI158" s="376"/>
      <c r="AJ158" s="376"/>
      <c r="AK158" s="376"/>
      <c r="AL158" s="376"/>
    </row>
    <row r="159" spans="1:38" ht="30.75" customHeight="1" x14ac:dyDescent="0.25">
      <c r="A159" s="425">
        <v>155</v>
      </c>
      <c r="B159" s="376"/>
      <c r="C159" s="376"/>
      <c r="D159" s="376"/>
      <c r="E159" s="376" t="s">
        <v>1588</v>
      </c>
      <c r="F159" s="378" t="s">
        <v>66</v>
      </c>
      <c r="G159" s="376" t="s">
        <v>1589</v>
      </c>
      <c r="H159" s="376" t="s">
        <v>1749</v>
      </c>
      <c r="I159" s="410" t="s">
        <v>2466</v>
      </c>
      <c r="J159" s="377" t="s">
        <v>1873</v>
      </c>
      <c r="K159" s="376" t="s">
        <v>2057</v>
      </c>
      <c r="L159" s="376">
        <v>1</v>
      </c>
      <c r="M159" s="376">
        <v>1</v>
      </c>
      <c r="N159" s="376" t="s">
        <v>2040</v>
      </c>
      <c r="O159" s="376" t="s">
        <v>2309</v>
      </c>
      <c r="P159" s="376" t="s">
        <v>1625</v>
      </c>
      <c r="Q159" s="376" t="s">
        <v>1254</v>
      </c>
      <c r="R159" s="376" t="s">
        <v>1254</v>
      </c>
      <c r="S159" s="376" t="s">
        <v>1254</v>
      </c>
      <c r="T159" s="376" t="s">
        <v>1254</v>
      </c>
      <c r="U159" s="376" t="s">
        <v>1254</v>
      </c>
      <c r="V159" s="376" t="s">
        <v>1254</v>
      </c>
      <c r="W159" s="376" t="s">
        <v>1254</v>
      </c>
      <c r="X159" s="376" t="s">
        <v>1254</v>
      </c>
      <c r="Y159" s="376" t="s">
        <v>1254</v>
      </c>
      <c r="Z159" s="376" t="s">
        <v>1254</v>
      </c>
      <c r="AA159" s="378" t="s">
        <v>1207</v>
      </c>
      <c r="AB159" s="378" t="s">
        <v>1380</v>
      </c>
      <c r="AC159" s="417" t="str">
        <f>Table1332[[#This Row],[Default]]</f>
        <v>0</v>
      </c>
      <c r="AD159" s="378" t="s">
        <v>1380</v>
      </c>
      <c r="AE159" s="417" t="str">
        <f>Table1332[[#This Row],[Default]]</f>
        <v>0</v>
      </c>
      <c r="AF159" s="378" t="s">
        <v>1380</v>
      </c>
      <c r="AG159" s="417" t="str">
        <f>Table1332[[#This Row],[Default]]</f>
        <v>0</v>
      </c>
      <c r="AH159" s="376"/>
      <c r="AI159" s="376"/>
      <c r="AJ159" s="376"/>
      <c r="AK159" s="376"/>
      <c r="AL159" s="376"/>
    </row>
    <row r="160" spans="1:38" ht="30.75" customHeight="1" x14ac:dyDescent="0.25">
      <c r="A160" s="425">
        <v>156</v>
      </c>
      <c r="B160" s="376"/>
      <c r="C160" s="376"/>
      <c r="D160" s="376"/>
      <c r="E160" s="376" t="s">
        <v>1590</v>
      </c>
      <c r="F160" s="378" t="s">
        <v>66</v>
      </c>
      <c r="G160" s="376" t="s">
        <v>1589</v>
      </c>
      <c r="H160" s="376" t="s">
        <v>1749</v>
      </c>
      <c r="I160" s="410" t="s">
        <v>2466</v>
      </c>
      <c r="J160" s="412" t="s">
        <v>1872</v>
      </c>
      <c r="K160" s="376" t="s">
        <v>2057</v>
      </c>
      <c r="L160" s="376">
        <v>1</v>
      </c>
      <c r="M160" s="376">
        <v>1</v>
      </c>
      <c r="N160" s="376" t="s">
        <v>2040</v>
      </c>
      <c r="O160" s="376" t="s">
        <v>2310</v>
      </c>
      <c r="P160" s="376" t="s">
        <v>1626</v>
      </c>
      <c r="Q160" s="376" t="s">
        <v>1254</v>
      </c>
      <c r="R160" s="376" t="s">
        <v>1254</v>
      </c>
      <c r="S160" s="376" t="s">
        <v>1254</v>
      </c>
      <c r="T160" s="376" t="s">
        <v>1254</v>
      </c>
      <c r="U160" s="376" t="s">
        <v>1254</v>
      </c>
      <c r="V160" s="376" t="s">
        <v>1254</v>
      </c>
      <c r="W160" s="376" t="s">
        <v>1254</v>
      </c>
      <c r="X160" s="376" t="s">
        <v>1254</v>
      </c>
      <c r="Y160" s="376" t="s">
        <v>1254</v>
      </c>
      <c r="Z160" s="376" t="s">
        <v>1254</v>
      </c>
      <c r="AA160" s="378" t="s">
        <v>1207</v>
      </c>
      <c r="AB160" s="378" t="s">
        <v>1380</v>
      </c>
      <c r="AC160" s="417" t="str">
        <f>Table1332[[#This Row],[Default]]</f>
        <v>1</v>
      </c>
      <c r="AD160" s="378" t="s">
        <v>1380</v>
      </c>
      <c r="AE160" s="417" t="str">
        <f>Table1332[[#This Row],[Default]]</f>
        <v>1</v>
      </c>
      <c r="AF160" s="378" t="s">
        <v>1380</v>
      </c>
      <c r="AG160" s="417" t="str">
        <f>Table1332[[#This Row],[Default]]</f>
        <v>1</v>
      </c>
      <c r="AH160" s="376"/>
      <c r="AI160" s="376"/>
      <c r="AJ160" s="376"/>
      <c r="AK160" s="376"/>
      <c r="AL160" s="376"/>
    </row>
    <row r="161" spans="1:38" ht="30.75" customHeight="1" x14ac:dyDescent="0.25">
      <c r="A161" s="425">
        <v>157</v>
      </c>
      <c r="B161" s="376"/>
      <c r="C161" s="376"/>
      <c r="D161" s="376"/>
      <c r="E161" s="376" t="s">
        <v>1595</v>
      </c>
      <c r="F161" s="378" t="s">
        <v>66</v>
      </c>
      <c r="G161" s="376" t="s">
        <v>1543</v>
      </c>
      <c r="H161" s="376" t="s">
        <v>1749</v>
      </c>
      <c r="I161" s="410" t="s">
        <v>2466</v>
      </c>
      <c r="J161" s="412" t="s">
        <v>1872</v>
      </c>
      <c r="K161" s="376" t="s">
        <v>2057</v>
      </c>
      <c r="L161" s="376">
        <v>1</v>
      </c>
      <c r="M161" s="376">
        <v>1</v>
      </c>
      <c r="N161" s="376" t="s">
        <v>2040</v>
      </c>
      <c r="O161" s="376" t="s">
        <v>2311</v>
      </c>
      <c r="P161" s="376" t="s">
        <v>1629</v>
      </c>
      <c r="Q161" s="376" t="s">
        <v>1254</v>
      </c>
      <c r="R161" s="376" t="s">
        <v>1254</v>
      </c>
      <c r="S161" s="376" t="s">
        <v>1254</v>
      </c>
      <c r="T161" s="376" t="s">
        <v>1254</v>
      </c>
      <c r="U161" s="376" t="s">
        <v>1254</v>
      </c>
      <c r="V161" s="376" t="s">
        <v>1254</v>
      </c>
      <c r="W161" s="376" t="s">
        <v>1254</v>
      </c>
      <c r="X161" s="376" t="s">
        <v>1254</v>
      </c>
      <c r="Y161" s="376" t="s">
        <v>1254</v>
      </c>
      <c r="Z161" s="376" t="s">
        <v>1254</v>
      </c>
      <c r="AA161" s="378" t="s">
        <v>1207</v>
      </c>
      <c r="AB161" s="378" t="s">
        <v>1207</v>
      </c>
      <c r="AC161" s="417" t="str">
        <f>Table1332[[#This Row],[Default]]</f>
        <v>1</v>
      </c>
      <c r="AD161" s="378" t="s">
        <v>1207</v>
      </c>
      <c r="AE161" s="417" t="str">
        <f>Table1332[[#This Row],[Default]]</f>
        <v>1</v>
      </c>
      <c r="AF161" s="378" t="s">
        <v>1207</v>
      </c>
      <c r="AG161" s="417" t="str">
        <f>Table1332[[#This Row],[Default]]</f>
        <v>1</v>
      </c>
      <c r="AH161" s="376"/>
      <c r="AI161" s="376"/>
      <c r="AJ161" s="376"/>
      <c r="AK161" s="376"/>
      <c r="AL161" s="376"/>
    </row>
    <row r="162" spans="1:38" ht="30.75" customHeight="1" x14ac:dyDescent="0.25">
      <c r="A162" s="425">
        <v>158</v>
      </c>
      <c r="B162" s="376"/>
      <c r="C162" s="376"/>
      <c r="D162" s="376"/>
      <c r="E162" s="376" t="s">
        <v>1596</v>
      </c>
      <c r="F162" s="378" t="s">
        <v>66</v>
      </c>
      <c r="G162" s="376" t="s">
        <v>1543</v>
      </c>
      <c r="H162" s="376" t="s">
        <v>1749</v>
      </c>
      <c r="I162" s="410" t="s">
        <v>2466</v>
      </c>
      <c r="J162" s="377" t="s">
        <v>1873</v>
      </c>
      <c r="K162" s="376" t="s">
        <v>2057</v>
      </c>
      <c r="L162" s="376">
        <v>1</v>
      </c>
      <c r="M162" s="376">
        <v>1</v>
      </c>
      <c r="N162" s="376" t="s">
        <v>2040</v>
      </c>
      <c r="O162" s="376" t="s">
        <v>2312</v>
      </c>
      <c r="P162" s="376" t="s">
        <v>1630</v>
      </c>
      <c r="Q162" s="376" t="s">
        <v>1254</v>
      </c>
      <c r="R162" s="376" t="s">
        <v>1254</v>
      </c>
      <c r="S162" s="376" t="s">
        <v>1254</v>
      </c>
      <c r="T162" s="376" t="s">
        <v>1254</v>
      </c>
      <c r="U162" s="376" t="s">
        <v>1254</v>
      </c>
      <c r="V162" s="376" t="s">
        <v>1254</v>
      </c>
      <c r="W162" s="376" t="s">
        <v>1254</v>
      </c>
      <c r="X162" s="376" t="s">
        <v>1254</v>
      </c>
      <c r="Y162" s="376" t="s">
        <v>1254</v>
      </c>
      <c r="Z162" s="376" t="s">
        <v>1254</v>
      </c>
      <c r="AA162" s="378" t="s">
        <v>1207</v>
      </c>
      <c r="AB162" s="378" t="s">
        <v>1207</v>
      </c>
      <c r="AC162" s="417" t="str">
        <f>Table1332[[#This Row],[Default]]</f>
        <v>0</v>
      </c>
      <c r="AD162" s="378" t="s">
        <v>1207</v>
      </c>
      <c r="AE162" s="417" t="str">
        <f>Table1332[[#This Row],[Default]]</f>
        <v>0</v>
      </c>
      <c r="AF162" s="378" t="s">
        <v>1207</v>
      </c>
      <c r="AG162" s="417" t="str">
        <f>Table1332[[#This Row],[Default]]</f>
        <v>0</v>
      </c>
      <c r="AH162" s="376"/>
      <c r="AI162" s="376"/>
      <c r="AJ162" s="376"/>
      <c r="AK162" s="376"/>
      <c r="AL162" s="376"/>
    </row>
    <row r="163" spans="1:38" ht="30.75" customHeight="1" x14ac:dyDescent="0.25">
      <c r="A163" s="425">
        <v>159</v>
      </c>
      <c r="B163" s="376"/>
      <c r="C163" s="376"/>
      <c r="D163" s="376"/>
      <c r="E163" s="376" t="s">
        <v>1597</v>
      </c>
      <c r="F163" s="378" t="s">
        <v>66</v>
      </c>
      <c r="G163" s="376" t="s">
        <v>1543</v>
      </c>
      <c r="H163" s="376" t="s">
        <v>1749</v>
      </c>
      <c r="I163" s="410" t="s">
        <v>2466</v>
      </c>
      <c r="J163" s="412" t="s">
        <v>1872</v>
      </c>
      <c r="K163" s="376" t="s">
        <v>2057</v>
      </c>
      <c r="L163" s="376">
        <v>1</v>
      </c>
      <c r="M163" s="376">
        <v>1</v>
      </c>
      <c r="N163" s="376" t="s">
        <v>2040</v>
      </c>
      <c r="O163" s="376" t="s">
        <v>2313</v>
      </c>
      <c r="P163" s="376" t="s">
        <v>1627</v>
      </c>
      <c r="Q163" s="376" t="s">
        <v>1254</v>
      </c>
      <c r="R163" s="376" t="s">
        <v>1254</v>
      </c>
      <c r="S163" s="376" t="s">
        <v>1254</v>
      </c>
      <c r="T163" s="376" t="s">
        <v>1254</v>
      </c>
      <c r="U163" s="376" t="s">
        <v>1254</v>
      </c>
      <c r="V163" s="376" t="s">
        <v>1254</v>
      </c>
      <c r="W163" s="376" t="s">
        <v>1254</v>
      </c>
      <c r="X163" s="376" t="s">
        <v>1254</v>
      </c>
      <c r="Y163" s="376" t="s">
        <v>1254</v>
      </c>
      <c r="Z163" s="376" t="s">
        <v>1254</v>
      </c>
      <c r="AA163" s="378" t="s">
        <v>1207</v>
      </c>
      <c r="AB163" s="378" t="s">
        <v>1207</v>
      </c>
      <c r="AC163" s="417" t="str">
        <f>Table1332[[#This Row],[Default]]</f>
        <v>1</v>
      </c>
      <c r="AD163" s="378" t="s">
        <v>1207</v>
      </c>
      <c r="AE163" s="417" t="str">
        <f>Table1332[[#This Row],[Default]]</f>
        <v>1</v>
      </c>
      <c r="AF163" s="378" t="s">
        <v>1207</v>
      </c>
      <c r="AG163" s="417" t="str">
        <f>Table1332[[#This Row],[Default]]</f>
        <v>1</v>
      </c>
      <c r="AH163" s="376"/>
      <c r="AI163" s="376"/>
      <c r="AJ163" s="376"/>
      <c r="AK163" s="376"/>
      <c r="AL163" s="376"/>
    </row>
    <row r="164" spans="1:38" ht="30.75" customHeight="1" x14ac:dyDescent="0.25">
      <c r="A164" s="425">
        <v>160</v>
      </c>
      <c r="B164" s="376"/>
      <c r="C164" s="376"/>
      <c r="D164" s="376"/>
      <c r="E164" s="376" t="s">
        <v>1598</v>
      </c>
      <c r="F164" s="378" t="s">
        <v>66</v>
      </c>
      <c r="G164" s="376" t="s">
        <v>1543</v>
      </c>
      <c r="H164" s="376" t="s">
        <v>1749</v>
      </c>
      <c r="I164" s="410" t="s">
        <v>2466</v>
      </c>
      <c r="J164" s="377" t="s">
        <v>1873</v>
      </c>
      <c r="K164" s="376" t="s">
        <v>2057</v>
      </c>
      <c r="L164" s="376">
        <v>1</v>
      </c>
      <c r="M164" s="376">
        <v>1</v>
      </c>
      <c r="N164" s="376" t="s">
        <v>2040</v>
      </c>
      <c r="O164" s="376" t="s">
        <v>2314</v>
      </c>
      <c r="P164" s="376" t="s">
        <v>1628</v>
      </c>
      <c r="Q164" s="376" t="s">
        <v>1254</v>
      </c>
      <c r="R164" s="376" t="s">
        <v>1254</v>
      </c>
      <c r="S164" s="376" t="s">
        <v>1254</v>
      </c>
      <c r="T164" s="376" t="s">
        <v>1254</v>
      </c>
      <c r="U164" s="376" t="s">
        <v>1254</v>
      </c>
      <c r="V164" s="376" t="s">
        <v>1254</v>
      </c>
      <c r="W164" s="376" t="s">
        <v>1254</v>
      </c>
      <c r="X164" s="376" t="s">
        <v>1254</v>
      </c>
      <c r="Y164" s="376" t="s">
        <v>1254</v>
      </c>
      <c r="Z164" s="376" t="s">
        <v>1254</v>
      </c>
      <c r="AA164" s="378" t="s">
        <v>1207</v>
      </c>
      <c r="AB164" s="378" t="s">
        <v>1207</v>
      </c>
      <c r="AC164" s="417" t="str">
        <f>Table1332[[#This Row],[Default]]</f>
        <v>0</v>
      </c>
      <c r="AD164" s="378" t="s">
        <v>1207</v>
      </c>
      <c r="AE164" s="417" t="str">
        <f>Table1332[[#This Row],[Default]]</f>
        <v>0</v>
      </c>
      <c r="AF164" s="378" t="s">
        <v>1207</v>
      </c>
      <c r="AG164" s="417" t="str">
        <f>Table1332[[#This Row],[Default]]</f>
        <v>0</v>
      </c>
      <c r="AH164" s="376"/>
      <c r="AI164" s="376"/>
      <c r="AJ164" s="376"/>
      <c r="AK164" s="376"/>
      <c r="AL164" s="376"/>
    </row>
    <row r="165" spans="1:38" ht="30.75" customHeight="1" x14ac:dyDescent="0.25">
      <c r="A165" s="425">
        <v>161</v>
      </c>
      <c r="B165" s="376" t="s">
        <v>1706</v>
      </c>
      <c r="C165" s="376" t="s">
        <v>1599</v>
      </c>
      <c r="D165" s="376" t="s">
        <v>2451</v>
      </c>
      <c r="E165" s="376" t="s">
        <v>1572</v>
      </c>
      <c r="F165" s="378" t="s">
        <v>66</v>
      </c>
      <c r="G165" s="376" t="s">
        <v>2111</v>
      </c>
      <c r="H165" s="376" t="s">
        <v>1749</v>
      </c>
      <c r="I165" s="410" t="s">
        <v>2466</v>
      </c>
      <c r="J165" s="377" t="s">
        <v>1873</v>
      </c>
      <c r="K165" s="376" t="s">
        <v>2057</v>
      </c>
      <c r="L165" s="376">
        <v>1</v>
      </c>
      <c r="M165" s="376">
        <v>1</v>
      </c>
      <c r="N165" s="376" t="s">
        <v>2041</v>
      </c>
      <c r="O165" s="376" t="s">
        <v>2315</v>
      </c>
      <c r="P165" s="376" t="s">
        <v>1686</v>
      </c>
      <c r="Q165" s="376" t="s">
        <v>1254</v>
      </c>
      <c r="R165" s="376" t="s">
        <v>1254</v>
      </c>
      <c r="S165" s="376" t="s">
        <v>1254</v>
      </c>
      <c r="T165" s="376" t="s">
        <v>1254</v>
      </c>
      <c r="U165" s="376" t="s">
        <v>1254</v>
      </c>
      <c r="V165" s="376" t="s">
        <v>1254</v>
      </c>
      <c r="W165" s="376" t="s">
        <v>1254</v>
      </c>
      <c r="X165" s="376" t="s">
        <v>1254</v>
      </c>
      <c r="Y165" s="376" t="s">
        <v>1254</v>
      </c>
      <c r="Z165" s="376" t="s">
        <v>1254</v>
      </c>
      <c r="AA165" s="378" t="s">
        <v>1380</v>
      </c>
      <c r="AB165" s="378" t="s">
        <v>1380</v>
      </c>
      <c r="AC165" s="417" t="str">
        <f>Table1332[[#This Row],[Default]]</f>
        <v>0</v>
      </c>
      <c r="AD165" s="378" t="s">
        <v>1380</v>
      </c>
      <c r="AE165" s="417" t="str">
        <f>Table1332[[#This Row],[Default]]</f>
        <v>0</v>
      </c>
      <c r="AF165" s="378" t="s">
        <v>1380</v>
      </c>
      <c r="AG165" s="417" t="str">
        <f>Table1332[[#This Row],[Default]]</f>
        <v>0</v>
      </c>
      <c r="AH165" s="376"/>
      <c r="AI165" s="376"/>
      <c r="AJ165" s="376"/>
      <c r="AK165" s="376"/>
      <c r="AL165" s="376"/>
    </row>
    <row r="166" spans="1:38" ht="30.75" customHeight="1" x14ac:dyDescent="0.25">
      <c r="A166" s="425">
        <v>162</v>
      </c>
      <c r="B166" s="376"/>
      <c r="C166" s="376"/>
      <c r="D166" s="376"/>
      <c r="E166" s="376" t="s">
        <v>1573</v>
      </c>
      <c r="F166" s="378" t="s">
        <v>66</v>
      </c>
      <c r="G166" s="376" t="s">
        <v>2111</v>
      </c>
      <c r="H166" s="376" t="s">
        <v>1749</v>
      </c>
      <c r="I166" s="410" t="s">
        <v>2466</v>
      </c>
      <c r="J166" s="412" t="s">
        <v>1872</v>
      </c>
      <c r="K166" s="376" t="s">
        <v>2057</v>
      </c>
      <c r="L166" s="376">
        <v>1</v>
      </c>
      <c r="M166" s="376">
        <v>1</v>
      </c>
      <c r="N166" s="376" t="s">
        <v>2041</v>
      </c>
      <c r="O166" s="376" t="s">
        <v>2316</v>
      </c>
      <c r="P166" s="376" t="s">
        <v>1687</v>
      </c>
      <c r="Q166" s="376" t="s">
        <v>1254</v>
      </c>
      <c r="R166" s="376" t="s">
        <v>1254</v>
      </c>
      <c r="S166" s="376" t="s">
        <v>1254</v>
      </c>
      <c r="T166" s="376" t="s">
        <v>1254</v>
      </c>
      <c r="U166" s="376" t="s">
        <v>1254</v>
      </c>
      <c r="V166" s="376" t="s">
        <v>1254</v>
      </c>
      <c r="W166" s="376" t="s">
        <v>1254</v>
      </c>
      <c r="X166" s="376" t="s">
        <v>1254</v>
      </c>
      <c r="Y166" s="376" t="s">
        <v>1254</v>
      </c>
      <c r="Z166" s="376" t="s">
        <v>1254</v>
      </c>
      <c r="AA166" s="378" t="s">
        <v>1380</v>
      </c>
      <c r="AB166" s="378" t="s">
        <v>1380</v>
      </c>
      <c r="AC166" s="417" t="str">
        <f>Table1332[[#This Row],[Default]]</f>
        <v>1</v>
      </c>
      <c r="AD166" s="378" t="s">
        <v>1380</v>
      </c>
      <c r="AE166" s="417" t="str">
        <f>Table1332[[#This Row],[Default]]</f>
        <v>1</v>
      </c>
      <c r="AF166" s="378" t="s">
        <v>1380</v>
      </c>
      <c r="AG166" s="417" t="str">
        <f>Table1332[[#This Row],[Default]]</f>
        <v>1</v>
      </c>
      <c r="AH166" s="376"/>
      <c r="AI166" s="376"/>
      <c r="AJ166" s="376"/>
      <c r="AK166" s="376"/>
      <c r="AL166" s="376"/>
    </row>
    <row r="167" spans="1:38" ht="30.75" customHeight="1" x14ac:dyDescent="0.25">
      <c r="A167" s="425">
        <v>163</v>
      </c>
      <c r="B167" s="376"/>
      <c r="C167" s="376"/>
      <c r="D167" s="376"/>
      <c r="E167" s="376" t="s">
        <v>1685</v>
      </c>
      <c r="F167" s="378" t="s">
        <v>66</v>
      </c>
      <c r="G167" s="376" t="s">
        <v>2111</v>
      </c>
      <c r="H167" s="376" t="s">
        <v>1749</v>
      </c>
      <c r="I167" s="410" t="s">
        <v>2466</v>
      </c>
      <c r="J167" s="377" t="s">
        <v>1873</v>
      </c>
      <c r="K167" s="376" t="s">
        <v>2057</v>
      </c>
      <c r="L167" s="376">
        <v>1</v>
      </c>
      <c r="M167" s="376">
        <v>1</v>
      </c>
      <c r="N167" s="376" t="s">
        <v>2041</v>
      </c>
      <c r="O167" s="376" t="s">
        <v>2317</v>
      </c>
      <c r="P167" s="376" t="s">
        <v>1687</v>
      </c>
      <c r="Q167" s="376" t="s">
        <v>1254</v>
      </c>
      <c r="R167" s="376" t="s">
        <v>1254</v>
      </c>
      <c r="S167" s="376" t="s">
        <v>1254</v>
      </c>
      <c r="T167" s="376" t="s">
        <v>1254</v>
      </c>
      <c r="U167" s="376" t="s">
        <v>1254</v>
      </c>
      <c r="V167" s="376" t="s">
        <v>1254</v>
      </c>
      <c r="W167" s="376" t="s">
        <v>1254</v>
      </c>
      <c r="X167" s="376" t="s">
        <v>1254</v>
      </c>
      <c r="Y167" s="376" t="s">
        <v>1254</v>
      </c>
      <c r="Z167" s="376" t="s">
        <v>1254</v>
      </c>
      <c r="AA167" s="378" t="s">
        <v>1380</v>
      </c>
      <c r="AB167" s="378" t="s">
        <v>1380</v>
      </c>
      <c r="AC167" s="417" t="str">
        <f>Table1332[[#This Row],[Default]]</f>
        <v>0</v>
      </c>
      <c r="AD167" s="378" t="s">
        <v>1380</v>
      </c>
      <c r="AE167" s="417" t="str">
        <f>Table1332[[#This Row],[Default]]</f>
        <v>0</v>
      </c>
      <c r="AF167" s="378" t="s">
        <v>1380</v>
      </c>
      <c r="AG167" s="417" t="str">
        <f>Table1332[[#This Row],[Default]]</f>
        <v>0</v>
      </c>
      <c r="AH167" s="376"/>
      <c r="AI167" s="376"/>
      <c r="AJ167" s="376"/>
      <c r="AK167" s="376"/>
      <c r="AL167" s="376"/>
    </row>
    <row r="168" spans="1:38" ht="30.75" customHeight="1" x14ac:dyDescent="0.25">
      <c r="A168" s="425">
        <v>164</v>
      </c>
      <c r="B168" s="376"/>
      <c r="C168" s="376"/>
      <c r="D168" s="376"/>
      <c r="E168" s="376" t="s">
        <v>1265</v>
      </c>
      <c r="F168" s="378" t="s">
        <v>66</v>
      </c>
      <c r="G168" s="376" t="s">
        <v>2116</v>
      </c>
      <c r="H168" s="376" t="s">
        <v>1749</v>
      </c>
      <c r="I168" s="410" t="s">
        <v>2466</v>
      </c>
      <c r="J168" s="377" t="s">
        <v>1873</v>
      </c>
      <c r="K168" s="376" t="s">
        <v>2057</v>
      </c>
      <c r="L168" s="376">
        <v>1</v>
      </c>
      <c r="M168" s="376">
        <v>1</v>
      </c>
      <c r="N168" s="376" t="s">
        <v>2041</v>
      </c>
      <c r="O168" s="376" t="s">
        <v>2318</v>
      </c>
      <c r="P168" s="376" t="s">
        <v>460</v>
      </c>
      <c r="Q168" s="376" t="s">
        <v>1254</v>
      </c>
      <c r="R168" s="376" t="s">
        <v>1254</v>
      </c>
      <c r="S168" s="376" t="s">
        <v>1254</v>
      </c>
      <c r="T168" s="376" t="s">
        <v>1254</v>
      </c>
      <c r="U168" s="376" t="s">
        <v>1254</v>
      </c>
      <c r="V168" s="376" t="s">
        <v>1254</v>
      </c>
      <c r="W168" s="376" t="s">
        <v>1254</v>
      </c>
      <c r="X168" s="376" t="s">
        <v>1254</v>
      </c>
      <c r="Y168" s="376" t="s">
        <v>1254</v>
      </c>
      <c r="Z168" s="376" t="s">
        <v>1254</v>
      </c>
      <c r="AA168" s="378" t="s">
        <v>1380</v>
      </c>
      <c r="AB168" s="378" t="s">
        <v>1380</v>
      </c>
      <c r="AC168" s="417" t="str">
        <f>Table1332[[#This Row],[Default]]</f>
        <v>0</v>
      </c>
      <c r="AD168" s="378" t="s">
        <v>1380</v>
      </c>
      <c r="AE168" s="417" t="str">
        <f>Table1332[[#This Row],[Default]]</f>
        <v>0</v>
      </c>
      <c r="AF168" s="378" t="s">
        <v>1380</v>
      </c>
      <c r="AG168" s="417" t="str">
        <f>Table1332[[#This Row],[Default]]</f>
        <v>0</v>
      </c>
      <c r="AH168" s="376"/>
      <c r="AI168" s="376"/>
      <c r="AJ168" s="376"/>
      <c r="AK168" s="376"/>
      <c r="AL168" s="376"/>
    </row>
    <row r="169" spans="1:38" ht="30.75" customHeight="1" x14ac:dyDescent="0.25">
      <c r="A169" s="425">
        <v>165</v>
      </c>
      <c r="B169" s="376"/>
      <c r="C169" s="376"/>
      <c r="D169" s="376"/>
      <c r="E169" s="376" t="s">
        <v>1265</v>
      </c>
      <c r="F169" s="378" t="s">
        <v>66</v>
      </c>
      <c r="G169" s="376" t="s">
        <v>2116</v>
      </c>
      <c r="H169" s="376" t="s">
        <v>1749</v>
      </c>
      <c r="I169" s="410" t="s">
        <v>2466</v>
      </c>
      <c r="J169" s="377" t="s">
        <v>1873</v>
      </c>
      <c r="K169" s="376" t="s">
        <v>2057</v>
      </c>
      <c r="L169" s="376">
        <v>1</v>
      </c>
      <c r="M169" s="376">
        <v>1</v>
      </c>
      <c r="N169" s="376" t="s">
        <v>2041</v>
      </c>
      <c r="O169" s="376" t="s">
        <v>2319</v>
      </c>
      <c r="P169" s="376" t="s">
        <v>460</v>
      </c>
      <c r="Q169" s="376" t="s">
        <v>1254</v>
      </c>
      <c r="R169" s="376" t="s">
        <v>1254</v>
      </c>
      <c r="S169" s="376" t="s">
        <v>1254</v>
      </c>
      <c r="T169" s="376" t="s">
        <v>1254</v>
      </c>
      <c r="U169" s="376" t="s">
        <v>1254</v>
      </c>
      <c r="V169" s="376" t="s">
        <v>1254</v>
      </c>
      <c r="W169" s="376" t="s">
        <v>1254</v>
      </c>
      <c r="X169" s="376" t="s">
        <v>1254</v>
      </c>
      <c r="Y169" s="376" t="s">
        <v>1254</v>
      </c>
      <c r="Z169" s="376" t="s">
        <v>1254</v>
      </c>
      <c r="AA169" s="378" t="s">
        <v>1380</v>
      </c>
      <c r="AB169" s="378" t="s">
        <v>1380</v>
      </c>
      <c r="AC169" s="417" t="str">
        <f>Table1332[[#This Row],[Default]]</f>
        <v>0</v>
      </c>
      <c r="AD169" s="378" t="s">
        <v>1380</v>
      </c>
      <c r="AE169" s="417" t="str">
        <f>Table1332[[#This Row],[Default]]</f>
        <v>0</v>
      </c>
      <c r="AF169" s="378" t="s">
        <v>1380</v>
      </c>
      <c r="AG169" s="417" t="str">
        <f>Table1332[[#This Row],[Default]]</f>
        <v>0</v>
      </c>
      <c r="AH169" s="376"/>
      <c r="AI169" s="376"/>
      <c r="AJ169" s="376"/>
      <c r="AK169" s="376"/>
      <c r="AL169" s="376"/>
    </row>
    <row r="170" spans="1:38" ht="30.75" customHeight="1" x14ac:dyDescent="0.25">
      <c r="A170" s="425">
        <v>166</v>
      </c>
      <c r="B170" s="376"/>
      <c r="C170" s="376"/>
      <c r="D170" s="376"/>
      <c r="E170" s="376" t="s">
        <v>1265</v>
      </c>
      <c r="F170" s="378" t="s">
        <v>66</v>
      </c>
      <c r="G170" s="376" t="s">
        <v>2116</v>
      </c>
      <c r="H170" s="376" t="s">
        <v>1749</v>
      </c>
      <c r="I170" s="410" t="s">
        <v>2466</v>
      </c>
      <c r="J170" s="377" t="s">
        <v>1873</v>
      </c>
      <c r="K170" s="376" t="s">
        <v>2057</v>
      </c>
      <c r="L170" s="376">
        <v>1</v>
      </c>
      <c r="M170" s="376">
        <v>1</v>
      </c>
      <c r="N170" s="376" t="s">
        <v>2041</v>
      </c>
      <c r="O170" s="376" t="s">
        <v>2320</v>
      </c>
      <c r="P170" s="376" t="s">
        <v>460</v>
      </c>
      <c r="Q170" s="376" t="s">
        <v>1254</v>
      </c>
      <c r="R170" s="376" t="s">
        <v>1254</v>
      </c>
      <c r="S170" s="376" t="s">
        <v>1254</v>
      </c>
      <c r="T170" s="376" t="s">
        <v>1254</v>
      </c>
      <c r="U170" s="376" t="s">
        <v>1254</v>
      </c>
      <c r="V170" s="376" t="s">
        <v>1254</v>
      </c>
      <c r="W170" s="376" t="s">
        <v>1254</v>
      </c>
      <c r="X170" s="376" t="s">
        <v>1254</v>
      </c>
      <c r="Y170" s="376" t="s">
        <v>1254</v>
      </c>
      <c r="Z170" s="376" t="s">
        <v>1254</v>
      </c>
      <c r="AA170" s="378" t="s">
        <v>1380</v>
      </c>
      <c r="AB170" s="378" t="s">
        <v>1380</v>
      </c>
      <c r="AC170" s="417" t="str">
        <f>Table1332[[#This Row],[Default]]</f>
        <v>0</v>
      </c>
      <c r="AD170" s="378" t="s">
        <v>1380</v>
      </c>
      <c r="AE170" s="417" t="str">
        <f>Table1332[[#This Row],[Default]]</f>
        <v>0</v>
      </c>
      <c r="AF170" s="378" t="s">
        <v>1380</v>
      </c>
      <c r="AG170" s="417" t="str">
        <f>Table1332[[#This Row],[Default]]</f>
        <v>0</v>
      </c>
      <c r="AH170" s="376"/>
      <c r="AI170" s="376"/>
      <c r="AJ170" s="376"/>
      <c r="AK170" s="376"/>
      <c r="AL170" s="376"/>
    </row>
    <row r="171" spans="1:38" ht="30.75" customHeight="1" x14ac:dyDescent="0.25">
      <c r="A171" s="425">
        <v>167</v>
      </c>
      <c r="B171" s="376"/>
      <c r="C171" s="376"/>
      <c r="D171" s="376"/>
      <c r="E171" s="376" t="s">
        <v>1265</v>
      </c>
      <c r="F171" s="378" t="s">
        <v>66</v>
      </c>
      <c r="G171" s="376" t="s">
        <v>2116</v>
      </c>
      <c r="H171" s="376" t="s">
        <v>1749</v>
      </c>
      <c r="I171" s="410" t="s">
        <v>2466</v>
      </c>
      <c r="J171" s="377" t="s">
        <v>1873</v>
      </c>
      <c r="K171" s="376" t="s">
        <v>2057</v>
      </c>
      <c r="L171" s="376">
        <v>1</v>
      </c>
      <c r="M171" s="376">
        <v>1</v>
      </c>
      <c r="N171" s="376" t="s">
        <v>2041</v>
      </c>
      <c r="O171" s="376" t="s">
        <v>2321</v>
      </c>
      <c r="P171" s="376" t="s">
        <v>460</v>
      </c>
      <c r="Q171" s="376" t="s">
        <v>1254</v>
      </c>
      <c r="R171" s="376" t="s">
        <v>1254</v>
      </c>
      <c r="S171" s="376" t="s">
        <v>1254</v>
      </c>
      <c r="T171" s="376" t="s">
        <v>1254</v>
      </c>
      <c r="U171" s="376" t="s">
        <v>1254</v>
      </c>
      <c r="V171" s="376" t="s">
        <v>1254</v>
      </c>
      <c r="W171" s="376" t="s">
        <v>1254</v>
      </c>
      <c r="X171" s="376" t="s">
        <v>1254</v>
      </c>
      <c r="Y171" s="376" t="s">
        <v>1254</v>
      </c>
      <c r="Z171" s="376" t="s">
        <v>1254</v>
      </c>
      <c r="AA171" s="378" t="s">
        <v>1380</v>
      </c>
      <c r="AB171" s="378" t="s">
        <v>1380</v>
      </c>
      <c r="AC171" s="417" t="str">
        <f>Table1332[[#This Row],[Default]]</f>
        <v>0</v>
      </c>
      <c r="AD171" s="378" t="s">
        <v>1380</v>
      </c>
      <c r="AE171" s="417" t="str">
        <f>Table1332[[#This Row],[Default]]</f>
        <v>0</v>
      </c>
      <c r="AF171" s="378" t="s">
        <v>1380</v>
      </c>
      <c r="AG171" s="417" t="str">
        <f>Table1332[[#This Row],[Default]]</f>
        <v>0</v>
      </c>
      <c r="AH171" s="376"/>
      <c r="AI171" s="376"/>
      <c r="AJ171" s="376"/>
      <c r="AK171" s="376"/>
      <c r="AL171" s="376"/>
    </row>
    <row r="172" spans="1:38" ht="30.75" customHeight="1" x14ac:dyDescent="0.25">
      <c r="A172" s="425">
        <v>168</v>
      </c>
      <c r="B172" s="376"/>
      <c r="C172" s="376"/>
      <c r="D172" s="376"/>
      <c r="E172" s="376" t="s">
        <v>1265</v>
      </c>
      <c r="F172" s="378" t="s">
        <v>66</v>
      </c>
      <c r="G172" s="376" t="s">
        <v>2116</v>
      </c>
      <c r="H172" s="376" t="s">
        <v>1749</v>
      </c>
      <c r="I172" s="410" t="s">
        <v>2466</v>
      </c>
      <c r="J172" s="377" t="s">
        <v>1873</v>
      </c>
      <c r="K172" s="376" t="s">
        <v>2057</v>
      </c>
      <c r="L172" s="376">
        <v>1</v>
      </c>
      <c r="M172" s="376">
        <v>1</v>
      </c>
      <c r="N172" s="376" t="s">
        <v>2041</v>
      </c>
      <c r="O172" s="376" t="s">
        <v>2322</v>
      </c>
      <c r="P172" s="376" t="s">
        <v>460</v>
      </c>
      <c r="Q172" s="376" t="s">
        <v>1254</v>
      </c>
      <c r="R172" s="376" t="s">
        <v>1254</v>
      </c>
      <c r="S172" s="376" t="s">
        <v>1254</v>
      </c>
      <c r="T172" s="376" t="s">
        <v>1254</v>
      </c>
      <c r="U172" s="376" t="s">
        <v>1254</v>
      </c>
      <c r="V172" s="376" t="s">
        <v>1254</v>
      </c>
      <c r="W172" s="376" t="s">
        <v>1254</v>
      </c>
      <c r="X172" s="376" t="s">
        <v>1254</v>
      </c>
      <c r="Y172" s="376" t="s">
        <v>1254</v>
      </c>
      <c r="Z172" s="376" t="s">
        <v>1254</v>
      </c>
      <c r="AA172" s="378" t="s">
        <v>1380</v>
      </c>
      <c r="AB172" s="378" t="s">
        <v>1380</v>
      </c>
      <c r="AC172" s="417" t="str">
        <f>Table1332[[#This Row],[Default]]</f>
        <v>0</v>
      </c>
      <c r="AD172" s="378" t="s">
        <v>1380</v>
      </c>
      <c r="AE172" s="417" t="str">
        <f>Table1332[[#This Row],[Default]]</f>
        <v>0</v>
      </c>
      <c r="AF172" s="378" t="s">
        <v>1380</v>
      </c>
      <c r="AG172" s="417" t="str">
        <f>Table1332[[#This Row],[Default]]</f>
        <v>0</v>
      </c>
      <c r="AH172" s="376"/>
      <c r="AI172" s="376"/>
      <c r="AJ172" s="376"/>
      <c r="AK172" s="376"/>
      <c r="AL172" s="376"/>
    </row>
    <row r="173" spans="1:38" ht="30.75" customHeight="1" x14ac:dyDescent="0.25">
      <c r="A173" s="425">
        <v>169</v>
      </c>
      <c r="B173" s="376"/>
      <c r="C173" s="376"/>
      <c r="D173" s="376"/>
      <c r="E173" s="376" t="s">
        <v>1579</v>
      </c>
      <c r="F173" s="378" t="s">
        <v>87</v>
      </c>
      <c r="G173" s="376" t="s">
        <v>1543</v>
      </c>
      <c r="H173" s="376" t="s">
        <v>1749</v>
      </c>
      <c r="I173" s="410" t="s">
        <v>2466</v>
      </c>
      <c r="J173" s="413" t="s">
        <v>2364</v>
      </c>
      <c r="K173" s="376" t="s">
        <v>2057</v>
      </c>
      <c r="L173" s="376">
        <v>1</v>
      </c>
      <c r="M173" s="376">
        <v>1</v>
      </c>
      <c r="N173" s="376" t="s">
        <v>2042</v>
      </c>
      <c r="O173" s="376" t="s">
        <v>2323</v>
      </c>
      <c r="P173" s="376" t="s">
        <v>2379</v>
      </c>
      <c r="Q173" s="376" t="s">
        <v>1254</v>
      </c>
      <c r="R173" s="376" t="s">
        <v>1254</v>
      </c>
      <c r="S173" s="376" t="s">
        <v>1254</v>
      </c>
      <c r="T173" s="376" t="s">
        <v>1254</v>
      </c>
      <c r="U173" s="376" t="s">
        <v>1254</v>
      </c>
      <c r="V173" s="376" t="s">
        <v>1254</v>
      </c>
      <c r="W173" s="376" t="s">
        <v>1254</v>
      </c>
      <c r="X173" s="376" t="s">
        <v>1254</v>
      </c>
      <c r="Y173" s="376" t="s">
        <v>1254</v>
      </c>
      <c r="Z173" s="376" t="s">
        <v>1254</v>
      </c>
      <c r="AA173" s="378" t="s">
        <v>1207</v>
      </c>
      <c r="AB173" s="378" t="s">
        <v>1207</v>
      </c>
      <c r="AC173" s="417">
        <f>AND(MOD(INDEX(ConfigNew!$A$6:$DA$225,MATCH("OCS_FOUNDRY_PUF_ENABLE",ConfigNew!$A$6:$A$225,0),MATCH(AC$4,ConfigNew!$A$6:$DA$6,0))-1,2),MOD(INDEX(ConfigNew!$A$6:$DA$225,MATCH("OCS_IID_PUF_ENABLE",ConfigNew!$A$6:$A$225,0),MATCH(AC$4,ConfigNew!$A$6:$DA$6,0))-1,2)) + N("Note: If both OCS_FOUNDRY_PUF_ENABLE=0 and OCS_IID_PUF_ENABLE=0 then 1, else 0")</f>
        <v>1</v>
      </c>
      <c r="AD173" s="378" t="s">
        <v>1207</v>
      </c>
      <c r="AE173" s="417">
        <f>AND(MOD(INDEX(ConfigNew!$A$6:$DA$225,MATCH("OCS_FOUNDRY_PUF_ENABLE",ConfigNew!$A$6:$A$225,0),MATCH(AE$4,ConfigNew!$A$6:$DA$6,0))-1,2),MOD(INDEX(ConfigNew!$A$6:$DA$225,MATCH("OCS_IID_PUF_ENABLE",ConfigNew!$A$6:$A$225,0),MATCH(AE$4,ConfigNew!$A$6:$DA$6,0))-1,2)) + N("Note: If both OCS_FOUNDRY_PUF_ENABLE=0 and OCS_IID_PUF_ENABLE=0 then 1, else 0")</f>
        <v>0</v>
      </c>
      <c r="AF173" s="378" t="s">
        <v>1207</v>
      </c>
      <c r="AG173" s="417">
        <f>AND(MOD(INDEX(ConfigNew!$A$6:$DA$225,MATCH("OCS_FOUNDRY_PUF_ENABLE",ConfigNew!$A$6:$A$225,0),MATCH(AG$4,ConfigNew!$A$6:$DA$6,0))-1,2),MOD(INDEX(ConfigNew!$A$6:$DA$225,MATCH("OCS_IID_PUF_ENABLE",ConfigNew!$A$6:$A$225,0),MATCH(AG$4,ConfigNew!$A$6:$DA$6,0))-1,2)) + N("Note: If both OCS_FOUNDRY_PUF_ENABLE=0 and OCS_IID_PUF_ENABLE=0 then 1, else 0")</f>
        <v>1</v>
      </c>
      <c r="AH173" s="376"/>
      <c r="AI173" s="376"/>
      <c r="AJ173" s="376"/>
      <c r="AK173" s="376"/>
      <c r="AL173" s="376"/>
    </row>
    <row r="174" spans="1:38" ht="30.75" customHeight="1" x14ac:dyDescent="0.25">
      <c r="A174" s="425">
        <v>170</v>
      </c>
      <c r="B174" s="376"/>
      <c r="C174" s="376"/>
      <c r="D174" s="376"/>
      <c r="E174" s="376" t="s">
        <v>1580</v>
      </c>
      <c r="F174" s="378" t="s">
        <v>87</v>
      </c>
      <c r="G174" s="376" t="s">
        <v>1543</v>
      </c>
      <c r="H174" s="376" t="s">
        <v>1749</v>
      </c>
      <c r="I174" s="410" t="s">
        <v>2466</v>
      </c>
      <c r="J174" s="413" t="s">
        <v>2365</v>
      </c>
      <c r="K174" s="376" t="s">
        <v>2057</v>
      </c>
      <c r="L174" s="376">
        <v>1</v>
      </c>
      <c r="M174" s="376">
        <v>1</v>
      </c>
      <c r="N174" s="376" t="s">
        <v>2042</v>
      </c>
      <c r="O174" s="376" t="s">
        <v>2324</v>
      </c>
      <c r="P174" s="376" t="s">
        <v>2380</v>
      </c>
      <c r="Q174" s="376" t="s">
        <v>1254</v>
      </c>
      <c r="R174" s="376" t="s">
        <v>1254</v>
      </c>
      <c r="S174" s="376" t="s">
        <v>1254</v>
      </c>
      <c r="T174" s="376" t="s">
        <v>1254</v>
      </c>
      <c r="U174" s="376" t="s">
        <v>1254</v>
      </c>
      <c r="V174" s="376" t="s">
        <v>1254</v>
      </c>
      <c r="W174" s="376" t="s">
        <v>1254</v>
      </c>
      <c r="X174" s="376" t="s">
        <v>1254</v>
      </c>
      <c r="Y174" s="376" t="s">
        <v>1254</v>
      </c>
      <c r="Z174" s="376" t="s">
        <v>1254</v>
      </c>
      <c r="AA174" s="378" t="s">
        <v>1207</v>
      </c>
      <c r="AB174" s="378" t="s">
        <v>1207</v>
      </c>
      <c r="AC174" s="417">
        <f>NOT(AND(MOD(INDEX(ConfigNew!$A$6:$DA$225,MATCH("OCS_FOUNDRY_PUF_ENABLE",ConfigNew!$A$6:$A$225,0),MATCH(AC$4,ConfigNew!$A$6:$DA$6,0))-1,2),MOD(INDEX(ConfigNew!$A$6:$DA$225,MATCH("OCS_IID_PUF_ENABLE",ConfigNew!$A$6:$A$225,0),MATCH(AC$4,ConfigNew!$A$6:$DA$6,0))-1,2))) + N("Note: If both OCS_FOUNDRY_PUF_ENABLE=0 and OCS_IID_PUF_ENABLE=0 then 1, else 0")</f>
        <v>0</v>
      </c>
      <c r="AD174" s="378" t="s">
        <v>1207</v>
      </c>
      <c r="AE174" s="417">
        <f>NOT(AND(MOD(INDEX(ConfigNew!$A$6:$DA$225,MATCH("OCS_FOUNDRY_PUF_ENABLE",ConfigNew!$A$6:$A$225,0),MATCH(AE$4,ConfigNew!$A$6:$DA$6,0))-1,2),MOD(INDEX(ConfigNew!$A$6:$DA$225,MATCH("OCS_IID_PUF_ENABLE",ConfigNew!$A$6:$A$225,0),MATCH(AE$4,ConfigNew!$A$6:$DA$6,0))-1,2))) + N("Note: If both OCS_FOUNDRY_PUF_ENABLE=0 and OCS_IID_PUF_ENABLE=0 then 1, else 0")</f>
        <v>1</v>
      </c>
      <c r="AF174" s="378" t="s">
        <v>1207</v>
      </c>
      <c r="AG174" s="417">
        <f>NOT(AND(MOD(INDEX(ConfigNew!$A$6:$DA$225,MATCH("OCS_FOUNDRY_PUF_ENABLE",ConfigNew!$A$6:$A$225,0),MATCH(AG$4,ConfigNew!$A$6:$DA$6,0))-1,2),MOD(INDEX(ConfigNew!$A$6:$DA$225,MATCH("OCS_IID_PUF_ENABLE",ConfigNew!$A$6:$A$225,0),MATCH(AG$4,ConfigNew!$A$6:$DA$6,0))-1,2))) + N("Note: If both OCS_FOUNDRY_PUF_ENABLE=0 and OCS_IID_PUF_ENABLE=0 then 1, else 0")</f>
        <v>0</v>
      </c>
      <c r="AH174" s="376"/>
      <c r="AI174" s="376"/>
      <c r="AJ174" s="376"/>
      <c r="AK174" s="376"/>
      <c r="AL174" s="376"/>
    </row>
    <row r="175" spans="1:38" ht="30.75" customHeight="1" x14ac:dyDescent="0.25">
      <c r="A175" s="425">
        <v>171</v>
      </c>
      <c r="B175" s="376"/>
      <c r="C175" s="376"/>
      <c r="D175" s="376"/>
      <c r="E175" s="376" t="s">
        <v>1593</v>
      </c>
      <c r="F175" s="378" t="s">
        <v>87</v>
      </c>
      <c r="G175" s="376" t="s">
        <v>1543</v>
      </c>
      <c r="H175" s="376" t="s">
        <v>1749</v>
      </c>
      <c r="I175" s="410" t="s">
        <v>2466</v>
      </c>
      <c r="J175" s="377" t="s">
        <v>1873</v>
      </c>
      <c r="K175" s="376" t="s">
        <v>2057</v>
      </c>
      <c r="L175" s="376">
        <v>1</v>
      </c>
      <c r="M175" s="376">
        <v>1</v>
      </c>
      <c r="N175" s="376" t="s">
        <v>2042</v>
      </c>
      <c r="O175" s="376" t="s">
        <v>2325</v>
      </c>
      <c r="P175" s="376" t="s">
        <v>1631</v>
      </c>
      <c r="Q175" s="376" t="s">
        <v>1254</v>
      </c>
      <c r="R175" s="376" t="s">
        <v>1254</v>
      </c>
      <c r="S175" s="376" t="s">
        <v>1254</v>
      </c>
      <c r="T175" s="376" t="s">
        <v>1254</v>
      </c>
      <c r="U175" s="376" t="s">
        <v>1254</v>
      </c>
      <c r="V175" s="376" t="s">
        <v>1254</v>
      </c>
      <c r="W175" s="376" t="s">
        <v>1254</v>
      </c>
      <c r="X175" s="376" t="s">
        <v>1254</v>
      </c>
      <c r="Y175" s="376" t="s">
        <v>1254</v>
      </c>
      <c r="Z175" s="376" t="s">
        <v>1254</v>
      </c>
      <c r="AA175" s="378" t="s">
        <v>1207</v>
      </c>
      <c r="AB175" s="378" t="s">
        <v>1207</v>
      </c>
      <c r="AC175" s="417" t="str">
        <f>Table1332[[#This Row],[Default]]</f>
        <v>0</v>
      </c>
      <c r="AD175" s="378" t="s">
        <v>1207</v>
      </c>
      <c r="AE175" s="417" t="str">
        <f>Table1332[[#This Row],[Default]]</f>
        <v>0</v>
      </c>
      <c r="AF175" s="378" t="s">
        <v>1207</v>
      </c>
      <c r="AG175" s="417" t="str">
        <f>Table1332[[#This Row],[Default]]</f>
        <v>0</v>
      </c>
      <c r="AH175" s="376"/>
      <c r="AI175" s="376"/>
      <c r="AJ175" s="376"/>
      <c r="AK175" s="376"/>
      <c r="AL175" s="376"/>
    </row>
    <row r="176" spans="1:38" ht="30.75" customHeight="1" x14ac:dyDescent="0.25">
      <c r="A176" s="425">
        <v>172</v>
      </c>
      <c r="B176" s="376"/>
      <c r="C176" s="376"/>
      <c r="D176" s="376"/>
      <c r="E176" s="376" t="s">
        <v>1594</v>
      </c>
      <c r="F176" s="378" t="s">
        <v>87</v>
      </c>
      <c r="G176" s="376" t="s">
        <v>1543</v>
      </c>
      <c r="H176" s="376" t="s">
        <v>1749</v>
      </c>
      <c r="I176" s="410" t="s">
        <v>2466</v>
      </c>
      <c r="J176" s="412" t="s">
        <v>1872</v>
      </c>
      <c r="K176" s="376" t="s">
        <v>2057</v>
      </c>
      <c r="L176" s="376">
        <v>1</v>
      </c>
      <c r="M176" s="376">
        <v>1</v>
      </c>
      <c r="N176" s="376" t="s">
        <v>2042</v>
      </c>
      <c r="O176" s="376" t="s">
        <v>2326</v>
      </c>
      <c r="P176" s="376" t="s">
        <v>1632</v>
      </c>
      <c r="Q176" s="376" t="s">
        <v>1254</v>
      </c>
      <c r="R176" s="376" t="s">
        <v>1254</v>
      </c>
      <c r="S176" s="376" t="s">
        <v>1254</v>
      </c>
      <c r="T176" s="376" t="s">
        <v>1254</v>
      </c>
      <c r="U176" s="376" t="s">
        <v>1254</v>
      </c>
      <c r="V176" s="376" t="s">
        <v>1254</v>
      </c>
      <c r="W176" s="376" t="s">
        <v>1254</v>
      </c>
      <c r="X176" s="376" t="s">
        <v>1254</v>
      </c>
      <c r="Y176" s="376" t="s">
        <v>1254</v>
      </c>
      <c r="Z176" s="376" t="s">
        <v>1254</v>
      </c>
      <c r="AA176" s="378" t="s">
        <v>1207</v>
      </c>
      <c r="AB176" s="378" t="s">
        <v>1207</v>
      </c>
      <c r="AC176" s="417" t="str">
        <f>Table1332[[#This Row],[Default]]</f>
        <v>1</v>
      </c>
      <c r="AD176" s="378" t="s">
        <v>1207</v>
      </c>
      <c r="AE176" s="417" t="str">
        <f>Table1332[[#This Row],[Default]]</f>
        <v>1</v>
      </c>
      <c r="AF176" s="378" t="s">
        <v>1207</v>
      </c>
      <c r="AG176" s="417" t="str">
        <f>Table1332[[#This Row],[Default]]</f>
        <v>1</v>
      </c>
      <c r="AH176" s="376"/>
      <c r="AI176" s="376"/>
      <c r="AJ176" s="376"/>
      <c r="AK176" s="376"/>
      <c r="AL176" s="376"/>
    </row>
    <row r="177" spans="1:38" ht="30.75" customHeight="1" x14ac:dyDescent="0.25">
      <c r="A177" s="425">
        <v>173</v>
      </c>
      <c r="B177" s="376"/>
      <c r="C177" s="376"/>
      <c r="D177" s="376"/>
      <c r="E177" s="376" t="s">
        <v>1591</v>
      </c>
      <c r="F177" s="378" t="s">
        <v>140</v>
      </c>
      <c r="G177" s="376" t="s">
        <v>1543</v>
      </c>
      <c r="H177" s="376" t="s">
        <v>1749</v>
      </c>
      <c r="I177" s="410" t="s">
        <v>2466</v>
      </c>
      <c r="J177" s="377" t="s">
        <v>1873</v>
      </c>
      <c r="K177" s="376" t="s">
        <v>2057</v>
      </c>
      <c r="L177" s="376">
        <v>1</v>
      </c>
      <c r="M177" s="376">
        <v>1</v>
      </c>
      <c r="N177" s="376" t="s">
        <v>2042</v>
      </c>
      <c r="O177" s="376" t="s">
        <v>2327</v>
      </c>
      <c r="P177" s="376" t="s">
        <v>1633</v>
      </c>
      <c r="Q177" s="376" t="s">
        <v>1254</v>
      </c>
      <c r="R177" s="376" t="s">
        <v>1254</v>
      </c>
      <c r="S177" s="376" t="s">
        <v>1254</v>
      </c>
      <c r="T177" s="376" t="s">
        <v>1254</v>
      </c>
      <c r="U177" s="376" t="s">
        <v>1254</v>
      </c>
      <c r="V177" s="376" t="s">
        <v>1254</v>
      </c>
      <c r="W177" s="376" t="s">
        <v>1254</v>
      </c>
      <c r="X177" s="376" t="s">
        <v>1254</v>
      </c>
      <c r="Y177" s="376" t="s">
        <v>1254</v>
      </c>
      <c r="Z177" s="376" t="s">
        <v>1254</v>
      </c>
      <c r="AA177" s="378" t="s">
        <v>1207</v>
      </c>
      <c r="AB177" s="378" t="s">
        <v>1207</v>
      </c>
      <c r="AC177" s="417" t="str">
        <f>Table1332[[#This Row],[Default]]</f>
        <v>0</v>
      </c>
      <c r="AD177" s="378" t="s">
        <v>1207</v>
      </c>
      <c r="AE177" s="417" t="str">
        <f>Table1332[[#This Row],[Default]]</f>
        <v>0</v>
      </c>
      <c r="AF177" s="378" t="s">
        <v>1207</v>
      </c>
      <c r="AG177" s="417" t="str">
        <f>Table1332[[#This Row],[Default]]</f>
        <v>0</v>
      </c>
      <c r="AH177" s="376"/>
      <c r="AI177" s="376"/>
      <c r="AJ177" s="376"/>
      <c r="AK177" s="376"/>
      <c r="AL177" s="376"/>
    </row>
    <row r="178" spans="1:38" ht="30.75" customHeight="1" x14ac:dyDescent="0.25">
      <c r="A178" s="425">
        <v>174</v>
      </c>
      <c r="B178" s="376"/>
      <c r="C178" s="376"/>
      <c r="D178" s="376"/>
      <c r="E178" s="376" t="s">
        <v>1592</v>
      </c>
      <c r="F178" s="378" t="s">
        <v>140</v>
      </c>
      <c r="G178" s="376" t="s">
        <v>1543</v>
      </c>
      <c r="H178" s="376" t="s">
        <v>1749</v>
      </c>
      <c r="I178" s="410" t="s">
        <v>2466</v>
      </c>
      <c r="J178" s="412" t="s">
        <v>1872</v>
      </c>
      <c r="K178" s="376" t="s">
        <v>2057</v>
      </c>
      <c r="L178" s="376">
        <v>1</v>
      </c>
      <c r="M178" s="376">
        <v>1</v>
      </c>
      <c r="N178" s="376" t="s">
        <v>2042</v>
      </c>
      <c r="O178" s="376" t="s">
        <v>2328</v>
      </c>
      <c r="P178" s="376" t="s">
        <v>1634</v>
      </c>
      <c r="Q178" s="376" t="s">
        <v>1254</v>
      </c>
      <c r="R178" s="376" t="s">
        <v>1254</v>
      </c>
      <c r="S178" s="376" t="s">
        <v>1254</v>
      </c>
      <c r="T178" s="376" t="s">
        <v>1254</v>
      </c>
      <c r="U178" s="376" t="s">
        <v>1254</v>
      </c>
      <c r="V178" s="376" t="s">
        <v>1254</v>
      </c>
      <c r="W178" s="376" t="s">
        <v>1254</v>
      </c>
      <c r="X178" s="376" t="s">
        <v>1254</v>
      </c>
      <c r="Y178" s="376" t="s">
        <v>1254</v>
      </c>
      <c r="Z178" s="376" t="s">
        <v>1254</v>
      </c>
      <c r="AA178" s="378" t="s">
        <v>1207</v>
      </c>
      <c r="AB178" s="378" t="s">
        <v>1207</v>
      </c>
      <c r="AC178" s="417" t="str">
        <f>Table1332[[#This Row],[Default]]</f>
        <v>1</v>
      </c>
      <c r="AD178" s="378" t="s">
        <v>1207</v>
      </c>
      <c r="AE178" s="417" t="str">
        <f>Table1332[[#This Row],[Default]]</f>
        <v>1</v>
      </c>
      <c r="AF178" s="378" t="s">
        <v>1207</v>
      </c>
      <c r="AG178" s="417" t="str">
        <f>Table1332[[#This Row],[Default]]</f>
        <v>1</v>
      </c>
      <c r="AH178" s="376"/>
      <c r="AI178" s="376"/>
      <c r="AJ178" s="376"/>
      <c r="AK178" s="376"/>
      <c r="AL178" s="376"/>
    </row>
    <row r="179" spans="1:38" ht="30.75" customHeight="1" x14ac:dyDescent="0.25">
      <c r="A179" s="425">
        <v>175</v>
      </c>
      <c r="B179" s="376"/>
      <c r="C179" s="376"/>
      <c r="D179" s="376"/>
      <c r="E179" s="376" t="s">
        <v>1600</v>
      </c>
      <c r="F179" s="378" t="s">
        <v>87</v>
      </c>
      <c r="G179" s="376" t="s">
        <v>1543</v>
      </c>
      <c r="H179" s="376" t="s">
        <v>1749</v>
      </c>
      <c r="I179" s="410" t="s">
        <v>2466</v>
      </c>
      <c r="J179" s="412" t="s">
        <v>1872</v>
      </c>
      <c r="K179" s="376" t="s">
        <v>2057</v>
      </c>
      <c r="L179" s="376">
        <v>1</v>
      </c>
      <c r="M179" s="376">
        <v>1</v>
      </c>
      <c r="N179" s="376" t="s">
        <v>2042</v>
      </c>
      <c r="O179" s="376" t="s">
        <v>2329</v>
      </c>
      <c r="P179" s="376" t="s">
        <v>1635</v>
      </c>
      <c r="Q179" s="376" t="s">
        <v>1254</v>
      </c>
      <c r="R179" s="376" t="s">
        <v>1254</v>
      </c>
      <c r="S179" s="376" t="s">
        <v>1254</v>
      </c>
      <c r="T179" s="376" t="s">
        <v>1254</v>
      </c>
      <c r="U179" s="376" t="s">
        <v>1254</v>
      </c>
      <c r="V179" s="376" t="s">
        <v>1254</v>
      </c>
      <c r="W179" s="376" t="s">
        <v>1254</v>
      </c>
      <c r="X179" s="376" t="s">
        <v>1254</v>
      </c>
      <c r="Y179" s="376" t="s">
        <v>1254</v>
      </c>
      <c r="Z179" s="376" t="s">
        <v>1254</v>
      </c>
      <c r="AA179" s="378" t="s">
        <v>1207</v>
      </c>
      <c r="AB179" s="378" t="s">
        <v>1207</v>
      </c>
      <c r="AC179" s="417" t="str">
        <f>Table1332[[#This Row],[Default]]</f>
        <v>1</v>
      </c>
      <c r="AD179" s="378" t="s">
        <v>1207</v>
      </c>
      <c r="AE179" s="417" t="str">
        <f>Table1332[[#This Row],[Default]]</f>
        <v>1</v>
      </c>
      <c r="AF179" s="378" t="s">
        <v>1207</v>
      </c>
      <c r="AG179" s="417" t="str">
        <f>Table1332[[#This Row],[Default]]</f>
        <v>1</v>
      </c>
      <c r="AH179" s="376"/>
      <c r="AI179" s="376"/>
      <c r="AJ179" s="376"/>
      <c r="AK179" s="376"/>
      <c r="AL179" s="376"/>
    </row>
    <row r="180" spans="1:38" ht="30.75" customHeight="1" x14ac:dyDescent="0.25">
      <c r="A180" s="425">
        <v>176</v>
      </c>
      <c r="B180" s="376"/>
      <c r="C180" s="376"/>
      <c r="D180" s="376"/>
      <c r="E180" s="376" t="s">
        <v>1601</v>
      </c>
      <c r="F180" s="378" t="s">
        <v>87</v>
      </c>
      <c r="G180" s="376" t="s">
        <v>1543</v>
      </c>
      <c r="H180" s="376" t="s">
        <v>1749</v>
      </c>
      <c r="I180" s="410" t="s">
        <v>2466</v>
      </c>
      <c r="J180" s="377" t="s">
        <v>1873</v>
      </c>
      <c r="K180" s="376" t="s">
        <v>2057</v>
      </c>
      <c r="L180" s="376">
        <v>1</v>
      </c>
      <c r="M180" s="376">
        <v>1</v>
      </c>
      <c r="N180" s="376" t="s">
        <v>2042</v>
      </c>
      <c r="O180" s="376" t="s">
        <v>2330</v>
      </c>
      <c r="P180" s="376" t="s">
        <v>1636</v>
      </c>
      <c r="Q180" s="376" t="s">
        <v>1254</v>
      </c>
      <c r="R180" s="376" t="s">
        <v>1254</v>
      </c>
      <c r="S180" s="376" t="s">
        <v>1254</v>
      </c>
      <c r="T180" s="376" t="s">
        <v>1254</v>
      </c>
      <c r="U180" s="376" t="s">
        <v>1254</v>
      </c>
      <c r="V180" s="376" t="s">
        <v>1254</v>
      </c>
      <c r="W180" s="376" t="s">
        <v>1254</v>
      </c>
      <c r="X180" s="376" t="s">
        <v>1254</v>
      </c>
      <c r="Y180" s="376" t="s">
        <v>1254</v>
      </c>
      <c r="Z180" s="376" t="s">
        <v>1254</v>
      </c>
      <c r="AA180" s="378" t="s">
        <v>1207</v>
      </c>
      <c r="AB180" s="378" t="s">
        <v>1207</v>
      </c>
      <c r="AC180" s="417" t="str">
        <f>Table1332[[#This Row],[Default]]</f>
        <v>0</v>
      </c>
      <c r="AD180" s="378" t="s">
        <v>1207</v>
      </c>
      <c r="AE180" s="417" t="str">
        <f>Table1332[[#This Row],[Default]]</f>
        <v>0</v>
      </c>
      <c r="AF180" s="378" t="s">
        <v>1207</v>
      </c>
      <c r="AG180" s="417" t="str">
        <f>Table1332[[#This Row],[Default]]</f>
        <v>0</v>
      </c>
      <c r="AH180" s="376"/>
      <c r="AI180" s="376"/>
      <c r="AJ180" s="376"/>
      <c r="AK180" s="376"/>
      <c r="AL180" s="376"/>
    </row>
    <row r="181" spans="1:38" ht="30.75" customHeight="1" x14ac:dyDescent="0.25">
      <c r="A181" s="425">
        <v>177</v>
      </c>
      <c r="B181" s="376"/>
      <c r="C181" s="376"/>
      <c r="D181" s="376"/>
      <c r="E181" s="428" t="s">
        <v>1604</v>
      </c>
      <c r="F181" s="378" t="s">
        <v>87</v>
      </c>
      <c r="G181" s="376" t="s">
        <v>2456</v>
      </c>
      <c r="H181" s="376" t="s">
        <v>1753</v>
      </c>
      <c r="I181" s="410" t="s">
        <v>2466</v>
      </c>
      <c r="J181" s="412" t="s">
        <v>2005</v>
      </c>
      <c r="K181" s="376" t="s">
        <v>2057</v>
      </c>
      <c r="L181" s="376">
        <v>1</v>
      </c>
      <c r="M181" s="376">
        <v>8</v>
      </c>
      <c r="N181" s="376" t="s">
        <v>2043</v>
      </c>
      <c r="O181" s="376" t="s">
        <v>2331</v>
      </c>
      <c r="P181" s="376" t="s">
        <v>1637</v>
      </c>
      <c r="Q181" s="376" t="s">
        <v>1254</v>
      </c>
      <c r="R181" s="376" t="s">
        <v>1254</v>
      </c>
      <c r="S181" s="376" t="s">
        <v>1254</v>
      </c>
      <c r="T181" s="376" t="s">
        <v>1254</v>
      </c>
      <c r="U181" s="376" t="s">
        <v>1254</v>
      </c>
      <c r="V181" s="376" t="s">
        <v>1254</v>
      </c>
      <c r="W181" s="376" t="s">
        <v>1254</v>
      </c>
      <c r="X181" s="376" t="s">
        <v>1254</v>
      </c>
      <c r="Y181" s="376" t="s">
        <v>1254</v>
      </c>
      <c r="Z181" s="376" t="s">
        <v>1254</v>
      </c>
      <c r="AA181" s="378" t="s">
        <v>1207</v>
      </c>
      <c r="AB181" s="378" t="s">
        <v>1380</v>
      </c>
      <c r="AC181" s="417" t="str">
        <f>Table1332[[#This Row],[Default]]</f>
        <v>11111111</v>
      </c>
      <c r="AD181" s="378" t="s">
        <v>1380</v>
      </c>
      <c r="AE181" s="417" t="str">
        <f>Table1332[[#This Row],[Default]]</f>
        <v>11111111</v>
      </c>
      <c r="AF181" s="378" t="s">
        <v>1380</v>
      </c>
      <c r="AG181" s="417" t="str">
        <f>Table1332[[#This Row],[Default]]</f>
        <v>11111111</v>
      </c>
      <c r="AH181" s="376"/>
      <c r="AI181" s="376"/>
      <c r="AJ181" s="376"/>
      <c r="AK181" s="376"/>
      <c r="AL181" s="376"/>
    </row>
    <row r="182" spans="1:38" ht="30.75" customHeight="1" x14ac:dyDescent="0.25">
      <c r="A182" s="425">
        <v>178</v>
      </c>
      <c r="B182" s="376"/>
      <c r="C182" s="376"/>
      <c r="D182" s="376"/>
      <c r="E182" s="428" t="s">
        <v>1605</v>
      </c>
      <c r="F182" s="378" t="s">
        <v>87</v>
      </c>
      <c r="G182" s="376" t="s">
        <v>2456</v>
      </c>
      <c r="H182" s="376" t="s">
        <v>1753</v>
      </c>
      <c r="I182" s="410" t="s">
        <v>2466</v>
      </c>
      <c r="J182" s="377" t="s">
        <v>1864</v>
      </c>
      <c r="K182" s="376" t="s">
        <v>2057</v>
      </c>
      <c r="L182" s="376">
        <v>1</v>
      </c>
      <c r="M182" s="376">
        <v>8</v>
      </c>
      <c r="N182" s="376" t="s">
        <v>2413</v>
      </c>
      <c r="O182" s="376" t="s">
        <v>2332</v>
      </c>
      <c r="P182" s="376" t="s">
        <v>1638</v>
      </c>
      <c r="Q182" s="376" t="s">
        <v>1254</v>
      </c>
      <c r="R182" s="376" t="s">
        <v>1254</v>
      </c>
      <c r="S182" s="376" t="s">
        <v>1254</v>
      </c>
      <c r="T182" s="376" t="s">
        <v>1254</v>
      </c>
      <c r="U182" s="376" t="s">
        <v>1254</v>
      </c>
      <c r="V182" s="376" t="s">
        <v>1254</v>
      </c>
      <c r="W182" s="376" t="s">
        <v>1254</v>
      </c>
      <c r="X182" s="376" t="s">
        <v>1254</v>
      </c>
      <c r="Y182" s="376" t="s">
        <v>1254</v>
      </c>
      <c r="Z182" s="376" t="s">
        <v>1254</v>
      </c>
      <c r="AA182" s="378" t="s">
        <v>1207</v>
      </c>
      <c r="AB182" s="378" t="s">
        <v>1380</v>
      </c>
      <c r="AC182" s="417" t="str">
        <f>Table1332[[#This Row],[Default]]</f>
        <v>00000000</v>
      </c>
      <c r="AD182" s="378" t="s">
        <v>1380</v>
      </c>
      <c r="AE182" s="417" t="str">
        <f>Table1332[[#This Row],[Default]]</f>
        <v>00000000</v>
      </c>
      <c r="AF182" s="378" t="s">
        <v>1380</v>
      </c>
      <c r="AG182" s="417" t="str">
        <f>Table1332[[#This Row],[Default]]</f>
        <v>00000000</v>
      </c>
      <c r="AH182" s="376"/>
      <c r="AI182" s="376"/>
      <c r="AJ182" s="376"/>
      <c r="AK182" s="376"/>
      <c r="AL182" s="376"/>
    </row>
    <row r="183" spans="1:38" ht="30.75" customHeight="1" x14ac:dyDescent="0.25">
      <c r="A183" s="425"/>
      <c r="B183" s="376" t="s">
        <v>2392</v>
      </c>
      <c r="C183" s="376" t="s">
        <v>2392</v>
      </c>
      <c r="D183" s="376"/>
      <c r="E183" s="376" t="s">
        <v>2393</v>
      </c>
      <c r="F183" s="376" t="s">
        <v>2394</v>
      </c>
      <c r="G183" s="376" t="s">
        <v>2395</v>
      </c>
      <c r="H183" s="376" t="s">
        <v>1749</v>
      </c>
      <c r="I183" s="376" t="s">
        <v>1256</v>
      </c>
      <c r="J183" s="380" t="s">
        <v>2396</v>
      </c>
      <c r="K183" s="376" t="s">
        <v>2057</v>
      </c>
      <c r="L183" s="376">
        <v>1</v>
      </c>
      <c r="M183" s="376">
        <v>6</v>
      </c>
      <c r="N183" s="376" t="s">
        <v>2399</v>
      </c>
      <c r="O183" s="376" t="s">
        <v>2400</v>
      </c>
      <c r="P183" s="376" t="s">
        <v>2403</v>
      </c>
      <c r="Q183" s="376"/>
      <c r="R183" s="376"/>
      <c r="S183" s="376"/>
      <c r="T183" s="376"/>
      <c r="U183" s="376"/>
      <c r="V183" s="376"/>
      <c r="W183" s="376"/>
      <c r="X183" s="376"/>
      <c r="Y183" s="376"/>
      <c r="Z183" s="376"/>
      <c r="AA183" s="376" t="s">
        <v>1380</v>
      </c>
      <c r="AB183" s="376" t="s">
        <v>1380</v>
      </c>
      <c r="AC183" s="416"/>
      <c r="AD183" s="376" t="s">
        <v>1380</v>
      </c>
      <c r="AE183" s="416"/>
      <c r="AF183" s="376" t="s">
        <v>1207</v>
      </c>
      <c r="AG183" s="416"/>
      <c r="AH183" s="376"/>
      <c r="AI183" s="376"/>
      <c r="AJ183" s="376"/>
      <c r="AK183" s="376"/>
      <c r="AL183" s="407"/>
    </row>
    <row r="184" spans="1:38" ht="30.75" customHeight="1" x14ac:dyDescent="0.25">
      <c r="A184" s="425"/>
      <c r="B184" s="376"/>
      <c r="C184" s="406"/>
      <c r="D184" s="406"/>
      <c r="E184" s="376" t="s">
        <v>2397</v>
      </c>
      <c r="F184" s="376" t="s">
        <v>66</v>
      </c>
      <c r="G184" s="376" t="s">
        <v>2395</v>
      </c>
      <c r="H184" s="376" t="s">
        <v>1749</v>
      </c>
      <c r="I184" s="376" t="s">
        <v>1256</v>
      </c>
      <c r="J184" s="380" t="s">
        <v>2398</v>
      </c>
      <c r="K184" s="376" t="s">
        <v>2057</v>
      </c>
      <c r="L184" s="376">
        <v>1</v>
      </c>
      <c r="M184" s="376">
        <v>26</v>
      </c>
      <c r="N184" s="376" t="s">
        <v>2399</v>
      </c>
      <c r="O184" s="376" t="s">
        <v>2401</v>
      </c>
      <c r="P184" s="376" t="s">
        <v>2402</v>
      </c>
      <c r="Q184" s="376"/>
      <c r="R184" s="376"/>
      <c r="S184" s="376"/>
      <c r="T184" s="376"/>
      <c r="U184" s="376"/>
      <c r="V184" s="376"/>
      <c r="W184" s="376"/>
      <c r="X184" s="376"/>
      <c r="Y184" s="376"/>
      <c r="Z184" s="376"/>
      <c r="AA184" s="376" t="s">
        <v>1380</v>
      </c>
      <c r="AB184" s="376" t="s">
        <v>1380</v>
      </c>
      <c r="AC184" s="416"/>
      <c r="AD184" s="376" t="s">
        <v>1380</v>
      </c>
      <c r="AE184" s="416"/>
      <c r="AF184" s="376" t="s">
        <v>1207</v>
      </c>
      <c r="AG184" s="416"/>
      <c r="AH184" s="376"/>
      <c r="AI184" s="376"/>
      <c r="AJ184" s="376"/>
      <c r="AK184" s="376"/>
      <c r="AL184" s="407"/>
    </row>
    <row r="185" spans="1:38" ht="30.75" customHeight="1" x14ac:dyDescent="0.25">
      <c r="A185" s="425">
        <v>173</v>
      </c>
      <c r="B185" s="376" t="s">
        <v>1707</v>
      </c>
      <c r="C185" s="376" t="s">
        <v>1557</v>
      </c>
      <c r="D185" s="376"/>
      <c r="E185" s="376" t="s">
        <v>1554</v>
      </c>
      <c r="F185" s="378" t="s">
        <v>66</v>
      </c>
      <c r="G185" s="376" t="s">
        <v>1543</v>
      </c>
      <c r="H185" s="376" t="s">
        <v>1749</v>
      </c>
      <c r="I185" s="376" t="s">
        <v>1256</v>
      </c>
      <c r="J185" s="377" t="s">
        <v>2006</v>
      </c>
      <c r="K185" s="376" t="s">
        <v>2057</v>
      </c>
      <c r="L185" s="376">
        <v>1</v>
      </c>
      <c r="M185" s="376">
        <v>16</v>
      </c>
      <c r="N185" s="376" t="s">
        <v>2044</v>
      </c>
      <c r="O185" s="376" t="s">
        <v>2333</v>
      </c>
      <c r="P185" s="376" t="s">
        <v>1608</v>
      </c>
      <c r="Q185" s="376" t="s">
        <v>1380</v>
      </c>
      <c r="R185" s="376" t="s">
        <v>1380</v>
      </c>
      <c r="S185" s="376" t="s">
        <v>1380</v>
      </c>
      <c r="T185" s="376" t="s">
        <v>1254</v>
      </c>
      <c r="U185" s="376" t="s">
        <v>1254</v>
      </c>
      <c r="V185" s="376" t="s">
        <v>1380</v>
      </c>
      <c r="W185" s="376" t="s">
        <v>1380</v>
      </c>
      <c r="X185" s="376" t="s">
        <v>1254</v>
      </c>
      <c r="Y185" s="376" t="s">
        <v>1254</v>
      </c>
      <c r="Z185" s="376" t="s">
        <v>1254</v>
      </c>
      <c r="AA185" s="378" t="s">
        <v>1207</v>
      </c>
      <c r="AB185" s="378" t="s">
        <v>1207</v>
      </c>
      <c r="AC185" s="417"/>
      <c r="AD185" s="378" t="s">
        <v>1207</v>
      </c>
      <c r="AE185" s="417"/>
      <c r="AF185" s="378" t="s">
        <v>1207</v>
      </c>
      <c r="AG185" s="417"/>
      <c r="AH185" s="376"/>
      <c r="AI185" s="376" t="s">
        <v>66</v>
      </c>
      <c r="AJ185" s="376"/>
      <c r="AK185" s="376"/>
      <c r="AL185" s="376"/>
    </row>
    <row r="186" spans="1:38" ht="30.75" customHeight="1" x14ac:dyDescent="0.25">
      <c r="A186" s="425">
        <v>174</v>
      </c>
      <c r="B186" s="376"/>
      <c r="C186" s="376"/>
      <c r="D186" s="376"/>
      <c r="E186" s="376" t="s">
        <v>1645</v>
      </c>
      <c r="F186" s="378" t="s">
        <v>66</v>
      </c>
      <c r="G186" s="376" t="s">
        <v>1543</v>
      </c>
      <c r="H186" s="376" t="s">
        <v>1749</v>
      </c>
      <c r="I186" s="376" t="s">
        <v>1256</v>
      </c>
      <c r="J186" s="377" t="s">
        <v>2007</v>
      </c>
      <c r="K186" s="376" t="s">
        <v>2057</v>
      </c>
      <c r="L186" s="376">
        <v>1</v>
      </c>
      <c r="M186" s="376">
        <v>8</v>
      </c>
      <c r="N186" s="376" t="s">
        <v>2045</v>
      </c>
      <c r="O186" s="376" t="s">
        <v>2334</v>
      </c>
      <c r="P186" s="376" t="s">
        <v>1609</v>
      </c>
      <c r="Q186" s="376" t="s">
        <v>1380</v>
      </c>
      <c r="R186" s="376" t="s">
        <v>1380</v>
      </c>
      <c r="S186" s="376" t="s">
        <v>1380</v>
      </c>
      <c r="T186" s="376" t="s">
        <v>1254</v>
      </c>
      <c r="U186" s="376" t="s">
        <v>1254</v>
      </c>
      <c r="V186" s="376" t="s">
        <v>1380</v>
      </c>
      <c r="W186" s="376" t="s">
        <v>1380</v>
      </c>
      <c r="X186" s="376" t="s">
        <v>1254</v>
      </c>
      <c r="Y186" s="376" t="s">
        <v>1254</v>
      </c>
      <c r="Z186" s="376" t="s">
        <v>1254</v>
      </c>
      <c r="AA186" s="378" t="s">
        <v>1207</v>
      </c>
      <c r="AB186" s="378" t="s">
        <v>1207</v>
      </c>
      <c r="AC186" s="417"/>
      <c r="AD186" s="378" t="s">
        <v>1207</v>
      </c>
      <c r="AE186" s="417"/>
      <c r="AF186" s="378" t="s">
        <v>1207</v>
      </c>
      <c r="AG186" s="417"/>
      <c r="AH186" s="376"/>
      <c r="AI186" s="376" t="s">
        <v>66</v>
      </c>
      <c r="AJ186" s="376"/>
      <c r="AK186" s="376"/>
      <c r="AL186" s="376"/>
    </row>
    <row r="187" spans="1:38" ht="30.75" customHeight="1" x14ac:dyDescent="0.25">
      <c r="A187" s="425">
        <v>175</v>
      </c>
      <c r="B187" s="376"/>
      <c r="C187" s="376"/>
      <c r="D187" s="376"/>
      <c r="E187" s="376" t="s">
        <v>1555</v>
      </c>
      <c r="F187" s="378" t="s">
        <v>66</v>
      </c>
      <c r="G187" s="376" t="s">
        <v>1543</v>
      </c>
      <c r="H187" s="376" t="s">
        <v>1749</v>
      </c>
      <c r="I187" s="376" t="s">
        <v>1256</v>
      </c>
      <c r="J187" s="377" t="s">
        <v>2008</v>
      </c>
      <c r="K187" s="376" t="s">
        <v>2057</v>
      </c>
      <c r="L187" s="376">
        <v>1</v>
      </c>
      <c r="M187" s="376">
        <v>4</v>
      </c>
      <c r="N187" s="376" t="s">
        <v>2046</v>
      </c>
      <c r="O187" s="376" t="s">
        <v>2335</v>
      </c>
      <c r="P187" s="376" t="s">
        <v>1610</v>
      </c>
      <c r="Q187" s="376" t="s">
        <v>1380</v>
      </c>
      <c r="R187" s="376" t="s">
        <v>1380</v>
      </c>
      <c r="S187" s="376" t="s">
        <v>1380</v>
      </c>
      <c r="T187" s="376" t="s">
        <v>1254</v>
      </c>
      <c r="U187" s="376" t="s">
        <v>1254</v>
      </c>
      <c r="V187" s="376" t="s">
        <v>1380</v>
      </c>
      <c r="W187" s="376" t="s">
        <v>1380</v>
      </c>
      <c r="X187" s="376" t="s">
        <v>1254</v>
      </c>
      <c r="Y187" s="376" t="s">
        <v>1254</v>
      </c>
      <c r="Z187" s="376" t="s">
        <v>1254</v>
      </c>
      <c r="AA187" s="378" t="s">
        <v>1207</v>
      </c>
      <c r="AB187" s="378" t="s">
        <v>1207</v>
      </c>
      <c r="AC187" s="417"/>
      <c r="AD187" s="378" t="s">
        <v>1207</v>
      </c>
      <c r="AE187" s="417"/>
      <c r="AF187" s="378" t="s">
        <v>1207</v>
      </c>
      <c r="AG187" s="417"/>
      <c r="AH187" s="376"/>
      <c r="AI187" s="376" t="s">
        <v>66</v>
      </c>
      <c r="AJ187" s="376"/>
      <c r="AK187" s="376"/>
      <c r="AL187" s="376"/>
    </row>
    <row r="188" spans="1:38" ht="30.75" customHeight="1" x14ac:dyDescent="0.25">
      <c r="A188" s="425">
        <v>176</v>
      </c>
      <c r="B188" s="376"/>
      <c r="C188" s="376"/>
      <c r="D188" s="376"/>
      <c r="E188" s="376" t="s">
        <v>1556</v>
      </c>
      <c r="F188" s="378" t="s">
        <v>66</v>
      </c>
      <c r="G188" s="376" t="s">
        <v>1543</v>
      </c>
      <c r="H188" s="376" t="s">
        <v>1749</v>
      </c>
      <c r="I188" s="376" t="s">
        <v>1256</v>
      </c>
      <c r="J188" s="377" t="s">
        <v>2009</v>
      </c>
      <c r="K188" s="376" t="s">
        <v>2057</v>
      </c>
      <c r="L188" s="376">
        <v>1</v>
      </c>
      <c r="M188" s="376">
        <v>4</v>
      </c>
      <c r="N188" s="376" t="s">
        <v>2046</v>
      </c>
      <c r="O188" s="376" t="s">
        <v>2336</v>
      </c>
      <c r="P188" s="376" t="s">
        <v>1611</v>
      </c>
      <c r="Q188" s="376" t="s">
        <v>1380</v>
      </c>
      <c r="R188" s="376" t="s">
        <v>1380</v>
      </c>
      <c r="S188" s="376" t="s">
        <v>1380</v>
      </c>
      <c r="T188" s="376" t="s">
        <v>1254</v>
      </c>
      <c r="U188" s="376" t="s">
        <v>1254</v>
      </c>
      <c r="V188" s="376" t="s">
        <v>1380</v>
      </c>
      <c r="W188" s="376" t="s">
        <v>1380</v>
      </c>
      <c r="X188" s="376" t="s">
        <v>1254</v>
      </c>
      <c r="Y188" s="376" t="s">
        <v>1254</v>
      </c>
      <c r="Z188" s="376" t="s">
        <v>1254</v>
      </c>
      <c r="AA188" s="378" t="s">
        <v>1207</v>
      </c>
      <c r="AB188" s="378" t="s">
        <v>1207</v>
      </c>
      <c r="AC188" s="417"/>
      <c r="AD188" s="378" t="s">
        <v>1207</v>
      </c>
      <c r="AE188" s="417"/>
      <c r="AF188" s="378" t="s">
        <v>1207</v>
      </c>
      <c r="AG188" s="417"/>
      <c r="AH188" s="376"/>
      <c r="AI188" s="376" t="s">
        <v>66</v>
      </c>
      <c r="AJ188" s="376"/>
      <c r="AK188" s="376"/>
      <c r="AL188" s="376"/>
    </row>
    <row r="189" spans="1:38" ht="30.75" customHeight="1" x14ac:dyDescent="0.25">
      <c r="A189" s="425">
        <v>177</v>
      </c>
      <c r="B189" s="376" t="s">
        <v>1708</v>
      </c>
      <c r="C189" s="376" t="s">
        <v>38</v>
      </c>
      <c r="D189" s="376"/>
      <c r="E189" s="376" t="s">
        <v>262</v>
      </c>
      <c r="F189" s="376" t="s">
        <v>66</v>
      </c>
      <c r="G189" s="376" t="s">
        <v>613</v>
      </c>
      <c r="H189" s="376"/>
      <c r="I189" s="376" t="s">
        <v>2136</v>
      </c>
      <c r="J189" s="377" t="s">
        <v>2006</v>
      </c>
      <c r="K189" s="376" t="s">
        <v>2057</v>
      </c>
      <c r="L189" s="376">
        <v>1</v>
      </c>
      <c r="M189" s="376">
        <v>16</v>
      </c>
      <c r="N189" s="376"/>
      <c r="O189" s="376" t="s">
        <v>2337</v>
      </c>
      <c r="P189" s="376" t="s">
        <v>472</v>
      </c>
      <c r="Q189" s="376" t="s">
        <v>1253</v>
      </c>
      <c r="R189" s="376" t="s">
        <v>262</v>
      </c>
      <c r="S189" s="376" t="s">
        <v>262</v>
      </c>
      <c r="T189" s="376" t="s">
        <v>1184</v>
      </c>
      <c r="U189" s="376" t="s">
        <v>1184</v>
      </c>
      <c r="V189" s="376" t="s">
        <v>1184</v>
      </c>
      <c r="W189" s="376" t="s">
        <v>1184</v>
      </c>
      <c r="X189" s="376" t="s">
        <v>1184</v>
      </c>
      <c r="Y189" s="376" t="s">
        <v>1184</v>
      </c>
      <c r="Z189" s="376" t="s">
        <v>1184</v>
      </c>
      <c r="AA189" s="376" t="s">
        <v>1184</v>
      </c>
      <c r="AB189" s="376" t="s">
        <v>1207</v>
      </c>
      <c r="AC189" s="416"/>
      <c r="AD189" s="376" t="s">
        <v>1207</v>
      </c>
      <c r="AE189" s="416"/>
      <c r="AF189" s="376" t="s">
        <v>1207</v>
      </c>
      <c r="AG189" s="416"/>
      <c r="AH189" s="376"/>
      <c r="AI189" s="376" t="s">
        <v>66</v>
      </c>
      <c r="AJ189" s="376"/>
      <c r="AK189" s="376"/>
      <c r="AL189" s="376"/>
    </row>
    <row r="190" spans="1:38" ht="30.75" customHeight="1" x14ac:dyDescent="0.25">
      <c r="A190" s="425">
        <v>178</v>
      </c>
      <c r="B190" s="376"/>
      <c r="C190" s="376"/>
      <c r="D190" s="376"/>
      <c r="E190" s="376" t="s">
        <v>263</v>
      </c>
      <c r="F190" s="376" t="s">
        <v>66</v>
      </c>
      <c r="G190" s="376" t="s">
        <v>613</v>
      </c>
      <c r="H190" s="376"/>
      <c r="I190" s="376" t="s">
        <v>2136</v>
      </c>
      <c r="J190" s="377" t="s">
        <v>2007</v>
      </c>
      <c r="K190" s="376" t="s">
        <v>2057</v>
      </c>
      <c r="L190" s="376">
        <v>1</v>
      </c>
      <c r="M190" s="376">
        <v>8</v>
      </c>
      <c r="N190" s="376"/>
      <c r="O190" s="376" t="s">
        <v>2338</v>
      </c>
      <c r="P190" s="376" t="s">
        <v>473</v>
      </c>
      <c r="Q190" s="376" t="s">
        <v>1252</v>
      </c>
      <c r="R190" s="376" t="s">
        <v>263</v>
      </c>
      <c r="S190" s="376" t="s">
        <v>263</v>
      </c>
      <c r="T190" s="376" t="s">
        <v>1184</v>
      </c>
      <c r="U190" s="376" t="s">
        <v>1184</v>
      </c>
      <c r="V190" s="376" t="s">
        <v>1184</v>
      </c>
      <c r="W190" s="376" t="s">
        <v>1184</v>
      </c>
      <c r="X190" s="376" t="s">
        <v>1184</v>
      </c>
      <c r="Y190" s="376" t="s">
        <v>1184</v>
      </c>
      <c r="Z190" s="376" t="s">
        <v>1184</v>
      </c>
      <c r="AA190" s="376" t="s">
        <v>1184</v>
      </c>
      <c r="AB190" s="376" t="s">
        <v>1207</v>
      </c>
      <c r="AC190" s="416"/>
      <c r="AD190" s="376" t="s">
        <v>1207</v>
      </c>
      <c r="AE190" s="416"/>
      <c r="AF190" s="376" t="s">
        <v>1207</v>
      </c>
      <c r="AG190" s="416"/>
      <c r="AH190" s="376"/>
      <c r="AI190" s="376" t="s">
        <v>66</v>
      </c>
      <c r="AJ190" s="376"/>
      <c r="AK190" s="376"/>
      <c r="AL190" s="376"/>
    </row>
    <row r="191" spans="1:38" ht="30.75" customHeight="1" x14ac:dyDescent="0.25">
      <c r="A191" s="425">
        <v>179</v>
      </c>
      <c r="B191" s="376"/>
      <c r="C191" s="376"/>
      <c r="D191" s="376"/>
      <c r="E191" s="376" t="s">
        <v>264</v>
      </c>
      <c r="F191" s="376" t="s">
        <v>66</v>
      </c>
      <c r="G191" s="376" t="s">
        <v>613</v>
      </c>
      <c r="H191" s="376"/>
      <c r="I191" s="376" t="s">
        <v>2136</v>
      </c>
      <c r="J191" s="377" t="s">
        <v>2008</v>
      </c>
      <c r="K191" s="376" t="s">
        <v>2057</v>
      </c>
      <c r="L191" s="376">
        <v>1</v>
      </c>
      <c r="M191" s="376">
        <v>4</v>
      </c>
      <c r="N191" s="376"/>
      <c r="O191" s="376" t="s">
        <v>2339</v>
      </c>
      <c r="P191" s="376" t="s">
        <v>2086</v>
      </c>
      <c r="Q191" s="376" t="s">
        <v>1251</v>
      </c>
      <c r="R191" s="376" t="s">
        <v>264</v>
      </c>
      <c r="S191" s="376" t="s">
        <v>264</v>
      </c>
      <c r="T191" s="376" t="s">
        <v>1184</v>
      </c>
      <c r="U191" s="376" t="s">
        <v>1184</v>
      </c>
      <c r="V191" s="376" t="s">
        <v>1184</v>
      </c>
      <c r="W191" s="376" t="s">
        <v>1184</v>
      </c>
      <c r="X191" s="376" t="s">
        <v>1184</v>
      </c>
      <c r="Y191" s="376" t="s">
        <v>1184</v>
      </c>
      <c r="Z191" s="376" t="s">
        <v>1184</v>
      </c>
      <c r="AA191" s="376" t="s">
        <v>1184</v>
      </c>
      <c r="AB191" s="376" t="s">
        <v>1207</v>
      </c>
      <c r="AC191" s="416"/>
      <c r="AD191" s="376" t="s">
        <v>1207</v>
      </c>
      <c r="AE191" s="416"/>
      <c r="AF191" s="376" t="s">
        <v>1207</v>
      </c>
      <c r="AG191" s="416"/>
      <c r="AH191" s="376"/>
      <c r="AI191" s="376" t="s">
        <v>66</v>
      </c>
      <c r="AJ191" s="376"/>
      <c r="AK191" s="376"/>
      <c r="AL191" s="376"/>
    </row>
    <row r="192" spans="1:38" ht="30.75" customHeight="1" x14ac:dyDescent="0.25">
      <c r="A192" s="425">
        <v>180</v>
      </c>
      <c r="B192" s="376"/>
      <c r="C192" s="376"/>
      <c r="D192" s="376"/>
      <c r="E192" s="376" t="s">
        <v>265</v>
      </c>
      <c r="F192" s="376" t="s">
        <v>66</v>
      </c>
      <c r="G192" s="376" t="s">
        <v>613</v>
      </c>
      <c r="H192" s="376"/>
      <c r="I192" s="376" t="s">
        <v>2136</v>
      </c>
      <c r="J192" s="377" t="s">
        <v>2009</v>
      </c>
      <c r="K192" s="376" t="s">
        <v>2057</v>
      </c>
      <c r="L192" s="376">
        <v>1</v>
      </c>
      <c r="M192" s="376">
        <v>4</v>
      </c>
      <c r="N192" s="376"/>
      <c r="O192" s="376" t="s">
        <v>2340</v>
      </c>
      <c r="P192" s="376" t="s">
        <v>473</v>
      </c>
      <c r="Q192" s="376" t="s">
        <v>1249</v>
      </c>
      <c r="R192" s="376" t="s">
        <v>265</v>
      </c>
      <c r="S192" s="376" t="s">
        <v>265</v>
      </c>
      <c r="T192" s="376" t="s">
        <v>1184</v>
      </c>
      <c r="U192" s="376" t="s">
        <v>1184</v>
      </c>
      <c r="V192" s="376" t="s">
        <v>1184</v>
      </c>
      <c r="W192" s="376" t="s">
        <v>1184</v>
      </c>
      <c r="X192" s="376" t="s">
        <v>1184</v>
      </c>
      <c r="Y192" s="376" t="s">
        <v>1184</v>
      </c>
      <c r="Z192" s="376" t="s">
        <v>1184</v>
      </c>
      <c r="AA192" s="376" t="s">
        <v>1184</v>
      </c>
      <c r="AB192" s="376" t="s">
        <v>1207</v>
      </c>
      <c r="AC192" s="416"/>
      <c r="AD192" s="376" t="s">
        <v>1207</v>
      </c>
      <c r="AE192" s="416"/>
      <c r="AF192" s="376" t="s">
        <v>1207</v>
      </c>
      <c r="AG192" s="416"/>
      <c r="AH192" s="376"/>
      <c r="AI192" s="376" t="s">
        <v>66</v>
      </c>
      <c r="AJ192" s="376"/>
      <c r="AK192" s="376"/>
      <c r="AL192" s="376"/>
    </row>
    <row r="193" spans="1:38" ht="18" customHeight="1" x14ac:dyDescent="0.25">
      <c r="A193" s="425">
        <v>181</v>
      </c>
      <c r="B193" s="376" t="s">
        <v>1709</v>
      </c>
      <c r="C193" s="376" t="s">
        <v>9</v>
      </c>
      <c r="D193" s="376"/>
      <c r="E193" s="376" t="s">
        <v>395</v>
      </c>
      <c r="F193" s="376" t="s">
        <v>87</v>
      </c>
      <c r="G193" s="376" t="s">
        <v>395</v>
      </c>
      <c r="H193" s="376"/>
      <c r="I193" s="376" t="s">
        <v>1563</v>
      </c>
      <c r="J193" s="380">
        <v>0</v>
      </c>
      <c r="K193" s="376" t="s">
        <v>2059</v>
      </c>
      <c r="L193" s="376">
        <v>3</v>
      </c>
      <c r="M193" s="376" t="s">
        <v>395</v>
      </c>
      <c r="N193" s="376" t="s">
        <v>1963</v>
      </c>
      <c r="O193" s="376" t="s">
        <v>1248</v>
      </c>
      <c r="P193" s="405" t="s">
        <v>512</v>
      </c>
      <c r="Q193" s="376" t="s">
        <v>1247</v>
      </c>
      <c r="R193" s="376" t="s">
        <v>395</v>
      </c>
      <c r="S193" s="376" t="s">
        <v>395</v>
      </c>
      <c r="T193" s="376">
        <v>384</v>
      </c>
      <c r="U193" s="376">
        <v>384</v>
      </c>
      <c r="V193" s="376">
        <v>512</v>
      </c>
      <c r="W193" s="376">
        <v>512</v>
      </c>
      <c r="X193" s="376">
        <v>384</v>
      </c>
      <c r="Y193" s="376">
        <v>512</v>
      </c>
      <c r="Z193" s="376">
        <v>512</v>
      </c>
      <c r="AA193" s="376">
        <v>512</v>
      </c>
      <c r="AB193" s="376">
        <v>384</v>
      </c>
      <c r="AC193" s="416"/>
      <c r="AD193" s="376">
        <v>384</v>
      </c>
      <c r="AE193" s="416"/>
      <c r="AF193" s="376">
        <v>384</v>
      </c>
      <c r="AG193" s="416"/>
      <c r="AH193" s="376"/>
      <c r="AI193" s="376" t="s">
        <v>1268</v>
      </c>
      <c r="AJ193" s="376" t="s">
        <v>1246</v>
      </c>
      <c r="AK193" s="376"/>
      <c r="AL193" s="376"/>
    </row>
    <row r="194" spans="1:38" ht="18" customHeight="1" x14ac:dyDescent="0.25">
      <c r="A194" s="425">
        <v>182</v>
      </c>
      <c r="B194" s="376" t="s">
        <v>1710</v>
      </c>
      <c r="C194" s="376"/>
      <c r="D194" s="376"/>
      <c r="E194" s="376" t="s">
        <v>396</v>
      </c>
      <c r="F194" s="376" t="s">
        <v>87</v>
      </c>
      <c r="G194" s="376" t="s">
        <v>396</v>
      </c>
      <c r="H194" s="376"/>
      <c r="I194" s="376" t="s">
        <v>1855</v>
      </c>
      <c r="J194" s="380">
        <v>0</v>
      </c>
      <c r="K194" s="376" t="s">
        <v>2059</v>
      </c>
      <c r="L194" s="376">
        <v>3</v>
      </c>
      <c r="M194" s="376" t="s">
        <v>396</v>
      </c>
      <c r="N194" s="376" t="s">
        <v>1964</v>
      </c>
      <c r="O194" s="376"/>
      <c r="P194" s="405" t="s">
        <v>2381</v>
      </c>
      <c r="Q194" s="376" t="s">
        <v>1245</v>
      </c>
      <c r="R194" s="376" t="s">
        <v>1244</v>
      </c>
      <c r="S194" s="376" t="s">
        <v>1244</v>
      </c>
      <c r="T194" s="376">
        <v>256</v>
      </c>
      <c r="U194" s="376">
        <v>256</v>
      </c>
      <c r="V194" s="376">
        <v>32</v>
      </c>
      <c r="W194" s="376">
        <v>32</v>
      </c>
      <c r="X194" s="376">
        <v>256</v>
      </c>
      <c r="Y194" s="376">
        <v>32</v>
      </c>
      <c r="Z194" s="376">
        <v>32</v>
      </c>
      <c r="AA194" s="376">
        <v>32</v>
      </c>
      <c r="AB194" s="376">
        <v>256</v>
      </c>
      <c r="AC194" s="416"/>
      <c r="AD194" s="376">
        <v>256</v>
      </c>
      <c r="AE194" s="416"/>
      <c r="AF194" s="376">
        <v>256</v>
      </c>
      <c r="AG194" s="416"/>
      <c r="AH194" s="376"/>
      <c r="AI194" s="376" t="s">
        <v>1268</v>
      </c>
      <c r="AJ194" s="376" t="s">
        <v>1241</v>
      </c>
      <c r="AK194" s="376"/>
      <c r="AL194" s="376"/>
    </row>
    <row r="195" spans="1:38" ht="18" customHeight="1" x14ac:dyDescent="0.25">
      <c r="A195" s="425">
        <v>183</v>
      </c>
      <c r="B195" s="376" t="s">
        <v>1711</v>
      </c>
      <c r="C195" s="376"/>
      <c r="D195" s="376"/>
      <c r="E195" s="376" t="s">
        <v>397</v>
      </c>
      <c r="F195" s="376" t="s">
        <v>87</v>
      </c>
      <c r="G195" s="376" t="s">
        <v>397</v>
      </c>
      <c r="H195" s="376"/>
      <c r="I195" s="376"/>
      <c r="J195" s="380">
        <v>0</v>
      </c>
      <c r="K195" s="376" t="s">
        <v>2059</v>
      </c>
      <c r="L195" s="376">
        <v>3</v>
      </c>
      <c r="M195" s="376" t="s">
        <v>397</v>
      </c>
      <c r="N195" s="376" t="s">
        <v>1965</v>
      </c>
      <c r="O195" s="376"/>
      <c r="P195" s="405" t="s">
        <v>514</v>
      </c>
      <c r="Q195" s="376" t="s">
        <v>1243</v>
      </c>
      <c r="R195" s="376" t="s">
        <v>397</v>
      </c>
      <c r="S195" s="376" t="s">
        <v>397</v>
      </c>
      <c r="T195" s="376">
        <v>384</v>
      </c>
      <c r="U195" s="376">
        <v>384</v>
      </c>
      <c r="V195" s="376">
        <v>256</v>
      </c>
      <c r="W195" s="376">
        <v>256</v>
      </c>
      <c r="X195" s="376">
        <v>384</v>
      </c>
      <c r="Y195" s="376">
        <v>256</v>
      </c>
      <c r="Z195" s="376">
        <v>256</v>
      </c>
      <c r="AA195" s="376">
        <v>256</v>
      </c>
      <c r="AB195" s="376">
        <v>384</v>
      </c>
      <c r="AC195" s="416"/>
      <c r="AD195" s="376">
        <v>384</v>
      </c>
      <c r="AE195" s="416"/>
      <c r="AF195" s="376">
        <v>384</v>
      </c>
      <c r="AG195" s="416"/>
      <c r="AH195" s="376"/>
      <c r="AI195" s="376" t="s">
        <v>1268</v>
      </c>
      <c r="AJ195" s="376" t="s">
        <v>1241</v>
      </c>
      <c r="AK195" s="376"/>
      <c r="AL195" s="376"/>
    </row>
    <row r="196" spans="1:38" ht="18" customHeight="1" x14ac:dyDescent="0.25">
      <c r="A196" s="425">
        <v>184</v>
      </c>
      <c r="B196" s="376" t="s">
        <v>1712</v>
      </c>
      <c r="C196" s="376"/>
      <c r="D196" s="376"/>
      <c r="E196" s="376" t="s">
        <v>398</v>
      </c>
      <c r="F196" s="376" t="s">
        <v>87</v>
      </c>
      <c r="G196" s="376" t="s">
        <v>398</v>
      </c>
      <c r="H196" s="376"/>
      <c r="I196" s="376"/>
      <c r="J196" s="380">
        <v>0</v>
      </c>
      <c r="K196" s="376" t="s">
        <v>2059</v>
      </c>
      <c r="L196" s="376">
        <v>3</v>
      </c>
      <c r="M196" s="376" t="s">
        <v>398</v>
      </c>
      <c r="N196" s="376" t="s">
        <v>1966</v>
      </c>
      <c r="O196" s="376"/>
      <c r="P196" s="405" t="s">
        <v>517</v>
      </c>
      <c r="Q196" s="376" t="s">
        <v>1176</v>
      </c>
      <c r="R196" s="376" t="s">
        <v>398</v>
      </c>
      <c r="S196" s="376" t="s">
        <v>398</v>
      </c>
      <c r="T196" s="376">
        <v>256</v>
      </c>
      <c r="U196" s="376">
        <v>256</v>
      </c>
      <c r="V196" s="376">
        <v>256</v>
      </c>
      <c r="W196" s="376">
        <v>256</v>
      </c>
      <c r="X196" s="376">
        <v>256</v>
      </c>
      <c r="Y196" s="376">
        <v>256</v>
      </c>
      <c r="Z196" s="376">
        <v>0</v>
      </c>
      <c r="AA196" s="376">
        <v>256</v>
      </c>
      <c r="AB196" s="376">
        <v>256</v>
      </c>
      <c r="AC196" s="416"/>
      <c r="AD196" s="376">
        <v>256</v>
      </c>
      <c r="AE196" s="416"/>
      <c r="AF196" s="376">
        <v>256</v>
      </c>
      <c r="AG196" s="416"/>
      <c r="AH196" s="376"/>
      <c r="AI196" s="376" t="s">
        <v>1268</v>
      </c>
      <c r="AJ196" s="376" t="s">
        <v>1241</v>
      </c>
      <c r="AK196" s="376"/>
      <c r="AL196" s="376" t="s">
        <v>1242</v>
      </c>
    </row>
    <row r="197" spans="1:38" ht="18" customHeight="1" x14ac:dyDescent="0.25">
      <c r="A197" s="425">
        <v>185</v>
      </c>
      <c r="B197" s="376" t="s">
        <v>1714</v>
      </c>
      <c r="C197" s="376"/>
      <c r="D197" s="376"/>
      <c r="E197" s="376" t="s">
        <v>1547</v>
      </c>
      <c r="F197" s="376" t="s">
        <v>87</v>
      </c>
      <c r="G197" s="376" t="s">
        <v>1547</v>
      </c>
      <c r="H197" s="386" t="s">
        <v>1851</v>
      </c>
      <c r="I197" s="376" t="s">
        <v>1563</v>
      </c>
      <c r="J197" s="380">
        <v>0</v>
      </c>
      <c r="K197" s="376" t="s">
        <v>2059</v>
      </c>
      <c r="L197" s="376">
        <v>3</v>
      </c>
      <c r="M197" s="376" t="s">
        <v>1547</v>
      </c>
      <c r="N197" s="376" t="s">
        <v>1967</v>
      </c>
      <c r="O197" s="376"/>
      <c r="P197" s="405" t="s">
        <v>2382</v>
      </c>
      <c r="Q197" s="376" t="s">
        <v>2446</v>
      </c>
      <c r="R197" s="376" t="s">
        <v>2446</v>
      </c>
      <c r="S197" s="376" t="s">
        <v>2446</v>
      </c>
      <c r="T197" s="376" t="s">
        <v>2446</v>
      </c>
      <c r="U197" s="376" t="s">
        <v>2446</v>
      </c>
      <c r="V197" s="376" t="s">
        <v>2446</v>
      </c>
      <c r="W197" s="376" t="s">
        <v>2446</v>
      </c>
      <c r="X197" s="376" t="s">
        <v>2446</v>
      </c>
      <c r="Y197" s="376" t="s">
        <v>2446</v>
      </c>
      <c r="Z197" s="376" t="s">
        <v>2446</v>
      </c>
      <c r="AA197" s="376" t="s">
        <v>2446</v>
      </c>
      <c r="AB197" s="376" t="s">
        <v>2446</v>
      </c>
      <c r="AC197" s="376"/>
      <c r="AD197" s="376" t="s">
        <v>2446</v>
      </c>
      <c r="AE197" s="376"/>
      <c r="AF197" s="376" t="s">
        <v>2446</v>
      </c>
      <c r="AG197" s="416"/>
      <c r="AH197" s="376"/>
      <c r="AI197" s="376" t="s">
        <v>1797</v>
      </c>
      <c r="AJ197" s="376"/>
      <c r="AK197" s="376"/>
      <c r="AL197" s="376"/>
    </row>
    <row r="198" spans="1:38" ht="18" customHeight="1" x14ac:dyDescent="0.25">
      <c r="A198" s="425">
        <v>186</v>
      </c>
      <c r="B198" s="376" t="s">
        <v>1713</v>
      </c>
      <c r="C198" s="376"/>
      <c r="D198" s="376"/>
      <c r="E198" s="376" t="s">
        <v>1548</v>
      </c>
      <c r="F198" s="376" t="s">
        <v>87</v>
      </c>
      <c r="G198" s="376" t="s">
        <v>1548</v>
      </c>
      <c r="H198" s="386" t="s">
        <v>1851</v>
      </c>
      <c r="I198" s="376" t="s">
        <v>1855</v>
      </c>
      <c r="J198" s="380">
        <v>0</v>
      </c>
      <c r="K198" s="376" t="s">
        <v>2059</v>
      </c>
      <c r="L198" s="376">
        <v>3</v>
      </c>
      <c r="M198" s="376" t="s">
        <v>1548</v>
      </c>
      <c r="N198" s="376" t="s">
        <v>1968</v>
      </c>
      <c r="O198" s="376"/>
      <c r="P198" s="405" t="s">
        <v>2383</v>
      </c>
      <c r="Q198" s="376" t="s">
        <v>2446</v>
      </c>
      <c r="R198" s="376" t="s">
        <v>2446</v>
      </c>
      <c r="S198" s="376" t="s">
        <v>2446</v>
      </c>
      <c r="T198" s="376" t="s">
        <v>2446</v>
      </c>
      <c r="U198" s="376" t="s">
        <v>2446</v>
      </c>
      <c r="V198" s="376" t="s">
        <v>2446</v>
      </c>
      <c r="W198" s="376" t="s">
        <v>2446</v>
      </c>
      <c r="X198" s="376" t="s">
        <v>2446</v>
      </c>
      <c r="Y198" s="376" t="s">
        <v>2446</v>
      </c>
      <c r="Z198" s="376" t="s">
        <v>2446</v>
      </c>
      <c r="AA198" s="376" t="s">
        <v>2446</v>
      </c>
      <c r="AB198" s="376" t="s">
        <v>2446</v>
      </c>
      <c r="AC198" s="376"/>
      <c r="AD198" s="376" t="s">
        <v>2446</v>
      </c>
      <c r="AE198" s="376"/>
      <c r="AF198" s="376" t="s">
        <v>2446</v>
      </c>
      <c r="AG198" s="416"/>
      <c r="AH198" s="376"/>
      <c r="AI198" s="376" t="s">
        <v>1797</v>
      </c>
      <c r="AJ198" s="376"/>
      <c r="AK198" s="376"/>
      <c r="AL198" s="376"/>
    </row>
    <row r="199" spans="1:38" ht="18" customHeight="1" x14ac:dyDescent="0.25">
      <c r="A199" s="425">
        <v>187</v>
      </c>
      <c r="B199" s="376" t="s">
        <v>1715</v>
      </c>
      <c r="C199" s="376"/>
      <c r="D199" s="376"/>
      <c r="E199" s="376" t="s">
        <v>1549</v>
      </c>
      <c r="F199" s="376" t="s">
        <v>87</v>
      </c>
      <c r="G199" s="376" t="s">
        <v>1549</v>
      </c>
      <c r="H199" s="386" t="s">
        <v>1851</v>
      </c>
      <c r="I199" s="376" t="s">
        <v>1563</v>
      </c>
      <c r="J199" s="380">
        <v>0</v>
      </c>
      <c r="K199" s="376" t="s">
        <v>2059</v>
      </c>
      <c r="L199" s="376">
        <v>3</v>
      </c>
      <c r="M199" s="376" t="s">
        <v>1549</v>
      </c>
      <c r="N199" s="376" t="s">
        <v>1969</v>
      </c>
      <c r="O199" s="376"/>
      <c r="P199" s="376" t="s">
        <v>1562</v>
      </c>
      <c r="Q199" s="376" t="s">
        <v>2446</v>
      </c>
      <c r="R199" s="376" t="s">
        <v>2446</v>
      </c>
      <c r="S199" s="376" t="s">
        <v>2446</v>
      </c>
      <c r="T199" s="376" t="s">
        <v>2446</v>
      </c>
      <c r="U199" s="376" t="s">
        <v>2446</v>
      </c>
      <c r="V199" s="376" t="s">
        <v>2446</v>
      </c>
      <c r="W199" s="376" t="s">
        <v>2446</v>
      </c>
      <c r="X199" s="376" t="s">
        <v>2446</v>
      </c>
      <c r="Y199" s="376" t="s">
        <v>2446</v>
      </c>
      <c r="Z199" s="376" t="s">
        <v>2446</v>
      </c>
      <c r="AA199" s="376" t="s">
        <v>2446</v>
      </c>
      <c r="AB199" s="376" t="s">
        <v>2446</v>
      </c>
      <c r="AC199" s="376"/>
      <c r="AD199" s="376" t="s">
        <v>2446</v>
      </c>
      <c r="AE199" s="376"/>
      <c r="AF199" s="376" t="s">
        <v>2446</v>
      </c>
      <c r="AG199" s="416"/>
      <c r="AH199" s="376"/>
      <c r="AI199" s="376" t="s">
        <v>1797</v>
      </c>
      <c r="AJ199" s="376"/>
      <c r="AK199" s="376"/>
      <c r="AL199" s="376"/>
    </row>
    <row r="200" spans="1:38" ht="30.75" customHeight="1" x14ac:dyDescent="0.25">
      <c r="A200" s="425">
        <v>188</v>
      </c>
      <c r="B200" s="376" t="s">
        <v>2104</v>
      </c>
      <c r="C200" s="376"/>
      <c r="D200" s="376"/>
      <c r="E200" s="376" t="s">
        <v>2101</v>
      </c>
      <c r="F200" s="376" t="s">
        <v>87</v>
      </c>
      <c r="G200" s="376" t="s">
        <v>2101</v>
      </c>
      <c r="H200" s="376" t="s">
        <v>2087</v>
      </c>
      <c r="I200" s="376" t="s">
        <v>2137</v>
      </c>
      <c r="J200" s="380" t="s">
        <v>1873</v>
      </c>
      <c r="K200" s="376" t="s">
        <v>2059</v>
      </c>
      <c r="L200" s="376">
        <v>3</v>
      </c>
      <c r="M200" s="376" t="s">
        <v>2102</v>
      </c>
      <c r="N200" s="376" t="s">
        <v>1970</v>
      </c>
      <c r="O200" s="376"/>
      <c r="P200" s="376" t="s">
        <v>2103</v>
      </c>
      <c r="Q200" s="376" t="s">
        <v>1176</v>
      </c>
      <c r="R200" s="376" t="s">
        <v>1176</v>
      </c>
      <c r="S200" s="376" t="s">
        <v>1176</v>
      </c>
      <c r="T200" s="376" t="s">
        <v>1176</v>
      </c>
      <c r="U200" s="376" t="s">
        <v>1176</v>
      </c>
      <c r="V200" s="376" t="s">
        <v>1176</v>
      </c>
      <c r="W200" s="376" t="s">
        <v>1176</v>
      </c>
      <c r="X200" s="376" t="s">
        <v>1176</v>
      </c>
      <c r="Y200" s="376" t="s">
        <v>1176</v>
      </c>
      <c r="Z200" s="376" t="s">
        <v>1176</v>
      </c>
      <c r="AA200" s="376" t="s">
        <v>1176</v>
      </c>
      <c r="AB200" s="376">
        <v>0</v>
      </c>
      <c r="AC200" s="416"/>
      <c r="AD200" s="376">
        <v>0</v>
      </c>
      <c r="AE200" s="416"/>
      <c r="AF200" s="376">
        <v>512</v>
      </c>
      <c r="AG200" s="416"/>
      <c r="AH200" s="376"/>
      <c r="AI200" s="376"/>
      <c r="AJ200" s="376"/>
      <c r="AK200" s="376"/>
      <c r="AL200" s="376"/>
    </row>
    <row r="201" spans="1:38" ht="30.75" customHeight="1" x14ac:dyDescent="0.25">
      <c r="A201" s="425"/>
      <c r="B201" s="376" t="s">
        <v>2405</v>
      </c>
      <c r="C201" s="376"/>
      <c r="D201" s="376"/>
      <c r="E201" s="376" t="s">
        <v>2404</v>
      </c>
      <c r="F201" s="376" t="s">
        <v>87</v>
      </c>
      <c r="G201" s="376" t="s">
        <v>2404</v>
      </c>
      <c r="H201" s="376" t="s">
        <v>2087</v>
      </c>
      <c r="I201" s="376" t="s">
        <v>2137</v>
      </c>
      <c r="J201" s="380" t="s">
        <v>1873</v>
      </c>
      <c r="K201" s="376" t="s">
        <v>2059</v>
      </c>
      <c r="L201" s="376">
        <v>3</v>
      </c>
      <c r="M201" s="376" t="s">
        <v>2406</v>
      </c>
      <c r="N201" s="376" t="s">
        <v>2372</v>
      </c>
      <c r="O201" s="376"/>
      <c r="P201" s="376" t="s">
        <v>2103</v>
      </c>
      <c r="Q201" s="376" t="s">
        <v>1176</v>
      </c>
      <c r="R201" s="376" t="s">
        <v>1176</v>
      </c>
      <c r="S201" s="376" t="s">
        <v>1176</v>
      </c>
      <c r="T201" s="376" t="s">
        <v>1176</v>
      </c>
      <c r="U201" s="376" t="s">
        <v>1176</v>
      </c>
      <c r="V201" s="376" t="s">
        <v>1176</v>
      </c>
      <c r="W201" s="376" t="s">
        <v>1176</v>
      </c>
      <c r="X201" s="376" t="s">
        <v>1176</v>
      </c>
      <c r="Y201" s="376" t="s">
        <v>1176</v>
      </c>
      <c r="Z201" s="376" t="s">
        <v>1176</v>
      </c>
      <c r="AA201" s="376" t="s">
        <v>1176</v>
      </c>
      <c r="AB201" s="376">
        <v>0</v>
      </c>
      <c r="AC201" s="416"/>
      <c r="AD201" s="376">
        <v>0</v>
      </c>
      <c r="AE201" s="416"/>
      <c r="AF201" s="376">
        <v>512</v>
      </c>
      <c r="AG201" s="416"/>
      <c r="AH201" s="376"/>
      <c r="AI201" s="376"/>
      <c r="AJ201" s="376"/>
      <c r="AK201" s="376"/>
      <c r="AL201" s="407"/>
    </row>
    <row r="202" spans="1:38" ht="18" customHeight="1" x14ac:dyDescent="0.25">
      <c r="A202" s="425">
        <v>189</v>
      </c>
      <c r="B202" s="376" t="s">
        <v>2480</v>
      </c>
      <c r="C202" s="376"/>
      <c r="D202" s="376"/>
      <c r="E202" s="410" t="s">
        <v>2472</v>
      </c>
      <c r="F202" s="376" t="s">
        <v>87</v>
      </c>
      <c r="G202" s="428" t="s">
        <v>2472</v>
      </c>
      <c r="H202" s="376" t="s">
        <v>1749</v>
      </c>
      <c r="I202" s="376" t="s">
        <v>2370</v>
      </c>
      <c r="J202" s="380" t="s">
        <v>1873</v>
      </c>
      <c r="K202" s="376" t="s">
        <v>2367</v>
      </c>
      <c r="L202" s="376">
        <v>3</v>
      </c>
      <c r="M202" s="376" t="s">
        <v>2368</v>
      </c>
      <c r="N202" s="376" t="s">
        <v>2407</v>
      </c>
      <c r="O202" s="376"/>
      <c r="P202" s="376" t="s">
        <v>2384</v>
      </c>
      <c r="Q202" s="376" t="s">
        <v>1176</v>
      </c>
      <c r="R202" s="376" t="s">
        <v>1176</v>
      </c>
      <c r="S202" s="376" t="s">
        <v>1176</v>
      </c>
      <c r="T202" s="376" t="s">
        <v>1176</v>
      </c>
      <c r="U202" s="376" t="s">
        <v>1176</v>
      </c>
      <c r="V202" s="376" t="s">
        <v>1176</v>
      </c>
      <c r="W202" s="376" t="s">
        <v>1176</v>
      </c>
      <c r="X202" s="376" t="s">
        <v>1176</v>
      </c>
      <c r="Y202" s="376" t="s">
        <v>1176</v>
      </c>
      <c r="Z202" s="376" t="s">
        <v>1176</v>
      </c>
      <c r="AA202" s="376" t="s">
        <v>1176</v>
      </c>
      <c r="AB202" s="376">
        <v>384</v>
      </c>
      <c r="AC202" s="416"/>
      <c r="AD202" s="376">
        <v>384</v>
      </c>
      <c r="AE202" s="416"/>
      <c r="AF202" s="376">
        <v>384</v>
      </c>
      <c r="AG202" s="416"/>
      <c r="AH202" s="376"/>
      <c r="AI202" s="376"/>
      <c r="AJ202" s="376"/>
      <c r="AK202" s="376"/>
      <c r="AL202" s="376"/>
    </row>
    <row r="203" spans="1:38" ht="18" customHeight="1" x14ac:dyDescent="0.25">
      <c r="A203" s="425">
        <v>190</v>
      </c>
      <c r="B203" s="376" t="s">
        <v>2481</v>
      </c>
      <c r="C203" s="376"/>
      <c r="D203" s="376"/>
      <c r="E203" s="410" t="s">
        <v>2473</v>
      </c>
      <c r="F203" s="376" t="s">
        <v>87</v>
      </c>
      <c r="G203" s="428" t="s">
        <v>2473</v>
      </c>
      <c r="H203" s="376" t="s">
        <v>1749</v>
      </c>
      <c r="I203" s="376" t="s">
        <v>1855</v>
      </c>
      <c r="J203" s="380" t="s">
        <v>1873</v>
      </c>
      <c r="K203" s="376" t="s">
        <v>2059</v>
      </c>
      <c r="L203" s="376">
        <v>3</v>
      </c>
      <c r="M203" s="376" t="s">
        <v>2369</v>
      </c>
      <c r="N203" s="376" t="s">
        <v>2373</v>
      </c>
      <c r="O203" s="376"/>
      <c r="P203" s="376" t="s">
        <v>2385</v>
      </c>
      <c r="Q203" s="376" t="s">
        <v>1176</v>
      </c>
      <c r="R203" s="376" t="s">
        <v>1176</v>
      </c>
      <c r="S203" s="376" t="s">
        <v>1176</v>
      </c>
      <c r="T203" s="376" t="s">
        <v>1176</v>
      </c>
      <c r="U203" s="376" t="s">
        <v>1176</v>
      </c>
      <c r="V203" s="376" t="s">
        <v>1176</v>
      </c>
      <c r="W203" s="376" t="s">
        <v>1176</v>
      </c>
      <c r="X203" s="376" t="s">
        <v>1176</v>
      </c>
      <c r="Y203" s="376" t="s">
        <v>1176</v>
      </c>
      <c r="Z203" s="376" t="s">
        <v>1176</v>
      </c>
      <c r="AA203" s="376" t="s">
        <v>1176</v>
      </c>
      <c r="AB203" s="376">
        <v>256</v>
      </c>
      <c r="AC203" s="416"/>
      <c r="AD203" s="376">
        <v>256</v>
      </c>
      <c r="AE203" s="416"/>
      <c r="AF203" s="376">
        <v>256</v>
      </c>
      <c r="AG203" s="416"/>
      <c r="AH203" s="376"/>
      <c r="AI203" s="376"/>
      <c r="AJ203" s="376"/>
      <c r="AK203" s="376"/>
      <c r="AL203" s="376"/>
    </row>
    <row r="204" spans="1:38" ht="18" customHeight="1" x14ac:dyDescent="0.25">
      <c r="A204" s="425">
        <v>189</v>
      </c>
      <c r="B204" s="376" t="s">
        <v>2482</v>
      </c>
      <c r="C204" s="376"/>
      <c r="D204" s="376"/>
      <c r="E204" s="410" t="s">
        <v>2470</v>
      </c>
      <c r="F204" s="376" t="s">
        <v>87</v>
      </c>
      <c r="G204" s="428" t="s">
        <v>2470</v>
      </c>
      <c r="H204" s="376" t="s">
        <v>1749</v>
      </c>
      <c r="I204" s="376" t="s">
        <v>2370</v>
      </c>
      <c r="J204" s="380" t="s">
        <v>1873</v>
      </c>
      <c r="K204" s="376" t="s">
        <v>2367</v>
      </c>
      <c r="L204" s="376">
        <v>3</v>
      </c>
      <c r="M204" s="376" t="s">
        <v>2368</v>
      </c>
      <c r="N204" s="376" t="s">
        <v>2407</v>
      </c>
      <c r="O204" s="376"/>
      <c r="P204" s="376" t="s">
        <v>2384</v>
      </c>
      <c r="Q204" s="376" t="s">
        <v>1176</v>
      </c>
      <c r="R204" s="376" t="s">
        <v>1176</v>
      </c>
      <c r="S204" s="376" t="s">
        <v>1176</v>
      </c>
      <c r="T204" s="376" t="s">
        <v>1176</v>
      </c>
      <c r="U204" s="376" t="s">
        <v>1176</v>
      </c>
      <c r="V204" s="376" t="s">
        <v>1176</v>
      </c>
      <c r="W204" s="376" t="s">
        <v>1176</v>
      </c>
      <c r="X204" s="376" t="s">
        <v>1176</v>
      </c>
      <c r="Y204" s="376" t="s">
        <v>1176</v>
      </c>
      <c r="Z204" s="376" t="s">
        <v>1176</v>
      </c>
      <c r="AA204" s="376" t="s">
        <v>1176</v>
      </c>
      <c r="AB204" s="376">
        <v>384</v>
      </c>
      <c r="AC204" s="416"/>
      <c r="AD204" s="376">
        <v>384</v>
      </c>
      <c r="AE204" s="416"/>
      <c r="AF204" s="376">
        <v>0</v>
      </c>
      <c r="AG204" s="416"/>
      <c r="AH204" s="376"/>
      <c r="AI204" s="376"/>
      <c r="AJ204" s="376"/>
      <c r="AK204" s="376"/>
      <c r="AL204" s="376"/>
    </row>
    <row r="205" spans="1:38" ht="18" customHeight="1" x14ac:dyDescent="0.25">
      <c r="A205" s="425">
        <v>190</v>
      </c>
      <c r="B205" s="376" t="s">
        <v>2483</v>
      </c>
      <c r="C205" s="376"/>
      <c r="D205" s="376"/>
      <c r="E205" s="410" t="s">
        <v>2471</v>
      </c>
      <c r="F205" s="376" t="s">
        <v>87</v>
      </c>
      <c r="G205" s="428" t="s">
        <v>2471</v>
      </c>
      <c r="H205" s="376" t="s">
        <v>1749</v>
      </c>
      <c r="I205" s="376" t="s">
        <v>1855</v>
      </c>
      <c r="J205" s="380" t="s">
        <v>1873</v>
      </c>
      <c r="K205" s="376" t="s">
        <v>2059</v>
      </c>
      <c r="L205" s="376">
        <v>3</v>
      </c>
      <c r="M205" s="376" t="s">
        <v>2369</v>
      </c>
      <c r="N205" s="376" t="s">
        <v>2373</v>
      </c>
      <c r="O205" s="376"/>
      <c r="P205" s="376" t="s">
        <v>2385</v>
      </c>
      <c r="Q205" s="376" t="s">
        <v>1176</v>
      </c>
      <c r="R205" s="376" t="s">
        <v>1176</v>
      </c>
      <c r="S205" s="376" t="s">
        <v>1176</v>
      </c>
      <c r="T205" s="376" t="s">
        <v>1176</v>
      </c>
      <c r="U205" s="376" t="s">
        <v>1176</v>
      </c>
      <c r="V205" s="376" t="s">
        <v>1176</v>
      </c>
      <c r="W205" s="376" t="s">
        <v>1176</v>
      </c>
      <c r="X205" s="376" t="s">
        <v>1176</v>
      </c>
      <c r="Y205" s="376" t="s">
        <v>1176</v>
      </c>
      <c r="Z205" s="376" t="s">
        <v>1176</v>
      </c>
      <c r="AA205" s="376" t="s">
        <v>1176</v>
      </c>
      <c r="AB205" s="376">
        <v>256</v>
      </c>
      <c r="AC205" s="416"/>
      <c r="AD205" s="376">
        <v>256</v>
      </c>
      <c r="AE205" s="416"/>
      <c r="AF205" s="376">
        <v>0</v>
      </c>
      <c r="AG205" s="416"/>
      <c r="AH205" s="376"/>
      <c r="AI205" s="376"/>
      <c r="AJ205" s="376"/>
      <c r="AK205" s="376"/>
      <c r="AL205" s="376"/>
    </row>
    <row r="206" spans="1:38" ht="18" customHeight="1" x14ac:dyDescent="0.25">
      <c r="A206" s="425">
        <v>189</v>
      </c>
      <c r="B206" s="376" t="s">
        <v>2484</v>
      </c>
      <c r="C206" s="376"/>
      <c r="D206" s="376"/>
      <c r="E206" s="410" t="s">
        <v>2474</v>
      </c>
      <c r="F206" s="376" t="s">
        <v>87</v>
      </c>
      <c r="G206" s="428" t="s">
        <v>2474</v>
      </c>
      <c r="H206" s="376" t="s">
        <v>1749</v>
      </c>
      <c r="I206" s="376" t="s">
        <v>2370</v>
      </c>
      <c r="J206" s="380" t="s">
        <v>1873</v>
      </c>
      <c r="K206" s="376" t="s">
        <v>2367</v>
      </c>
      <c r="L206" s="376">
        <v>3</v>
      </c>
      <c r="M206" s="376" t="s">
        <v>2368</v>
      </c>
      <c r="N206" s="376" t="s">
        <v>2407</v>
      </c>
      <c r="O206" s="376"/>
      <c r="P206" s="376" t="s">
        <v>2384</v>
      </c>
      <c r="Q206" s="376" t="s">
        <v>1176</v>
      </c>
      <c r="R206" s="376" t="s">
        <v>1176</v>
      </c>
      <c r="S206" s="376" t="s">
        <v>1176</v>
      </c>
      <c r="T206" s="376" t="s">
        <v>1176</v>
      </c>
      <c r="U206" s="376" t="s">
        <v>1176</v>
      </c>
      <c r="V206" s="376" t="s">
        <v>1176</v>
      </c>
      <c r="W206" s="376" t="s">
        <v>1176</v>
      </c>
      <c r="X206" s="376" t="s">
        <v>1176</v>
      </c>
      <c r="Y206" s="376" t="s">
        <v>1176</v>
      </c>
      <c r="Z206" s="376" t="s">
        <v>1176</v>
      </c>
      <c r="AA206" s="376" t="s">
        <v>1176</v>
      </c>
      <c r="AB206" s="376">
        <v>0</v>
      </c>
      <c r="AC206" s="416"/>
      <c r="AD206" s="376">
        <v>0</v>
      </c>
      <c r="AE206" s="416"/>
      <c r="AF206" s="376">
        <v>384</v>
      </c>
      <c r="AG206" s="416"/>
      <c r="AH206" s="376"/>
      <c r="AI206" s="376"/>
      <c r="AJ206" s="376"/>
      <c r="AK206" s="376"/>
      <c r="AL206" s="376"/>
    </row>
    <row r="207" spans="1:38" ht="18" customHeight="1" x14ac:dyDescent="0.25">
      <c r="A207" s="425">
        <v>190</v>
      </c>
      <c r="B207" s="376" t="s">
        <v>2485</v>
      </c>
      <c r="C207" s="376"/>
      <c r="D207" s="376"/>
      <c r="E207" s="410" t="s">
        <v>2475</v>
      </c>
      <c r="F207" s="376" t="s">
        <v>87</v>
      </c>
      <c r="G207" s="428" t="s">
        <v>2475</v>
      </c>
      <c r="H207" s="376" t="s">
        <v>1749</v>
      </c>
      <c r="I207" s="376" t="s">
        <v>1855</v>
      </c>
      <c r="J207" s="380" t="s">
        <v>1873</v>
      </c>
      <c r="K207" s="376" t="s">
        <v>2059</v>
      </c>
      <c r="L207" s="376">
        <v>3</v>
      </c>
      <c r="M207" s="376" t="s">
        <v>2369</v>
      </c>
      <c r="N207" s="376" t="s">
        <v>2373</v>
      </c>
      <c r="O207" s="376"/>
      <c r="P207" s="376" t="s">
        <v>2385</v>
      </c>
      <c r="Q207" s="376" t="s">
        <v>1176</v>
      </c>
      <c r="R207" s="376" t="s">
        <v>1176</v>
      </c>
      <c r="S207" s="376" t="s">
        <v>1176</v>
      </c>
      <c r="T207" s="376" t="s">
        <v>1176</v>
      </c>
      <c r="U207" s="376" t="s">
        <v>1176</v>
      </c>
      <c r="V207" s="376" t="s">
        <v>1176</v>
      </c>
      <c r="W207" s="376" t="s">
        <v>1176</v>
      </c>
      <c r="X207" s="376" t="s">
        <v>1176</v>
      </c>
      <c r="Y207" s="376" t="s">
        <v>1176</v>
      </c>
      <c r="Z207" s="376" t="s">
        <v>1176</v>
      </c>
      <c r="AA207" s="376" t="s">
        <v>1176</v>
      </c>
      <c r="AB207" s="376">
        <v>0</v>
      </c>
      <c r="AC207" s="416"/>
      <c r="AD207" s="376">
        <v>0</v>
      </c>
      <c r="AE207" s="416"/>
      <c r="AF207" s="376">
        <v>256</v>
      </c>
      <c r="AG207" s="416"/>
      <c r="AH207" s="376"/>
      <c r="AI207" s="376"/>
      <c r="AJ207" s="376"/>
      <c r="AK207" s="376"/>
      <c r="AL207" s="376"/>
    </row>
    <row r="208" spans="1:38" ht="18" customHeight="1" x14ac:dyDescent="0.25">
      <c r="A208" s="425">
        <v>189</v>
      </c>
      <c r="B208" s="376" t="s">
        <v>2486</v>
      </c>
      <c r="C208" s="376"/>
      <c r="D208" s="376"/>
      <c r="E208" s="428" t="s">
        <v>2468</v>
      </c>
      <c r="F208" s="376" t="s">
        <v>87</v>
      </c>
      <c r="G208" s="376" t="s">
        <v>2468</v>
      </c>
      <c r="H208" s="376" t="s">
        <v>1749</v>
      </c>
      <c r="I208" s="376" t="s">
        <v>2370</v>
      </c>
      <c r="J208" s="380" t="s">
        <v>1873</v>
      </c>
      <c r="K208" s="376" t="s">
        <v>2367</v>
      </c>
      <c r="L208" s="376">
        <v>3</v>
      </c>
      <c r="M208" s="376" t="s">
        <v>2368</v>
      </c>
      <c r="N208" s="376" t="s">
        <v>2407</v>
      </c>
      <c r="O208" s="376"/>
      <c r="P208" s="376" t="s">
        <v>2384</v>
      </c>
      <c r="Q208" s="376" t="s">
        <v>1176</v>
      </c>
      <c r="R208" s="376" t="s">
        <v>1176</v>
      </c>
      <c r="S208" s="376" t="s">
        <v>1176</v>
      </c>
      <c r="T208" s="376" t="s">
        <v>1176</v>
      </c>
      <c r="U208" s="376" t="s">
        <v>1176</v>
      </c>
      <c r="V208" s="376" t="s">
        <v>1176</v>
      </c>
      <c r="W208" s="376" t="s">
        <v>1176</v>
      </c>
      <c r="X208" s="376" t="s">
        <v>1176</v>
      </c>
      <c r="Y208" s="376" t="s">
        <v>1176</v>
      </c>
      <c r="Z208" s="376" t="s">
        <v>1176</v>
      </c>
      <c r="AA208" s="376" t="s">
        <v>1176</v>
      </c>
      <c r="AB208" s="376">
        <v>0</v>
      </c>
      <c r="AC208" s="416"/>
      <c r="AD208" s="376">
        <v>0</v>
      </c>
      <c r="AE208" s="416"/>
      <c r="AF208" s="376">
        <v>384</v>
      </c>
      <c r="AG208" s="416"/>
      <c r="AH208" s="376"/>
      <c r="AI208" s="376"/>
      <c r="AJ208" s="376"/>
      <c r="AK208" s="376"/>
      <c r="AL208" s="376"/>
    </row>
    <row r="209" spans="1:38" ht="18" customHeight="1" x14ac:dyDescent="0.25">
      <c r="A209" s="425">
        <v>190</v>
      </c>
      <c r="B209" s="376" t="s">
        <v>2487</v>
      </c>
      <c r="C209" s="376"/>
      <c r="D209" s="376"/>
      <c r="E209" s="428" t="s">
        <v>2469</v>
      </c>
      <c r="F209" s="376" t="s">
        <v>87</v>
      </c>
      <c r="G209" s="376" t="s">
        <v>2469</v>
      </c>
      <c r="H209" s="376" t="s">
        <v>1749</v>
      </c>
      <c r="I209" s="376" t="s">
        <v>1855</v>
      </c>
      <c r="J209" s="380" t="s">
        <v>1873</v>
      </c>
      <c r="K209" s="376" t="s">
        <v>2059</v>
      </c>
      <c r="L209" s="376">
        <v>3</v>
      </c>
      <c r="M209" s="376" t="s">
        <v>2369</v>
      </c>
      <c r="N209" s="376" t="s">
        <v>2373</v>
      </c>
      <c r="O209" s="376"/>
      <c r="P209" s="376" t="s">
        <v>2385</v>
      </c>
      <c r="Q209" s="376" t="s">
        <v>1176</v>
      </c>
      <c r="R209" s="376" t="s">
        <v>1176</v>
      </c>
      <c r="S209" s="376" t="s">
        <v>1176</v>
      </c>
      <c r="T209" s="376" t="s">
        <v>1176</v>
      </c>
      <c r="U209" s="376" t="s">
        <v>1176</v>
      </c>
      <c r="V209" s="376" t="s">
        <v>1176</v>
      </c>
      <c r="W209" s="376" t="s">
        <v>1176</v>
      </c>
      <c r="X209" s="376" t="s">
        <v>1176</v>
      </c>
      <c r="Y209" s="376" t="s">
        <v>1176</v>
      </c>
      <c r="Z209" s="376" t="s">
        <v>1176</v>
      </c>
      <c r="AA209" s="376" t="s">
        <v>1176</v>
      </c>
      <c r="AB209" s="376">
        <v>0</v>
      </c>
      <c r="AC209" s="416"/>
      <c r="AD209" s="376">
        <v>0</v>
      </c>
      <c r="AE209" s="416"/>
      <c r="AF209" s="376">
        <v>256</v>
      </c>
      <c r="AG209" s="416"/>
      <c r="AH209" s="376"/>
      <c r="AI209" s="376"/>
      <c r="AJ209" s="376"/>
      <c r="AK209" s="376"/>
      <c r="AL209" s="376"/>
    </row>
    <row r="210" spans="1:38" ht="30.75" customHeight="1" x14ac:dyDescent="0.25">
      <c r="A210" s="425">
        <v>191</v>
      </c>
      <c r="B210" s="376" t="s">
        <v>1716</v>
      </c>
      <c r="C210" s="376"/>
      <c r="D210" s="376"/>
      <c r="E210" s="376" t="s">
        <v>422</v>
      </c>
      <c r="F210" s="376" t="s">
        <v>1747</v>
      </c>
      <c r="G210" s="376" t="s">
        <v>422</v>
      </c>
      <c r="H210" s="376"/>
      <c r="I210" s="376" t="s">
        <v>1563</v>
      </c>
      <c r="J210" s="380">
        <v>0</v>
      </c>
      <c r="K210" s="376" t="s">
        <v>2059</v>
      </c>
      <c r="L210" s="376">
        <v>3</v>
      </c>
      <c r="M210" s="376" t="s">
        <v>422</v>
      </c>
      <c r="N210" s="376" t="s">
        <v>2374</v>
      </c>
      <c r="O210" s="376"/>
      <c r="P210" s="376" t="s">
        <v>518</v>
      </c>
      <c r="Q210" s="376"/>
      <c r="R210" s="376"/>
      <c r="S210" s="376" t="s">
        <v>1176</v>
      </c>
      <c r="T210" s="376" t="s">
        <v>1184</v>
      </c>
      <c r="U210" s="376" t="s">
        <v>1184</v>
      </c>
      <c r="V210" s="376" t="s">
        <v>1184</v>
      </c>
      <c r="W210" s="376" t="s">
        <v>1184</v>
      </c>
      <c r="X210" s="376" t="s">
        <v>1184</v>
      </c>
      <c r="Y210" s="376" t="s">
        <v>1185</v>
      </c>
      <c r="Z210" s="376" t="s">
        <v>1184</v>
      </c>
      <c r="AA210" s="376" t="s">
        <v>1184</v>
      </c>
      <c r="AB210" s="376">
        <v>0</v>
      </c>
      <c r="AC210" s="416"/>
      <c r="AD210" s="376">
        <v>0</v>
      </c>
      <c r="AE210" s="416"/>
      <c r="AF210" s="376">
        <v>0</v>
      </c>
      <c r="AG210" s="416"/>
      <c r="AH210" s="376"/>
      <c r="AI210" s="376" t="s">
        <v>1784</v>
      </c>
      <c r="AJ210" s="376" t="s">
        <v>1241</v>
      </c>
      <c r="AK210" s="376"/>
      <c r="AL210" s="376"/>
    </row>
    <row r="211" spans="1:38" ht="18" customHeight="1" x14ac:dyDescent="0.25">
      <c r="A211" s="425">
        <v>192</v>
      </c>
      <c r="B211" s="376" t="s">
        <v>1717</v>
      </c>
      <c r="C211" s="376" t="s">
        <v>1564</v>
      </c>
      <c r="D211" s="376"/>
      <c r="E211" s="376" t="s">
        <v>16</v>
      </c>
      <c r="F211" s="376" t="s">
        <v>128</v>
      </c>
      <c r="G211" s="376" t="s">
        <v>16</v>
      </c>
      <c r="H211" s="376"/>
      <c r="I211" s="376" t="s">
        <v>2137</v>
      </c>
      <c r="J211" s="380">
        <v>0</v>
      </c>
      <c r="K211" s="376" t="s">
        <v>2058</v>
      </c>
      <c r="L211" s="376">
        <v>2</v>
      </c>
      <c r="M211" s="376" t="s">
        <v>16</v>
      </c>
      <c r="N211" s="376" t="s">
        <v>1971</v>
      </c>
      <c r="O211" s="376" t="s">
        <v>563</v>
      </c>
      <c r="P211" s="376" t="s">
        <v>835</v>
      </c>
      <c r="Q211" s="376" t="s">
        <v>1176</v>
      </c>
      <c r="R211" s="376" t="s">
        <v>16</v>
      </c>
      <c r="S211" s="376" t="s">
        <v>16</v>
      </c>
      <c r="T211" s="376">
        <v>768</v>
      </c>
      <c r="U211" s="376">
        <v>768</v>
      </c>
      <c r="V211" s="376">
        <v>768</v>
      </c>
      <c r="W211" s="376">
        <v>768</v>
      </c>
      <c r="X211" s="376">
        <v>768</v>
      </c>
      <c r="Y211" s="376">
        <v>768</v>
      </c>
      <c r="Z211" s="376">
        <v>768</v>
      </c>
      <c r="AA211" s="376">
        <v>768</v>
      </c>
      <c r="AB211" s="376">
        <v>768</v>
      </c>
      <c r="AC211" s="416"/>
      <c r="AD211" s="376">
        <v>768</v>
      </c>
      <c r="AE211" s="416"/>
      <c r="AF211" s="376">
        <v>768</v>
      </c>
      <c r="AG211" s="416"/>
      <c r="AH211" s="376" t="s">
        <v>1239</v>
      </c>
      <c r="AI211" s="376" t="s">
        <v>1268</v>
      </c>
      <c r="AJ211" s="376" t="s">
        <v>1240</v>
      </c>
      <c r="AK211" s="376"/>
      <c r="AL211" s="376"/>
    </row>
    <row r="212" spans="1:38" ht="30.75" customHeight="1" x14ac:dyDescent="0.25">
      <c r="A212" s="425">
        <v>193</v>
      </c>
      <c r="B212" s="376" t="s">
        <v>1718</v>
      </c>
      <c r="C212" s="376"/>
      <c r="D212" s="376"/>
      <c r="E212" s="376" t="s">
        <v>399</v>
      </c>
      <c r="F212" s="376" t="s">
        <v>128</v>
      </c>
      <c r="G212" s="376" t="s">
        <v>399</v>
      </c>
      <c r="H212" s="376"/>
      <c r="I212" s="376" t="s">
        <v>2112</v>
      </c>
      <c r="J212" s="376">
        <v>0</v>
      </c>
      <c r="K212" s="376" t="s">
        <v>2058</v>
      </c>
      <c r="L212" s="376">
        <v>2</v>
      </c>
      <c r="M212" s="376" t="s">
        <v>399</v>
      </c>
      <c r="N212" s="376" t="s">
        <v>1972</v>
      </c>
      <c r="O212" s="376"/>
      <c r="P212" s="376" t="s">
        <v>520</v>
      </c>
      <c r="Q212" s="376" t="s">
        <v>1176</v>
      </c>
      <c r="R212" s="376">
        <v>0</v>
      </c>
      <c r="S212" s="376">
        <v>160</v>
      </c>
      <c r="T212" s="376">
        <v>160</v>
      </c>
      <c r="U212" s="376">
        <v>160</v>
      </c>
      <c r="V212" s="376">
        <v>160</v>
      </c>
      <c r="W212" s="376">
        <v>160</v>
      </c>
      <c r="X212" s="376">
        <v>0</v>
      </c>
      <c r="Y212" s="376">
        <v>160</v>
      </c>
      <c r="Z212" s="376">
        <v>192</v>
      </c>
      <c r="AA212" s="376">
        <v>192</v>
      </c>
      <c r="AB212" s="376">
        <v>0</v>
      </c>
      <c r="AC212" s="416"/>
      <c r="AD212" s="376">
        <v>160</v>
      </c>
      <c r="AE212" s="416"/>
      <c r="AF212" s="376">
        <v>160</v>
      </c>
      <c r="AG212" s="416"/>
      <c r="AH212" s="376" t="s">
        <v>1239</v>
      </c>
      <c r="AI212" s="376" t="s">
        <v>1798</v>
      </c>
      <c r="AJ212" s="376" t="s">
        <v>1238</v>
      </c>
      <c r="AK212" s="376"/>
      <c r="AL212" s="376"/>
    </row>
    <row r="213" spans="1:38" ht="30.75" customHeight="1" x14ac:dyDescent="0.25">
      <c r="A213" s="425">
        <v>194</v>
      </c>
      <c r="B213" s="376" t="s">
        <v>1903</v>
      </c>
      <c r="C213" s="376"/>
      <c r="D213" s="376"/>
      <c r="E213" s="376" t="s">
        <v>1881</v>
      </c>
      <c r="F213" s="376" t="s">
        <v>128</v>
      </c>
      <c r="G213" s="376" t="s">
        <v>1881</v>
      </c>
      <c r="H213" s="376"/>
      <c r="I213" s="376" t="s">
        <v>2136</v>
      </c>
      <c r="J213" s="376">
        <v>0</v>
      </c>
      <c r="K213" s="376" t="s">
        <v>2058</v>
      </c>
      <c r="L213" s="376">
        <v>2</v>
      </c>
      <c r="M213" s="376" t="s">
        <v>1881</v>
      </c>
      <c r="N213" s="376" t="s">
        <v>1973</v>
      </c>
      <c r="O213" s="376"/>
      <c r="P213" s="376" t="s">
        <v>1904</v>
      </c>
      <c r="Q213" s="376"/>
      <c r="R213" s="376">
        <v>4</v>
      </c>
      <c r="S213" s="376">
        <v>0</v>
      </c>
      <c r="T213" s="376">
        <v>0</v>
      </c>
      <c r="U213" s="376">
        <v>0</v>
      </c>
      <c r="V213" s="376">
        <v>0</v>
      </c>
      <c r="W213" s="376">
        <v>0</v>
      </c>
      <c r="X213" s="376">
        <v>4</v>
      </c>
      <c r="Y213" s="376">
        <v>0</v>
      </c>
      <c r="Z213" s="376">
        <v>0</v>
      </c>
      <c r="AA213" s="376">
        <v>0</v>
      </c>
      <c r="AB213" s="376">
        <v>4</v>
      </c>
      <c r="AC213" s="416"/>
      <c r="AD213" s="376">
        <v>0</v>
      </c>
      <c r="AE213" s="416"/>
      <c r="AF213" s="376">
        <v>0</v>
      </c>
      <c r="AG213" s="416"/>
      <c r="AH213" s="386"/>
      <c r="AI213" s="376"/>
      <c r="AJ213" s="376"/>
      <c r="AK213" s="376"/>
      <c r="AL213" s="376"/>
    </row>
    <row r="214" spans="1:38" ht="30.75" customHeight="1" x14ac:dyDescent="0.25">
      <c r="A214" s="425">
        <v>195</v>
      </c>
      <c r="B214" s="376" t="s">
        <v>1905</v>
      </c>
      <c r="C214" s="376"/>
      <c r="D214" s="376"/>
      <c r="E214" s="376" t="s">
        <v>1883</v>
      </c>
      <c r="F214" s="376" t="s">
        <v>128</v>
      </c>
      <c r="G214" s="376" t="s">
        <v>1883</v>
      </c>
      <c r="H214" s="376"/>
      <c r="I214" s="376" t="s">
        <v>2136</v>
      </c>
      <c r="J214" s="376">
        <v>0</v>
      </c>
      <c r="K214" s="376" t="s">
        <v>2058</v>
      </c>
      <c r="L214" s="376">
        <v>2</v>
      </c>
      <c r="M214" s="376" t="s">
        <v>1883</v>
      </c>
      <c r="N214" s="376" t="s">
        <v>1974</v>
      </c>
      <c r="O214" s="376"/>
      <c r="P214" s="376" t="s">
        <v>1906</v>
      </c>
      <c r="Q214" s="376"/>
      <c r="R214" s="376">
        <v>56</v>
      </c>
      <c r="S214" s="376">
        <v>0</v>
      </c>
      <c r="T214" s="376">
        <v>0</v>
      </c>
      <c r="U214" s="376">
        <v>0</v>
      </c>
      <c r="V214" s="376">
        <v>0</v>
      </c>
      <c r="W214" s="376">
        <v>0</v>
      </c>
      <c r="X214" s="376">
        <v>56</v>
      </c>
      <c r="Y214" s="376">
        <v>0</v>
      </c>
      <c r="Z214" s="376">
        <v>0</v>
      </c>
      <c r="AA214" s="376">
        <v>0</v>
      </c>
      <c r="AB214" s="376">
        <v>56</v>
      </c>
      <c r="AC214" s="416"/>
      <c r="AD214" s="376">
        <v>0</v>
      </c>
      <c r="AE214" s="416"/>
      <c r="AF214" s="376">
        <v>0</v>
      </c>
      <c r="AG214" s="416"/>
      <c r="AH214" s="376"/>
      <c r="AI214" s="376"/>
      <c r="AJ214" s="376"/>
      <c r="AK214" s="376"/>
      <c r="AL214" s="376"/>
    </row>
    <row r="215" spans="1:38" ht="30.75" customHeight="1" x14ac:dyDescent="0.25">
      <c r="A215" s="425">
        <v>196</v>
      </c>
      <c r="B215" s="376" t="s">
        <v>1907</v>
      </c>
      <c r="C215" s="376"/>
      <c r="D215" s="376"/>
      <c r="E215" s="376" t="s">
        <v>1885</v>
      </c>
      <c r="F215" s="376" t="s">
        <v>128</v>
      </c>
      <c r="G215" s="376" t="s">
        <v>1885</v>
      </c>
      <c r="H215" s="376"/>
      <c r="I215" s="376" t="s">
        <v>2136</v>
      </c>
      <c r="J215" s="376">
        <v>0</v>
      </c>
      <c r="K215" s="376" t="s">
        <v>2058</v>
      </c>
      <c r="L215" s="376">
        <v>2</v>
      </c>
      <c r="M215" s="376" t="s">
        <v>1885</v>
      </c>
      <c r="N215" s="376" t="s">
        <v>1975</v>
      </c>
      <c r="O215" s="376"/>
      <c r="P215" s="376" t="s">
        <v>1908</v>
      </c>
      <c r="Q215" s="376"/>
      <c r="R215" s="376">
        <v>4</v>
      </c>
      <c r="S215" s="376">
        <v>0</v>
      </c>
      <c r="T215" s="376">
        <v>0</v>
      </c>
      <c r="U215" s="376">
        <v>0</v>
      </c>
      <c r="V215" s="376">
        <v>0</v>
      </c>
      <c r="W215" s="376">
        <v>0</v>
      </c>
      <c r="X215" s="376">
        <v>4</v>
      </c>
      <c r="Y215" s="376">
        <v>0</v>
      </c>
      <c r="Z215" s="376">
        <v>0</v>
      </c>
      <c r="AA215" s="376">
        <v>0</v>
      </c>
      <c r="AB215" s="376">
        <v>4</v>
      </c>
      <c r="AC215" s="416"/>
      <c r="AD215" s="376">
        <v>0</v>
      </c>
      <c r="AE215" s="416"/>
      <c r="AF215" s="376">
        <v>0</v>
      </c>
      <c r="AG215" s="376"/>
      <c r="AH215" s="376"/>
      <c r="AI215" s="376"/>
      <c r="AJ215" s="376"/>
      <c r="AK215" s="376"/>
      <c r="AL215" s="376"/>
    </row>
    <row r="216" spans="1:38" ht="30.75" customHeight="1" x14ac:dyDescent="0.25">
      <c r="A216" s="425">
        <v>197</v>
      </c>
      <c r="B216" s="376" t="s">
        <v>1909</v>
      </c>
      <c r="C216" s="376"/>
      <c r="D216" s="376"/>
      <c r="E216" s="376" t="s">
        <v>1887</v>
      </c>
      <c r="F216" s="376" t="s">
        <v>128</v>
      </c>
      <c r="G216" s="376" t="s">
        <v>1887</v>
      </c>
      <c r="H216" s="376"/>
      <c r="I216" s="376" t="s">
        <v>2136</v>
      </c>
      <c r="J216" s="376">
        <v>0</v>
      </c>
      <c r="K216" s="376" t="s">
        <v>2058</v>
      </c>
      <c r="L216" s="376">
        <v>2</v>
      </c>
      <c r="M216" s="376" t="s">
        <v>1887</v>
      </c>
      <c r="N216" s="376" t="s">
        <v>1976</v>
      </c>
      <c r="O216" s="376"/>
      <c r="P216" s="376" t="s">
        <v>1910</v>
      </c>
      <c r="Q216" s="376"/>
      <c r="R216" s="376">
        <v>4</v>
      </c>
      <c r="S216" s="376">
        <v>0</v>
      </c>
      <c r="T216" s="376">
        <v>0</v>
      </c>
      <c r="U216" s="376">
        <v>0</v>
      </c>
      <c r="V216" s="376">
        <v>0</v>
      </c>
      <c r="W216" s="376">
        <v>0</v>
      </c>
      <c r="X216" s="376">
        <v>4</v>
      </c>
      <c r="Y216" s="376">
        <v>0</v>
      </c>
      <c r="Z216" s="376">
        <v>0</v>
      </c>
      <c r="AA216" s="376">
        <v>0</v>
      </c>
      <c r="AB216" s="376">
        <v>4</v>
      </c>
      <c r="AC216" s="416"/>
      <c r="AD216" s="376">
        <v>0</v>
      </c>
      <c r="AE216" s="416"/>
      <c r="AF216" s="376">
        <v>0</v>
      </c>
      <c r="AG216" s="376"/>
      <c r="AH216" s="376"/>
      <c r="AI216" s="376"/>
      <c r="AJ216" s="376"/>
      <c r="AK216" s="376"/>
      <c r="AL216" s="376"/>
    </row>
    <row r="217" spans="1:38" ht="30.75" customHeight="1" x14ac:dyDescent="0.25">
      <c r="A217" s="425">
        <v>198</v>
      </c>
      <c r="B217" s="376" t="s">
        <v>1911</v>
      </c>
      <c r="C217" s="376"/>
      <c r="D217" s="376"/>
      <c r="E217" s="376" t="s">
        <v>1889</v>
      </c>
      <c r="F217" s="376" t="s">
        <v>128</v>
      </c>
      <c r="G217" s="376" t="s">
        <v>1889</v>
      </c>
      <c r="H217" s="376"/>
      <c r="I217" s="376" t="s">
        <v>2136</v>
      </c>
      <c r="J217" s="376">
        <v>0</v>
      </c>
      <c r="K217" s="376" t="s">
        <v>2058</v>
      </c>
      <c r="L217" s="376">
        <v>2</v>
      </c>
      <c r="M217" s="376" t="s">
        <v>1889</v>
      </c>
      <c r="N217" s="376" t="s">
        <v>1977</v>
      </c>
      <c r="O217" s="376"/>
      <c r="P217" s="376" t="s">
        <v>1912</v>
      </c>
      <c r="Q217" s="376"/>
      <c r="R217" s="376">
        <v>4</v>
      </c>
      <c r="S217" s="376">
        <v>0</v>
      </c>
      <c r="T217" s="376">
        <v>0</v>
      </c>
      <c r="U217" s="376">
        <v>0</v>
      </c>
      <c r="V217" s="376">
        <v>0</v>
      </c>
      <c r="W217" s="376">
        <v>0</v>
      </c>
      <c r="X217" s="376">
        <v>4</v>
      </c>
      <c r="Y217" s="376">
        <v>0</v>
      </c>
      <c r="Z217" s="376">
        <v>0</v>
      </c>
      <c r="AA217" s="376">
        <v>0</v>
      </c>
      <c r="AB217" s="376">
        <v>4</v>
      </c>
      <c r="AC217" s="416"/>
      <c r="AD217" s="376">
        <v>0</v>
      </c>
      <c r="AE217" s="416"/>
      <c r="AF217" s="376">
        <v>0</v>
      </c>
      <c r="AG217" s="376"/>
      <c r="AH217" s="376"/>
      <c r="AI217" s="376"/>
      <c r="AJ217" s="376"/>
      <c r="AK217" s="376"/>
      <c r="AL217" s="376"/>
    </row>
    <row r="218" spans="1:38" ht="30.75" customHeight="1" x14ac:dyDescent="0.25">
      <c r="A218" s="425">
        <v>199</v>
      </c>
      <c r="B218" s="376" t="s">
        <v>1913</v>
      </c>
      <c r="C218" s="376"/>
      <c r="D218" s="376"/>
      <c r="E218" s="376" t="s">
        <v>1891</v>
      </c>
      <c r="F218" s="376" t="s">
        <v>128</v>
      </c>
      <c r="G218" s="376" t="s">
        <v>1891</v>
      </c>
      <c r="H218" s="376"/>
      <c r="I218" s="376" t="s">
        <v>2136</v>
      </c>
      <c r="J218" s="376">
        <v>0</v>
      </c>
      <c r="K218" s="376" t="s">
        <v>2058</v>
      </c>
      <c r="L218" s="376">
        <v>2</v>
      </c>
      <c r="M218" s="376" t="s">
        <v>1891</v>
      </c>
      <c r="N218" s="376" t="s">
        <v>1978</v>
      </c>
      <c r="O218" s="376"/>
      <c r="P218" s="376" t="s">
        <v>1914</v>
      </c>
      <c r="Q218" s="376"/>
      <c r="R218" s="376">
        <v>4</v>
      </c>
      <c r="S218" s="376">
        <v>0</v>
      </c>
      <c r="T218" s="376">
        <v>0</v>
      </c>
      <c r="U218" s="376">
        <v>0</v>
      </c>
      <c r="V218" s="376">
        <v>0</v>
      </c>
      <c r="W218" s="376">
        <v>0</v>
      </c>
      <c r="X218" s="376">
        <v>4</v>
      </c>
      <c r="Y218" s="376">
        <v>0</v>
      </c>
      <c r="Z218" s="376">
        <v>0</v>
      </c>
      <c r="AA218" s="376">
        <v>0</v>
      </c>
      <c r="AB218" s="376">
        <v>4</v>
      </c>
      <c r="AC218" s="416"/>
      <c r="AD218" s="376">
        <v>0</v>
      </c>
      <c r="AE218" s="416"/>
      <c r="AF218" s="376">
        <v>0</v>
      </c>
      <c r="AG218" s="376"/>
      <c r="AH218" s="376"/>
      <c r="AI218" s="376"/>
      <c r="AJ218" s="376"/>
      <c r="AK218" s="376"/>
      <c r="AL218" s="376"/>
    </row>
    <row r="219" spans="1:38" ht="30.75" customHeight="1" x14ac:dyDescent="0.25">
      <c r="A219" s="425">
        <v>200</v>
      </c>
      <c r="B219" s="376" t="s">
        <v>1915</v>
      </c>
      <c r="C219" s="376"/>
      <c r="D219" s="376"/>
      <c r="E219" s="376" t="s">
        <v>1893</v>
      </c>
      <c r="F219" s="376" t="s">
        <v>128</v>
      </c>
      <c r="G219" s="376" t="s">
        <v>1893</v>
      </c>
      <c r="H219" s="376"/>
      <c r="I219" s="376" t="s">
        <v>2136</v>
      </c>
      <c r="J219" s="376">
        <v>0</v>
      </c>
      <c r="K219" s="376" t="s">
        <v>2058</v>
      </c>
      <c r="L219" s="376">
        <v>2</v>
      </c>
      <c r="M219" s="376" t="s">
        <v>1893</v>
      </c>
      <c r="N219" s="376" t="s">
        <v>1979</v>
      </c>
      <c r="O219" s="376"/>
      <c r="P219" s="376" t="s">
        <v>1916</v>
      </c>
      <c r="Q219" s="376"/>
      <c r="R219" s="376">
        <v>8</v>
      </c>
      <c r="S219" s="376">
        <v>0</v>
      </c>
      <c r="T219" s="376">
        <v>0</v>
      </c>
      <c r="U219" s="376">
        <v>0</v>
      </c>
      <c r="V219" s="376">
        <v>0</v>
      </c>
      <c r="W219" s="376">
        <v>0</v>
      </c>
      <c r="X219" s="376">
        <v>8</v>
      </c>
      <c r="Y219" s="376">
        <v>0</v>
      </c>
      <c r="Z219" s="376">
        <v>0</v>
      </c>
      <c r="AA219" s="376">
        <v>0</v>
      </c>
      <c r="AB219" s="376">
        <v>8</v>
      </c>
      <c r="AC219" s="416"/>
      <c r="AD219" s="376">
        <v>0</v>
      </c>
      <c r="AE219" s="416"/>
      <c r="AF219" s="376">
        <v>0</v>
      </c>
      <c r="AG219" s="376"/>
      <c r="AH219" s="376"/>
      <c r="AI219" s="376"/>
      <c r="AJ219" s="376"/>
      <c r="AK219" s="376"/>
      <c r="AL219" s="376"/>
    </row>
    <row r="220" spans="1:38" ht="30.75" customHeight="1" x14ac:dyDescent="0.25">
      <c r="A220" s="425">
        <v>201</v>
      </c>
      <c r="B220" s="376" t="s">
        <v>1917</v>
      </c>
      <c r="C220" s="376"/>
      <c r="D220" s="376"/>
      <c r="E220" s="376" t="s">
        <v>1895</v>
      </c>
      <c r="F220" s="376" t="s">
        <v>128</v>
      </c>
      <c r="G220" s="376" t="s">
        <v>1895</v>
      </c>
      <c r="H220" s="376"/>
      <c r="I220" s="376" t="s">
        <v>2136</v>
      </c>
      <c r="J220" s="376">
        <v>0</v>
      </c>
      <c r="K220" s="376" t="s">
        <v>2058</v>
      </c>
      <c r="L220" s="376">
        <v>2</v>
      </c>
      <c r="M220" s="376" t="s">
        <v>1895</v>
      </c>
      <c r="N220" s="376" t="s">
        <v>1980</v>
      </c>
      <c r="O220" s="376"/>
      <c r="P220" s="376" t="s">
        <v>1918</v>
      </c>
      <c r="Q220" s="376"/>
      <c r="R220" s="376">
        <v>2</v>
      </c>
      <c r="S220" s="376">
        <v>0</v>
      </c>
      <c r="T220" s="376">
        <v>0</v>
      </c>
      <c r="U220" s="376">
        <v>0</v>
      </c>
      <c r="V220" s="376">
        <v>0</v>
      </c>
      <c r="W220" s="376">
        <v>0</v>
      </c>
      <c r="X220" s="376">
        <v>2</v>
      </c>
      <c r="Y220" s="376">
        <v>0</v>
      </c>
      <c r="Z220" s="376">
        <v>0</v>
      </c>
      <c r="AA220" s="376">
        <v>0</v>
      </c>
      <c r="AB220" s="376">
        <v>2</v>
      </c>
      <c r="AC220" s="416"/>
      <c r="AD220" s="376">
        <v>0</v>
      </c>
      <c r="AE220" s="416"/>
      <c r="AF220" s="376">
        <v>0</v>
      </c>
      <c r="AG220" s="376"/>
      <c r="AH220" s="376"/>
      <c r="AI220" s="376"/>
      <c r="AJ220" s="376"/>
      <c r="AK220" s="376"/>
      <c r="AL220" s="376"/>
    </row>
    <row r="221" spans="1:38" ht="30.75" customHeight="1" x14ac:dyDescent="0.25">
      <c r="A221" s="425">
        <v>202</v>
      </c>
      <c r="B221" s="376" t="s">
        <v>1919</v>
      </c>
      <c r="C221" s="376"/>
      <c r="D221" s="376"/>
      <c r="E221" s="376" t="s">
        <v>1897</v>
      </c>
      <c r="F221" s="376" t="s">
        <v>128</v>
      </c>
      <c r="G221" s="376" t="s">
        <v>1897</v>
      </c>
      <c r="H221" s="409" t="s">
        <v>1752</v>
      </c>
      <c r="I221" s="376" t="s">
        <v>2136</v>
      </c>
      <c r="J221" s="376">
        <v>0</v>
      </c>
      <c r="K221" s="376" t="s">
        <v>2058</v>
      </c>
      <c r="L221" s="376">
        <v>2</v>
      </c>
      <c r="M221" s="376" t="s">
        <v>1897</v>
      </c>
      <c r="N221" s="376" t="s">
        <v>1981</v>
      </c>
      <c r="O221" s="376"/>
      <c r="P221" s="376" t="s">
        <v>1920</v>
      </c>
      <c r="Q221" s="376"/>
      <c r="R221" s="376">
        <v>1</v>
      </c>
      <c r="S221" s="376">
        <v>0</v>
      </c>
      <c r="T221" s="376">
        <v>0</v>
      </c>
      <c r="U221" s="376">
        <v>0</v>
      </c>
      <c r="V221" s="376">
        <v>0</v>
      </c>
      <c r="W221" s="376">
        <v>0</v>
      </c>
      <c r="X221" s="376">
        <v>1</v>
      </c>
      <c r="Y221" s="376">
        <v>0</v>
      </c>
      <c r="Z221" s="376">
        <v>0</v>
      </c>
      <c r="AA221" s="376">
        <v>0</v>
      </c>
      <c r="AB221" s="376">
        <v>1</v>
      </c>
      <c r="AC221" s="416"/>
      <c r="AD221" s="376">
        <v>0</v>
      </c>
      <c r="AE221" s="416"/>
      <c r="AF221" s="376">
        <v>0</v>
      </c>
      <c r="AG221" s="376"/>
      <c r="AH221" s="376"/>
      <c r="AI221" s="376"/>
      <c r="AJ221" s="376"/>
      <c r="AK221" s="376"/>
      <c r="AL221" s="376"/>
    </row>
    <row r="222" spans="1:38" ht="30.75" customHeight="1" x14ac:dyDescent="0.25">
      <c r="A222" s="425">
        <v>203</v>
      </c>
      <c r="B222" s="376" t="s">
        <v>1921</v>
      </c>
      <c r="C222" s="376"/>
      <c r="D222" s="376"/>
      <c r="E222" s="376" t="s">
        <v>1899</v>
      </c>
      <c r="F222" s="376" t="s">
        <v>128</v>
      </c>
      <c r="G222" s="376" t="s">
        <v>1899</v>
      </c>
      <c r="H222" s="409" t="s">
        <v>1752</v>
      </c>
      <c r="I222" s="376" t="s">
        <v>2136</v>
      </c>
      <c r="J222" s="376">
        <v>0</v>
      </c>
      <c r="K222" s="376" t="s">
        <v>2058</v>
      </c>
      <c r="L222" s="376">
        <v>2</v>
      </c>
      <c r="M222" s="376" t="s">
        <v>1899</v>
      </c>
      <c r="N222" s="376" t="s">
        <v>1982</v>
      </c>
      <c r="O222" s="376"/>
      <c r="P222" s="376" t="s">
        <v>1922</v>
      </c>
      <c r="Q222" s="376"/>
      <c r="R222" s="376">
        <v>1</v>
      </c>
      <c r="S222" s="376">
        <v>0</v>
      </c>
      <c r="T222" s="376">
        <v>0</v>
      </c>
      <c r="U222" s="376">
        <v>0</v>
      </c>
      <c r="V222" s="376">
        <v>0</v>
      </c>
      <c r="W222" s="376">
        <v>0</v>
      </c>
      <c r="X222" s="376">
        <v>1</v>
      </c>
      <c r="Y222" s="376">
        <v>0</v>
      </c>
      <c r="Z222" s="376">
        <v>0</v>
      </c>
      <c r="AA222" s="376">
        <v>0</v>
      </c>
      <c r="AB222" s="376">
        <v>1</v>
      </c>
      <c r="AC222" s="416"/>
      <c r="AD222" s="376">
        <v>0</v>
      </c>
      <c r="AE222" s="416"/>
      <c r="AF222" s="376">
        <v>0</v>
      </c>
      <c r="AG222" s="376"/>
      <c r="AH222" s="376"/>
      <c r="AI222" s="376"/>
      <c r="AJ222" s="376"/>
      <c r="AK222" s="376"/>
      <c r="AL222" s="376"/>
    </row>
    <row r="223" spans="1:38" ht="30.75" customHeight="1" x14ac:dyDescent="0.25">
      <c r="A223" s="425">
        <v>204</v>
      </c>
      <c r="B223" s="376" t="s">
        <v>2345</v>
      </c>
      <c r="C223" s="427"/>
      <c r="D223" s="427"/>
      <c r="E223" s="408" t="s">
        <v>2342</v>
      </c>
      <c r="F223" s="408" t="s">
        <v>128</v>
      </c>
      <c r="G223" s="408" t="s">
        <v>2342</v>
      </c>
      <c r="H223" s="408" t="s">
        <v>1756</v>
      </c>
      <c r="I223" s="376" t="s">
        <v>2136</v>
      </c>
      <c r="J223" s="376">
        <v>0</v>
      </c>
      <c r="K223" s="376" t="s">
        <v>2058</v>
      </c>
      <c r="L223" s="376">
        <v>2</v>
      </c>
      <c r="M223" s="376" t="s">
        <v>2342</v>
      </c>
      <c r="N223" s="376" t="s">
        <v>1983</v>
      </c>
      <c r="O223" s="376"/>
      <c r="P223" s="376" t="s">
        <v>2344</v>
      </c>
      <c r="Q223" s="408"/>
      <c r="R223" s="408"/>
      <c r="S223" s="408"/>
      <c r="T223" s="408"/>
      <c r="U223" s="408"/>
      <c r="V223" s="408"/>
      <c r="W223" s="408"/>
      <c r="X223" s="408"/>
      <c r="Y223" s="408"/>
      <c r="Z223" s="408"/>
      <c r="AA223" s="408"/>
      <c r="AB223" s="408"/>
      <c r="AC223" s="418"/>
      <c r="AD223" s="408"/>
      <c r="AE223" s="418"/>
      <c r="AF223" s="408"/>
      <c r="AG223" s="408"/>
      <c r="AH223" s="376"/>
      <c r="AI223" s="376"/>
      <c r="AJ223" s="376"/>
      <c r="AK223" s="376"/>
      <c r="AL223" s="407"/>
    </row>
    <row r="224" spans="1:38" ht="30.75" customHeight="1" x14ac:dyDescent="0.25">
      <c r="A224" s="425">
        <v>205</v>
      </c>
      <c r="B224" s="376" t="s">
        <v>2346</v>
      </c>
      <c r="C224" s="406"/>
      <c r="D224" s="406"/>
      <c r="E224" s="376" t="s">
        <v>2346</v>
      </c>
      <c r="F224" s="408" t="s">
        <v>128</v>
      </c>
      <c r="G224" s="408" t="s">
        <v>2346</v>
      </c>
      <c r="H224" s="408" t="s">
        <v>1756</v>
      </c>
      <c r="I224" s="376" t="s">
        <v>2136</v>
      </c>
      <c r="J224" s="376">
        <v>0</v>
      </c>
      <c r="K224" s="376" t="s">
        <v>2058</v>
      </c>
      <c r="L224" s="376">
        <v>2</v>
      </c>
      <c r="M224" s="376" t="s">
        <v>2346</v>
      </c>
      <c r="N224" s="376" t="s">
        <v>2343</v>
      </c>
      <c r="O224" s="376"/>
      <c r="P224" s="376" t="s">
        <v>2348</v>
      </c>
      <c r="Q224" s="376"/>
      <c r="R224" s="376"/>
      <c r="S224" s="376"/>
      <c r="T224" s="376"/>
      <c r="U224" s="376"/>
      <c r="V224" s="376"/>
      <c r="W224" s="376"/>
      <c r="X224" s="376"/>
      <c r="Y224" s="376"/>
      <c r="Z224" s="376"/>
      <c r="AA224" s="376"/>
      <c r="AB224" s="376"/>
      <c r="AC224" s="416"/>
      <c r="AD224" s="376"/>
      <c r="AE224" s="416"/>
      <c r="AF224" s="376"/>
      <c r="AG224" s="376"/>
      <c r="AH224" s="376"/>
      <c r="AI224" s="376"/>
      <c r="AJ224" s="376"/>
      <c r="AK224" s="376"/>
      <c r="AL224" s="407"/>
    </row>
    <row r="225" spans="1:38" ht="30.75" customHeight="1" x14ac:dyDescent="0.25">
      <c r="A225" s="425">
        <v>206</v>
      </c>
      <c r="B225" s="376" t="s">
        <v>1923</v>
      </c>
      <c r="C225" s="376"/>
      <c r="D225" s="376"/>
      <c r="E225" s="376" t="s">
        <v>1901</v>
      </c>
      <c r="F225" s="376" t="s">
        <v>128</v>
      </c>
      <c r="G225" s="376" t="s">
        <v>1901</v>
      </c>
      <c r="H225" s="376"/>
      <c r="I225" s="376" t="s">
        <v>2136</v>
      </c>
      <c r="J225" s="376">
        <v>0</v>
      </c>
      <c r="K225" s="376" t="s">
        <v>2058</v>
      </c>
      <c r="L225" s="376">
        <v>2</v>
      </c>
      <c r="M225" s="376" t="s">
        <v>1901</v>
      </c>
      <c r="N225" s="428" t="s">
        <v>2347</v>
      </c>
      <c r="O225" s="376"/>
      <c r="P225" s="376" t="s">
        <v>1924</v>
      </c>
      <c r="Q225" s="376"/>
      <c r="R225" s="376">
        <v>72</v>
      </c>
      <c r="S225" s="376">
        <v>0</v>
      </c>
      <c r="T225" s="376">
        <v>0</v>
      </c>
      <c r="U225" s="376">
        <v>0</v>
      </c>
      <c r="V225" s="376">
        <v>0</v>
      </c>
      <c r="W225" s="376">
        <v>0</v>
      </c>
      <c r="X225" s="376">
        <v>72</v>
      </c>
      <c r="Y225" s="376">
        <v>0</v>
      </c>
      <c r="Z225" s="376">
        <v>0</v>
      </c>
      <c r="AA225" s="376">
        <v>0</v>
      </c>
      <c r="AB225" s="376">
        <v>72</v>
      </c>
      <c r="AC225" s="416"/>
      <c r="AD225" s="376">
        <v>0</v>
      </c>
      <c r="AE225" s="416"/>
      <c r="AF225" s="376">
        <v>0</v>
      </c>
      <c r="AG225" s="376"/>
      <c r="AH225" s="376"/>
      <c r="AI225" s="376"/>
      <c r="AJ225" s="376"/>
      <c r="AK225" s="376"/>
      <c r="AL225" s="376"/>
    </row>
    <row r="226" spans="1:38" ht="30.75" customHeight="1" x14ac:dyDescent="0.25">
      <c r="A226" s="425">
        <v>207</v>
      </c>
      <c r="B226" s="376" t="s">
        <v>1719</v>
      </c>
      <c r="C226" s="376"/>
      <c r="D226" s="376"/>
      <c r="E226" s="376" t="s">
        <v>22</v>
      </c>
      <c r="F226" s="376" t="s">
        <v>128</v>
      </c>
      <c r="G226" s="376" t="s">
        <v>22</v>
      </c>
      <c r="H226" s="376"/>
      <c r="I226" s="376" t="s">
        <v>2137</v>
      </c>
      <c r="J226" s="380">
        <v>0</v>
      </c>
      <c r="K226" s="376" t="s">
        <v>2058</v>
      </c>
      <c r="L226" s="376">
        <v>2</v>
      </c>
      <c r="M226" s="376" t="s">
        <v>22</v>
      </c>
      <c r="N226" s="376" t="s">
        <v>1984</v>
      </c>
      <c r="O226" s="376"/>
      <c r="P226" s="376" t="s">
        <v>515</v>
      </c>
      <c r="Q226" s="376"/>
      <c r="R226" s="376" t="s">
        <v>22</v>
      </c>
      <c r="S226" s="376" t="s">
        <v>22</v>
      </c>
      <c r="T226" s="376">
        <v>32</v>
      </c>
      <c r="U226" s="376">
        <v>32</v>
      </c>
      <c r="V226" s="376">
        <v>32</v>
      </c>
      <c r="W226" s="376">
        <v>32</v>
      </c>
      <c r="X226" s="376">
        <v>32</v>
      </c>
      <c r="Y226" s="376">
        <v>32</v>
      </c>
      <c r="Z226" s="376">
        <v>32</v>
      </c>
      <c r="AA226" s="376">
        <v>32</v>
      </c>
      <c r="AB226" s="376">
        <v>32</v>
      </c>
      <c r="AC226" s="416"/>
      <c r="AD226" s="376">
        <v>32</v>
      </c>
      <c r="AE226" s="416"/>
      <c r="AF226" s="376">
        <v>32</v>
      </c>
      <c r="AG226" s="376"/>
      <c r="AH226" s="376"/>
      <c r="AI226" s="376" t="s">
        <v>1799</v>
      </c>
      <c r="AJ226" s="376"/>
      <c r="AK226" s="376"/>
      <c r="AL226" s="376"/>
    </row>
    <row r="227" spans="1:38" ht="18" customHeight="1" x14ac:dyDescent="0.25">
      <c r="A227" s="425">
        <v>208</v>
      </c>
      <c r="B227" s="376" t="s">
        <v>1720</v>
      </c>
      <c r="C227" s="376"/>
      <c r="D227" s="376"/>
      <c r="E227" s="376" t="s">
        <v>884</v>
      </c>
      <c r="F227" s="376" t="s">
        <v>128</v>
      </c>
      <c r="G227" s="376" t="s">
        <v>884</v>
      </c>
      <c r="H227" s="376"/>
      <c r="I227" s="376" t="s">
        <v>2137</v>
      </c>
      <c r="J227" s="380">
        <v>0</v>
      </c>
      <c r="K227" s="376" t="s">
        <v>2058</v>
      </c>
      <c r="L227" s="376">
        <v>2</v>
      </c>
      <c r="M227" s="376" t="s">
        <v>884</v>
      </c>
      <c r="N227" s="376" t="s">
        <v>1985</v>
      </c>
      <c r="O227" s="376"/>
      <c r="P227" s="376" t="s">
        <v>2386</v>
      </c>
      <c r="Q227" s="376" t="s">
        <v>1176</v>
      </c>
      <c r="R227" s="376" t="s">
        <v>884</v>
      </c>
      <c r="S227" s="376" t="s">
        <v>884</v>
      </c>
      <c r="T227" s="376">
        <v>320</v>
      </c>
      <c r="U227" s="376">
        <v>320</v>
      </c>
      <c r="V227" s="376">
        <v>320</v>
      </c>
      <c r="W227" s="376">
        <v>320</v>
      </c>
      <c r="X227" s="376">
        <v>320</v>
      </c>
      <c r="Y227" s="376">
        <v>320</v>
      </c>
      <c r="Z227" s="376">
        <v>0</v>
      </c>
      <c r="AA227" s="376">
        <v>320</v>
      </c>
      <c r="AB227" s="376">
        <v>320</v>
      </c>
      <c r="AC227" s="416"/>
      <c r="AD227" s="376">
        <v>320</v>
      </c>
      <c r="AE227" s="416"/>
      <c r="AF227" s="376">
        <v>320</v>
      </c>
      <c r="AG227" s="376"/>
      <c r="AH227" s="376"/>
      <c r="AI227" s="376" t="s">
        <v>1268</v>
      </c>
      <c r="AJ227" s="376"/>
      <c r="AK227" s="376"/>
      <c r="AL227" s="376"/>
    </row>
    <row r="228" spans="1:38" ht="18" customHeight="1" x14ac:dyDescent="0.25">
      <c r="A228" s="425"/>
      <c r="B228" s="376" t="s">
        <v>2409</v>
      </c>
      <c r="C228" s="376"/>
      <c r="D228" s="376"/>
      <c r="E228" s="376" t="s">
        <v>2410</v>
      </c>
      <c r="F228" s="376" t="s">
        <v>128</v>
      </c>
      <c r="G228" s="408" t="s">
        <v>2410</v>
      </c>
      <c r="H228" s="386" t="s">
        <v>1851</v>
      </c>
      <c r="I228" s="376" t="s">
        <v>2137</v>
      </c>
      <c r="J228" s="380">
        <v>0</v>
      </c>
      <c r="K228" s="376" t="s">
        <v>2058</v>
      </c>
      <c r="L228" s="376">
        <v>2</v>
      </c>
      <c r="M228" s="376" t="s">
        <v>884</v>
      </c>
      <c r="N228" s="376" t="s">
        <v>1985</v>
      </c>
      <c r="O228" s="376"/>
      <c r="P228" s="376" t="s">
        <v>2386</v>
      </c>
      <c r="Q228" s="376"/>
      <c r="R228" s="376" t="s">
        <v>2446</v>
      </c>
      <c r="S228" s="376" t="s">
        <v>2446</v>
      </c>
      <c r="T228" s="376" t="s">
        <v>2446</v>
      </c>
      <c r="U228" s="376" t="s">
        <v>2446</v>
      </c>
      <c r="V228" s="376" t="s">
        <v>2446</v>
      </c>
      <c r="W228" s="376" t="s">
        <v>2446</v>
      </c>
      <c r="X228" s="376" t="s">
        <v>2446</v>
      </c>
      <c r="Y228" s="376" t="s">
        <v>2446</v>
      </c>
      <c r="Z228" s="376" t="s">
        <v>2446</v>
      </c>
      <c r="AA228" s="376" t="s">
        <v>2446</v>
      </c>
      <c r="AB228" s="376" t="s">
        <v>2446</v>
      </c>
      <c r="AC228" s="376"/>
      <c r="AD228" s="376" t="s">
        <v>2446</v>
      </c>
      <c r="AE228" s="376"/>
      <c r="AF228" s="376" t="s">
        <v>2446</v>
      </c>
      <c r="AG228" s="376"/>
      <c r="AH228" s="376"/>
      <c r="AI228" s="376"/>
      <c r="AJ228" s="376"/>
      <c r="AK228" s="376"/>
      <c r="AL228" s="407"/>
    </row>
    <row r="229" spans="1:38" ht="18" customHeight="1" x14ac:dyDescent="0.25">
      <c r="A229" s="425">
        <v>209</v>
      </c>
      <c r="B229" s="376" t="s">
        <v>1721</v>
      </c>
      <c r="C229" s="376"/>
      <c r="D229" s="376"/>
      <c r="E229" s="376" t="s">
        <v>1688</v>
      </c>
      <c r="F229" s="376" t="s">
        <v>128</v>
      </c>
      <c r="G229" s="376" t="s">
        <v>1688</v>
      </c>
      <c r="H229" s="376" t="s">
        <v>1756</v>
      </c>
      <c r="I229" s="376" t="s">
        <v>2137</v>
      </c>
      <c r="J229" s="380">
        <v>0</v>
      </c>
      <c r="K229" s="376" t="s">
        <v>2058</v>
      </c>
      <c r="L229" s="376">
        <v>2</v>
      </c>
      <c r="M229" s="376" t="s">
        <v>1688</v>
      </c>
      <c r="N229" s="376" t="s">
        <v>1986</v>
      </c>
      <c r="O229" s="376"/>
      <c r="P229" s="376" t="s">
        <v>1689</v>
      </c>
      <c r="Q229" s="376"/>
      <c r="R229" s="376">
        <v>0</v>
      </c>
      <c r="S229" s="376">
        <v>0</v>
      </c>
      <c r="T229" s="376">
        <v>768</v>
      </c>
      <c r="U229" s="376">
        <v>768</v>
      </c>
      <c r="V229" s="376">
        <v>0</v>
      </c>
      <c r="W229" s="376">
        <v>0</v>
      </c>
      <c r="X229" s="376">
        <v>768</v>
      </c>
      <c r="Y229" s="376">
        <v>0</v>
      </c>
      <c r="Z229" s="376">
        <v>0</v>
      </c>
      <c r="AA229" s="376">
        <v>0</v>
      </c>
      <c r="AB229" s="376">
        <v>768</v>
      </c>
      <c r="AC229" s="416"/>
      <c r="AD229" s="376">
        <v>768</v>
      </c>
      <c r="AE229" s="416"/>
      <c r="AF229" s="376">
        <v>0</v>
      </c>
      <c r="AG229" s="376"/>
      <c r="AH229" s="376"/>
      <c r="AI229" s="376" t="s">
        <v>1797</v>
      </c>
      <c r="AJ229" s="376"/>
      <c r="AK229" s="376"/>
      <c r="AL229" s="376"/>
    </row>
    <row r="230" spans="1:38" ht="18" customHeight="1" x14ac:dyDescent="0.25">
      <c r="A230" s="425">
        <v>210</v>
      </c>
      <c r="B230" s="376" t="s">
        <v>1723</v>
      </c>
      <c r="C230" s="376"/>
      <c r="D230" s="376"/>
      <c r="E230" s="376" t="s">
        <v>1652</v>
      </c>
      <c r="F230" s="376" t="s">
        <v>128</v>
      </c>
      <c r="G230" s="376" t="s">
        <v>1652</v>
      </c>
      <c r="H230" s="386" t="s">
        <v>1851</v>
      </c>
      <c r="I230" s="376" t="s">
        <v>2137</v>
      </c>
      <c r="J230" s="380">
        <v>0</v>
      </c>
      <c r="K230" s="376" t="s">
        <v>2058</v>
      </c>
      <c r="L230" s="376">
        <v>2</v>
      </c>
      <c r="M230" s="376" t="s">
        <v>1652</v>
      </c>
      <c r="N230" s="376" t="s">
        <v>1987</v>
      </c>
      <c r="O230" s="376"/>
      <c r="P230" s="376" t="s">
        <v>1653</v>
      </c>
      <c r="Q230" s="376"/>
      <c r="R230" s="376" t="s">
        <v>2446</v>
      </c>
      <c r="S230" s="376" t="s">
        <v>2446</v>
      </c>
      <c r="T230" s="376" t="s">
        <v>2446</v>
      </c>
      <c r="U230" s="376" t="s">
        <v>2446</v>
      </c>
      <c r="V230" s="376" t="s">
        <v>2446</v>
      </c>
      <c r="W230" s="376" t="s">
        <v>2446</v>
      </c>
      <c r="X230" s="376" t="s">
        <v>2446</v>
      </c>
      <c r="Y230" s="376" t="s">
        <v>2446</v>
      </c>
      <c r="Z230" s="376" t="s">
        <v>2446</v>
      </c>
      <c r="AA230" s="376" t="s">
        <v>2446</v>
      </c>
      <c r="AB230" s="376" t="s">
        <v>2446</v>
      </c>
      <c r="AC230" s="376"/>
      <c r="AD230" s="376" t="s">
        <v>2446</v>
      </c>
      <c r="AE230" s="376"/>
      <c r="AF230" s="376" t="s">
        <v>2446</v>
      </c>
      <c r="AG230" s="376"/>
      <c r="AH230" s="376"/>
      <c r="AI230" s="376" t="s">
        <v>1797</v>
      </c>
      <c r="AJ230" s="376"/>
      <c r="AK230" s="376"/>
      <c r="AL230" s="376"/>
    </row>
    <row r="231" spans="1:38" ht="18" customHeight="1" x14ac:dyDescent="0.25">
      <c r="A231" s="425">
        <v>211</v>
      </c>
      <c r="B231" s="376" t="s">
        <v>1722</v>
      </c>
      <c r="C231" s="376"/>
      <c r="D231" s="376"/>
      <c r="E231" s="376" t="s">
        <v>1690</v>
      </c>
      <c r="F231" s="376" t="s">
        <v>1800</v>
      </c>
      <c r="G231" s="376" t="s">
        <v>1690</v>
      </c>
      <c r="H231" s="386" t="s">
        <v>1851</v>
      </c>
      <c r="I231" s="376" t="s">
        <v>2137</v>
      </c>
      <c r="J231" s="380">
        <v>0</v>
      </c>
      <c r="K231" s="376" t="s">
        <v>2058</v>
      </c>
      <c r="L231" s="376">
        <v>2</v>
      </c>
      <c r="M231" s="376" t="s">
        <v>1690</v>
      </c>
      <c r="N231" s="376" t="s">
        <v>1988</v>
      </c>
      <c r="O231" s="376"/>
      <c r="P231" s="376" t="s">
        <v>1691</v>
      </c>
      <c r="Q231" s="376"/>
      <c r="R231" s="376" t="s">
        <v>2446</v>
      </c>
      <c r="S231" s="376" t="s">
        <v>2446</v>
      </c>
      <c r="T231" s="376" t="s">
        <v>2446</v>
      </c>
      <c r="U231" s="376" t="s">
        <v>2446</v>
      </c>
      <c r="V231" s="376" t="s">
        <v>2446</v>
      </c>
      <c r="W231" s="376" t="s">
        <v>2446</v>
      </c>
      <c r="X231" s="376" t="s">
        <v>2446</v>
      </c>
      <c r="Y231" s="376" t="s">
        <v>2446</v>
      </c>
      <c r="Z231" s="376" t="s">
        <v>2446</v>
      </c>
      <c r="AA231" s="376" t="s">
        <v>2446</v>
      </c>
      <c r="AB231" s="376" t="s">
        <v>2446</v>
      </c>
      <c r="AC231" s="376"/>
      <c r="AD231" s="376" t="s">
        <v>2446</v>
      </c>
      <c r="AE231" s="376"/>
      <c r="AF231" s="376" t="s">
        <v>2446</v>
      </c>
      <c r="AG231" s="376"/>
      <c r="AH231" s="376"/>
      <c r="AI231" s="376"/>
      <c r="AJ231" s="376"/>
      <c r="AK231" s="376"/>
      <c r="AL231" s="376"/>
    </row>
    <row r="232" spans="1:38" ht="18" customHeight="1" x14ac:dyDescent="0.25">
      <c r="A232" s="425">
        <v>212</v>
      </c>
      <c r="B232" s="405" t="s">
        <v>2492</v>
      </c>
      <c r="C232" s="376"/>
      <c r="D232" s="376"/>
      <c r="E232" s="410" t="s">
        <v>2493</v>
      </c>
      <c r="F232" s="376" t="s">
        <v>128</v>
      </c>
      <c r="G232" s="428" t="s">
        <v>2493</v>
      </c>
      <c r="H232" s="376" t="s">
        <v>1749</v>
      </c>
      <c r="I232" s="376" t="s">
        <v>2137</v>
      </c>
      <c r="J232" s="380">
        <v>0</v>
      </c>
      <c r="K232" s="376" t="s">
        <v>2058</v>
      </c>
      <c r="L232" s="376">
        <v>2</v>
      </c>
      <c r="M232" s="376" t="s">
        <v>2371</v>
      </c>
      <c r="N232" s="376" t="s">
        <v>1989</v>
      </c>
      <c r="O232" s="376"/>
      <c r="P232" s="376" t="s">
        <v>2388</v>
      </c>
      <c r="Q232" s="376"/>
      <c r="R232" s="376" t="s">
        <v>1176</v>
      </c>
      <c r="S232" s="376" t="s">
        <v>1176</v>
      </c>
      <c r="T232" s="376" t="s">
        <v>1176</v>
      </c>
      <c r="U232" s="376" t="s">
        <v>1176</v>
      </c>
      <c r="V232" s="376" t="s">
        <v>1176</v>
      </c>
      <c r="W232" s="376" t="s">
        <v>1176</v>
      </c>
      <c r="X232" s="376" t="s">
        <v>1176</v>
      </c>
      <c r="Y232" s="376" t="s">
        <v>1176</v>
      </c>
      <c r="Z232" s="376" t="s">
        <v>1176</v>
      </c>
      <c r="AA232" s="376" t="s">
        <v>1176</v>
      </c>
      <c r="AB232" s="376">
        <v>768</v>
      </c>
      <c r="AC232" s="416"/>
      <c r="AD232" s="376">
        <v>768</v>
      </c>
      <c r="AE232" s="416"/>
      <c r="AF232" s="376">
        <v>0</v>
      </c>
      <c r="AG232" s="376"/>
      <c r="AH232" s="376"/>
      <c r="AI232" s="376"/>
      <c r="AJ232" s="376"/>
      <c r="AK232" s="376"/>
      <c r="AL232" s="376"/>
    </row>
    <row r="233" spans="1:38" ht="18" customHeight="1" x14ac:dyDescent="0.25">
      <c r="A233" s="425">
        <v>213</v>
      </c>
      <c r="B233" s="405" t="s">
        <v>2494</v>
      </c>
      <c r="C233" s="376"/>
      <c r="D233" s="376"/>
      <c r="E233" s="410" t="s">
        <v>2495</v>
      </c>
      <c r="F233" s="376" t="s">
        <v>128</v>
      </c>
      <c r="G233" s="428" t="s">
        <v>2495</v>
      </c>
      <c r="H233" s="376" t="s">
        <v>1749</v>
      </c>
      <c r="I233" s="376" t="s">
        <v>2137</v>
      </c>
      <c r="J233" s="376">
        <v>0</v>
      </c>
      <c r="K233" s="376" t="s">
        <v>2058</v>
      </c>
      <c r="L233" s="376">
        <v>2</v>
      </c>
      <c r="M233" s="376" t="s">
        <v>2375</v>
      </c>
      <c r="N233" s="376" t="s">
        <v>2376</v>
      </c>
      <c r="O233" s="376"/>
      <c r="P233" s="376" t="s">
        <v>2389</v>
      </c>
      <c r="Q233" s="376"/>
      <c r="R233" s="376" t="s">
        <v>1176</v>
      </c>
      <c r="S233" s="376" t="s">
        <v>1176</v>
      </c>
      <c r="T233" s="376" t="s">
        <v>1176</v>
      </c>
      <c r="U233" s="376" t="s">
        <v>1176</v>
      </c>
      <c r="V233" s="376" t="s">
        <v>1176</v>
      </c>
      <c r="W233" s="376" t="s">
        <v>1176</v>
      </c>
      <c r="X233" s="376" t="s">
        <v>1176</v>
      </c>
      <c r="Y233" s="376" t="s">
        <v>1176</v>
      </c>
      <c r="Z233" s="376" t="s">
        <v>1176</v>
      </c>
      <c r="AA233" s="376" t="s">
        <v>1176</v>
      </c>
      <c r="AB233" s="376">
        <v>320</v>
      </c>
      <c r="AC233" s="416"/>
      <c r="AD233" s="376">
        <v>320</v>
      </c>
      <c r="AE233" s="416"/>
      <c r="AF233" s="376">
        <v>0</v>
      </c>
      <c r="AG233" s="376"/>
      <c r="AH233" s="376"/>
      <c r="AI233" s="376"/>
      <c r="AJ233" s="376"/>
      <c r="AK233" s="376"/>
      <c r="AL233" s="376"/>
    </row>
    <row r="234" spans="1:38" ht="18" customHeight="1" x14ac:dyDescent="0.25">
      <c r="A234" s="425">
        <v>212</v>
      </c>
      <c r="B234" s="405" t="s">
        <v>2496</v>
      </c>
      <c r="C234" s="376"/>
      <c r="D234" s="376"/>
      <c r="E234" s="410" t="s">
        <v>2497</v>
      </c>
      <c r="F234" s="376" t="s">
        <v>128</v>
      </c>
      <c r="G234" s="428" t="s">
        <v>2497</v>
      </c>
      <c r="H234" s="376" t="s">
        <v>1749</v>
      </c>
      <c r="I234" s="376" t="s">
        <v>2137</v>
      </c>
      <c r="J234" s="380">
        <v>0</v>
      </c>
      <c r="K234" s="376" t="s">
        <v>2058</v>
      </c>
      <c r="L234" s="376">
        <v>2</v>
      </c>
      <c r="M234" s="376" t="s">
        <v>2371</v>
      </c>
      <c r="N234" s="376" t="s">
        <v>1989</v>
      </c>
      <c r="O234" s="376"/>
      <c r="P234" s="376" t="s">
        <v>2388</v>
      </c>
      <c r="Q234" s="376"/>
      <c r="R234" s="376" t="s">
        <v>1176</v>
      </c>
      <c r="S234" s="376" t="s">
        <v>1176</v>
      </c>
      <c r="T234" s="376" t="s">
        <v>1176</v>
      </c>
      <c r="U234" s="376" t="s">
        <v>1176</v>
      </c>
      <c r="V234" s="376" t="s">
        <v>1176</v>
      </c>
      <c r="W234" s="376" t="s">
        <v>1176</v>
      </c>
      <c r="X234" s="376" t="s">
        <v>1176</v>
      </c>
      <c r="Y234" s="376" t="s">
        <v>1176</v>
      </c>
      <c r="Z234" s="376" t="s">
        <v>1176</v>
      </c>
      <c r="AA234" s="376" t="s">
        <v>1176</v>
      </c>
      <c r="AB234" s="376">
        <v>768</v>
      </c>
      <c r="AC234" s="416"/>
      <c r="AD234" s="376">
        <v>768</v>
      </c>
      <c r="AE234" s="416"/>
      <c r="AF234" s="376">
        <v>0</v>
      </c>
      <c r="AG234" s="376"/>
      <c r="AH234" s="376"/>
      <c r="AI234" s="376"/>
      <c r="AJ234" s="376"/>
      <c r="AK234" s="376"/>
      <c r="AL234" s="376"/>
    </row>
    <row r="235" spans="1:38" ht="18" customHeight="1" x14ac:dyDescent="0.25">
      <c r="A235" s="425">
        <v>213</v>
      </c>
      <c r="B235" s="405" t="s">
        <v>2498</v>
      </c>
      <c r="C235" s="376"/>
      <c r="D235" s="376"/>
      <c r="E235" s="410" t="s">
        <v>2499</v>
      </c>
      <c r="F235" s="376" t="s">
        <v>128</v>
      </c>
      <c r="G235" s="428" t="s">
        <v>2499</v>
      </c>
      <c r="H235" s="376" t="s">
        <v>1749</v>
      </c>
      <c r="I235" s="376" t="s">
        <v>2137</v>
      </c>
      <c r="J235" s="376">
        <v>0</v>
      </c>
      <c r="K235" s="376" t="s">
        <v>2058</v>
      </c>
      <c r="L235" s="376">
        <v>2</v>
      </c>
      <c r="M235" s="376" t="s">
        <v>2375</v>
      </c>
      <c r="N235" s="376" t="s">
        <v>2376</v>
      </c>
      <c r="O235" s="376"/>
      <c r="P235" s="376" t="s">
        <v>2389</v>
      </c>
      <c r="Q235" s="376"/>
      <c r="R235" s="376" t="s">
        <v>1176</v>
      </c>
      <c r="S235" s="376" t="s">
        <v>1176</v>
      </c>
      <c r="T235" s="376" t="s">
        <v>1176</v>
      </c>
      <c r="U235" s="376" t="s">
        <v>1176</v>
      </c>
      <c r="V235" s="376" t="s">
        <v>1176</v>
      </c>
      <c r="W235" s="376" t="s">
        <v>1176</v>
      </c>
      <c r="X235" s="376" t="s">
        <v>1176</v>
      </c>
      <c r="Y235" s="376" t="s">
        <v>1176</v>
      </c>
      <c r="Z235" s="376" t="s">
        <v>1176</v>
      </c>
      <c r="AA235" s="376" t="s">
        <v>1176</v>
      </c>
      <c r="AB235" s="376">
        <v>320</v>
      </c>
      <c r="AC235" s="416"/>
      <c r="AD235" s="376">
        <v>320</v>
      </c>
      <c r="AE235" s="416"/>
      <c r="AF235" s="376">
        <v>0</v>
      </c>
      <c r="AG235" s="376"/>
      <c r="AH235" s="376"/>
      <c r="AI235" s="376"/>
      <c r="AJ235" s="376"/>
      <c r="AK235" s="376"/>
      <c r="AL235" s="376"/>
    </row>
    <row r="236" spans="1:38" ht="18" customHeight="1" x14ac:dyDescent="0.25">
      <c r="A236" s="425">
        <v>212</v>
      </c>
      <c r="B236" s="405" t="s">
        <v>2490</v>
      </c>
      <c r="C236" s="376"/>
      <c r="D236" s="376"/>
      <c r="E236" s="410" t="s">
        <v>2488</v>
      </c>
      <c r="F236" s="376" t="s">
        <v>128</v>
      </c>
      <c r="G236" s="428" t="s">
        <v>2488</v>
      </c>
      <c r="H236" s="376" t="s">
        <v>1749</v>
      </c>
      <c r="I236" s="376" t="s">
        <v>2137</v>
      </c>
      <c r="J236" s="380">
        <v>0</v>
      </c>
      <c r="K236" s="376" t="s">
        <v>2058</v>
      </c>
      <c r="L236" s="376">
        <v>2</v>
      </c>
      <c r="M236" s="376" t="s">
        <v>2371</v>
      </c>
      <c r="N236" s="376" t="s">
        <v>1989</v>
      </c>
      <c r="O236" s="376"/>
      <c r="P236" s="376" t="s">
        <v>2388</v>
      </c>
      <c r="Q236" s="376"/>
      <c r="R236" s="376" t="s">
        <v>1176</v>
      </c>
      <c r="S236" s="376" t="s">
        <v>1176</v>
      </c>
      <c r="T236" s="376" t="s">
        <v>1176</v>
      </c>
      <c r="U236" s="376" t="s">
        <v>1176</v>
      </c>
      <c r="V236" s="376" t="s">
        <v>1176</v>
      </c>
      <c r="W236" s="376" t="s">
        <v>1176</v>
      </c>
      <c r="X236" s="376" t="s">
        <v>1176</v>
      </c>
      <c r="Y236" s="376" t="s">
        <v>1176</v>
      </c>
      <c r="Z236" s="376" t="s">
        <v>1176</v>
      </c>
      <c r="AA236" s="376" t="s">
        <v>1176</v>
      </c>
      <c r="AB236" s="376">
        <v>0</v>
      </c>
      <c r="AC236" s="416"/>
      <c r="AD236" s="376">
        <v>0</v>
      </c>
      <c r="AE236" s="416"/>
      <c r="AF236" s="376">
        <v>768</v>
      </c>
      <c r="AG236" s="376"/>
      <c r="AH236" s="376"/>
      <c r="AI236" s="376"/>
      <c r="AJ236" s="376"/>
      <c r="AK236" s="376"/>
      <c r="AL236" s="376"/>
    </row>
    <row r="237" spans="1:38" ht="18" customHeight="1" x14ac:dyDescent="0.25">
      <c r="A237" s="425">
        <v>213</v>
      </c>
      <c r="B237" s="405" t="s">
        <v>2491</v>
      </c>
      <c r="C237" s="376"/>
      <c r="D237" s="376"/>
      <c r="E237" s="410" t="s">
        <v>2489</v>
      </c>
      <c r="F237" s="376" t="s">
        <v>128</v>
      </c>
      <c r="G237" s="428" t="s">
        <v>2489</v>
      </c>
      <c r="H237" s="376" t="s">
        <v>1749</v>
      </c>
      <c r="I237" s="376" t="s">
        <v>2137</v>
      </c>
      <c r="J237" s="376">
        <v>0</v>
      </c>
      <c r="K237" s="376" t="s">
        <v>2058</v>
      </c>
      <c r="L237" s="376">
        <v>2</v>
      </c>
      <c r="M237" s="376" t="s">
        <v>2375</v>
      </c>
      <c r="N237" s="376" t="s">
        <v>2376</v>
      </c>
      <c r="O237" s="376"/>
      <c r="P237" s="376" t="s">
        <v>2389</v>
      </c>
      <c r="Q237" s="376"/>
      <c r="R237" s="376" t="s">
        <v>1176</v>
      </c>
      <c r="S237" s="376" t="s">
        <v>1176</v>
      </c>
      <c r="T237" s="376" t="s">
        <v>1176</v>
      </c>
      <c r="U237" s="376" t="s">
        <v>1176</v>
      </c>
      <c r="V237" s="376" t="s">
        <v>1176</v>
      </c>
      <c r="W237" s="376" t="s">
        <v>1176</v>
      </c>
      <c r="X237" s="376" t="s">
        <v>1176</v>
      </c>
      <c r="Y237" s="376" t="s">
        <v>1176</v>
      </c>
      <c r="Z237" s="376" t="s">
        <v>1176</v>
      </c>
      <c r="AA237" s="376" t="s">
        <v>1176</v>
      </c>
      <c r="AB237" s="376">
        <v>0</v>
      </c>
      <c r="AC237" s="416"/>
      <c r="AD237" s="376">
        <v>0</v>
      </c>
      <c r="AE237" s="416"/>
      <c r="AF237" s="376">
        <v>320</v>
      </c>
      <c r="AG237" s="376"/>
      <c r="AH237" s="376"/>
      <c r="AI237" s="376"/>
      <c r="AJ237" s="376"/>
      <c r="AK237" s="376"/>
      <c r="AL237" s="376"/>
    </row>
    <row r="238" spans="1:38" ht="18" customHeight="1" x14ac:dyDescent="0.25">
      <c r="A238" s="425">
        <v>212</v>
      </c>
      <c r="B238" s="405" t="s">
        <v>2478</v>
      </c>
      <c r="C238" s="376"/>
      <c r="D238" s="376"/>
      <c r="E238" s="428" t="s">
        <v>2476</v>
      </c>
      <c r="F238" s="376" t="s">
        <v>128</v>
      </c>
      <c r="G238" s="428" t="s">
        <v>2476</v>
      </c>
      <c r="H238" s="376" t="s">
        <v>1749</v>
      </c>
      <c r="I238" s="376" t="s">
        <v>2137</v>
      </c>
      <c r="J238" s="380">
        <v>0</v>
      </c>
      <c r="K238" s="376" t="s">
        <v>2058</v>
      </c>
      <c r="L238" s="376">
        <v>2</v>
      </c>
      <c r="M238" s="376" t="s">
        <v>2371</v>
      </c>
      <c r="N238" s="376" t="s">
        <v>1989</v>
      </c>
      <c r="O238" s="376"/>
      <c r="P238" s="376" t="s">
        <v>2388</v>
      </c>
      <c r="Q238" s="376"/>
      <c r="R238" s="376" t="s">
        <v>1176</v>
      </c>
      <c r="S238" s="376" t="s">
        <v>1176</v>
      </c>
      <c r="T238" s="376" t="s">
        <v>1176</v>
      </c>
      <c r="U238" s="376" t="s">
        <v>1176</v>
      </c>
      <c r="V238" s="376" t="s">
        <v>1176</v>
      </c>
      <c r="W238" s="376" t="s">
        <v>1176</v>
      </c>
      <c r="X238" s="376" t="s">
        <v>1176</v>
      </c>
      <c r="Y238" s="376" t="s">
        <v>1176</v>
      </c>
      <c r="Z238" s="376" t="s">
        <v>1176</v>
      </c>
      <c r="AA238" s="376" t="s">
        <v>1176</v>
      </c>
      <c r="AB238" s="376">
        <v>0</v>
      </c>
      <c r="AC238" s="416"/>
      <c r="AD238" s="376">
        <v>0</v>
      </c>
      <c r="AE238" s="416"/>
      <c r="AF238" s="376">
        <v>768</v>
      </c>
      <c r="AG238" s="376"/>
      <c r="AH238" s="376"/>
      <c r="AI238" s="376"/>
      <c r="AJ238" s="376"/>
      <c r="AK238" s="376"/>
      <c r="AL238" s="376"/>
    </row>
    <row r="239" spans="1:38" ht="18" customHeight="1" x14ac:dyDescent="0.25">
      <c r="A239" s="425">
        <v>213</v>
      </c>
      <c r="B239" s="405" t="s">
        <v>2479</v>
      </c>
      <c r="C239" s="376"/>
      <c r="D239" s="376"/>
      <c r="E239" s="428" t="s">
        <v>2477</v>
      </c>
      <c r="F239" s="376" t="s">
        <v>128</v>
      </c>
      <c r="G239" s="428" t="s">
        <v>2477</v>
      </c>
      <c r="H239" s="376" t="s">
        <v>1749</v>
      </c>
      <c r="I239" s="376" t="s">
        <v>2137</v>
      </c>
      <c r="J239" s="376">
        <v>0</v>
      </c>
      <c r="K239" s="376" t="s">
        <v>2058</v>
      </c>
      <c r="L239" s="376">
        <v>2</v>
      </c>
      <c r="M239" s="376" t="s">
        <v>2375</v>
      </c>
      <c r="N239" s="376" t="s">
        <v>2376</v>
      </c>
      <c r="O239" s="376"/>
      <c r="P239" s="376" t="s">
        <v>2389</v>
      </c>
      <c r="Q239" s="376"/>
      <c r="R239" s="376" t="s">
        <v>1176</v>
      </c>
      <c r="S239" s="376" t="s">
        <v>1176</v>
      </c>
      <c r="T239" s="376" t="s">
        <v>1176</v>
      </c>
      <c r="U239" s="376" t="s">
        <v>1176</v>
      </c>
      <c r="V239" s="376" t="s">
        <v>1176</v>
      </c>
      <c r="W239" s="376" t="s">
        <v>1176</v>
      </c>
      <c r="X239" s="376" t="s">
        <v>1176</v>
      </c>
      <c r="Y239" s="376" t="s">
        <v>1176</v>
      </c>
      <c r="Z239" s="376" t="s">
        <v>1176</v>
      </c>
      <c r="AA239" s="376" t="s">
        <v>1176</v>
      </c>
      <c r="AB239" s="376">
        <v>0</v>
      </c>
      <c r="AC239" s="416"/>
      <c r="AD239" s="376">
        <v>0</v>
      </c>
      <c r="AE239" s="416"/>
      <c r="AF239" s="376">
        <v>320</v>
      </c>
      <c r="AG239" s="376"/>
      <c r="AH239" s="376"/>
      <c r="AI239" s="376"/>
      <c r="AJ239" s="376"/>
      <c r="AK239" s="376"/>
      <c r="AL239" s="376"/>
    </row>
    <row r="240" spans="1:38" ht="30.75" customHeight="1" x14ac:dyDescent="0.25">
      <c r="A240" s="425">
        <v>214</v>
      </c>
      <c r="B240" s="376" t="s">
        <v>1724</v>
      </c>
      <c r="C240" s="376"/>
      <c r="D240" s="376"/>
      <c r="E240" s="376" t="s">
        <v>21</v>
      </c>
      <c r="F240" s="376" t="s">
        <v>66</v>
      </c>
      <c r="G240" s="376" t="s">
        <v>21</v>
      </c>
      <c r="H240" s="376"/>
      <c r="I240" s="376" t="s">
        <v>2137</v>
      </c>
      <c r="J240" s="380">
        <v>0</v>
      </c>
      <c r="K240" s="376" t="s">
        <v>2058</v>
      </c>
      <c r="L240" s="376">
        <v>2</v>
      </c>
      <c r="M240" s="376" t="s">
        <v>21</v>
      </c>
      <c r="N240" s="376" t="s">
        <v>2377</v>
      </c>
      <c r="O240" s="376" t="s">
        <v>576</v>
      </c>
      <c r="P240" s="376" t="s">
        <v>516</v>
      </c>
      <c r="Q240" s="376" t="s">
        <v>21</v>
      </c>
      <c r="R240" s="376" t="s">
        <v>1176</v>
      </c>
      <c r="S240" s="376" t="s">
        <v>1176</v>
      </c>
      <c r="T240" s="376">
        <v>6400</v>
      </c>
      <c r="U240" s="376" t="s">
        <v>1185</v>
      </c>
      <c r="V240" s="376" t="s">
        <v>1185</v>
      </c>
      <c r="W240" s="376" t="s">
        <v>1185</v>
      </c>
      <c r="X240" s="376" t="s">
        <v>1185</v>
      </c>
      <c r="Y240" s="376" t="s">
        <v>1185</v>
      </c>
      <c r="Z240" s="376" t="s">
        <v>1185</v>
      </c>
      <c r="AA240" s="376" t="s">
        <v>1185</v>
      </c>
      <c r="AB240" s="376">
        <v>0</v>
      </c>
      <c r="AC240" s="416"/>
      <c r="AD240" s="376">
        <v>7968</v>
      </c>
      <c r="AE240" s="416"/>
      <c r="AF240" s="376">
        <v>0</v>
      </c>
      <c r="AG240" s="376"/>
      <c r="AH240" s="376"/>
      <c r="AI240" s="376" t="s">
        <v>66</v>
      </c>
      <c r="AJ240" s="376"/>
      <c r="AK240" s="376"/>
      <c r="AL240" s="376"/>
    </row>
    <row r="241" spans="1:38" ht="30.75" customHeight="1" x14ac:dyDescent="0.25">
      <c r="A241" s="425">
        <v>215</v>
      </c>
      <c r="B241" s="376" t="s">
        <v>1727</v>
      </c>
      <c r="C241" s="376" t="s">
        <v>42</v>
      </c>
      <c r="D241" s="376"/>
      <c r="E241" s="376" t="s">
        <v>1236</v>
      </c>
      <c r="F241" s="376"/>
      <c r="G241" s="376" t="s">
        <v>614</v>
      </c>
      <c r="H241" s="376"/>
      <c r="I241" s="376" t="s">
        <v>2136</v>
      </c>
      <c r="J241" s="380">
        <v>0</v>
      </c>
      <c r="K241" s="376" t="s">
        <v>1187</v>
      </c>
      <c r="L241" s="376">
        <v>4</v>
      </c>
      <c r="M241" s="376">
        <v>1</v>
      </c>
      <c r="N241" s="376" t="s">
        <v>1990</v>
      </c>
      <c r="O241" s="376" t="s">
        <v>1227</v>
      </c>
      <c r="P241" s="376" t="s">
        <v>475</v>
      </c>
      <c r="Q241" s="376" t="s">
        <v>1237</v>
      </c>
      <c r="R241" s="376" t="s">
        <v>1236</v>
      </c>
      <c r="S241" s="376" t="s">
        <v>1236</v>
      </c>
      <c r="T241" s="376" t="s">
        <v>1184</v>
      </c>
      <c r="U241" s="376" t="s">
        <v>1184</v>
      </c>
      <c r="V241" s="376" t="s">
        <v>1184</v>
      </c>
      <c r="W241" s="376" t="s">
        <v>1184</v>
      </c>
      <c r="X241" s="376" t="s">
        <v>1184</v>
      </c>
      <c r="Y241" s="376" t="s">
        <v>1184</v>
      </c>
      <c r="Z241" s="376" t="s">
        <v>1185</v>
      </c>
      <c r="AA241" s="376" t="s">
        <v>1185</v>
      </c>
      <c r="AB241" s="376" t="s">
        <v>1207</v>
      </c>
      <c r="AC241" s="416"/>
      <c r="AD241" s="376" t="s">
        <v>1207</v>
      </c>
      <c r="AE241" s="416"/>
      <c r="AF241" s="376" t="s">
        <v>1207</v>
      </c>
      <c r="AG241" s="376"/>
      <c r="AH241" s="376"/>
      <c r="AI241" s="376" t="s">
        <v>1187</v>
      </c>
      <c r="AJ241" s="376"/>
      <c r="AK241" s="376"/>
      <c r="AL241" s="376"/>
    </row>
    <row r="242" spans="1:38" ht="30.75" customHeight="1" x14ac:dyDescent="0.25">
      <c r="A242" s="425">
        <v>216</v>
      </c>
      <c r="B242" s="376"/>
      <c r="C242" s="376"/>
      <c r="D242" s="376"/>
      <c r="E242" s="376" t="s">
        <v>267</v>
      </c>
      <c r="F242" s="376"/>
      <c r="G242" s="376" t="s">
        <v>614</v>
      </c>
      <c r="H242" s="376"/>
      <c r="I242" s="376" t="s">
        <v>2136</v>
      </c>
      <c r="J242" s="380">
        <v>0</v>
      </c>
      <c r="K242" s="376" t="s">
        <v>1187</v>
      </c>
      <c r="L242" s="376">
        <v>4</v>
      </c>
      <c r="M242" s="376">
        <v>1</v>
      </c>
      <c r="N242" s="376" t="s">
        <v>1990</v>
      </c>
      <c r="O242" s="376" t="s">
        <v>1227</v>
      </c>
      <c r="P242" s="376" t="s">
        <v>476</v>
      </c>
      <c r="Q242" s="376" t="s">
        <v>267</v>
      </c>
      <c r="R242" s="376" t="s">
        <v>267</v>
      </c>
      <c r="S242" s="376" t="s">
        <v>267</v>
      </c>
      <c r="T242" s="376" t="s">
        <v>1184</v>
      </c>
      <c r="U242" s="376" t="s">
        <v>1184</v>
      </c>
      <c r="V242" s="376" t="s">
        <v>1184</v>
      </c>
      <c r="W242" s="376" t="s">
        <v>1184</v>
      </c>
      <c r="X242" s="376" t="s">
        <v>1184</v>
      </c>
      <c r="Y242" s="376" t="s">
        <v>1184</v>
      </c>
      <c r="Z242" s="376" t="s">
        <v>1185</v>
      </c>
      <c r="AA242" s="376" t="s">
        <v>1185</v>
      </c>
      <c r="AB242" s="376" t="s">
        <v>1207</v>
      </c>
      <c r="AC242" s="416"/>
      <c r="AD242" s="376" t="s">
        <v>1207</v>
      </c>
      <c r="AE242" s="416"/>
      <c r="AF242" s="376" t="s">
        <v>1207</v>
      </c>
      <c r="AG242" s="376"/>
      <c r="AH242" s="376"/>
      <c r="AI242" s="376" t="s">
        <v>1187</v>
      </c>
      <c r="AJ242" s="376"/>
      <c r="AK242" s="376"/>
      <c r="AL242" s="376"/>
    </row>
    <row r="243" spans="1:38" ht="30.75" customHeight="1" x14ac:dyDescent="0.25">
      <c r="A243" s="425">
        <v>217</v>
      </c>
      <c r="B243" s="376"/>
      <c r="C243" s="376"/>
      <c r="D243" s="376"/>
      <c r="E243" s="376" t="s">
        <v>269</v>
      </c>
      <c r="F243" s="376"/>
      <c r="G243" s="376" t="s">
        <v>614</v>
      </c>
      <c r="H243" s="376"/>
      <c r="I243" s="376" t="s">
        <v>2136</v>
      </c>
      <c r="J243" s="380">
        <v>0</v>
      </c>
      <c r="K243" s="376" t="s">
        <v>1187</v>
      </c>
      <c r="L243" s="376">
        <v>4</v>
      </c>
      <c r="M243" s="376">
        <v>1</v>
      </c>
      <c r="N243" s="376" t="s">
        <v>1990</v>
      </c>
      <c r="O243" s="376" t="s">
        <v>1227</v>
      </c>
      <c r="P243" s="376" t="s">
        <v>477</v>
      </c>
      <c r="Q243" s="376" t="s">
        <v>269</v>
      </c>
      <c r="R243" s="376" t="s">
        <v>269</v>
      </c>
      <c r="S243" s="376" t="s">
        <v>269</v>
      </c>
      <c r="T243" s="376" t="s">
        <v>1184</v>
      </c>
      <c r="U243" s="376" t="s">
        <v>1184</v>
      </c>
      <c r="V243" s="376" t="s">
        <v>1184</v>
      </c>
      <c r="W243" s="376" t="s">
        <v>1184</v>
      </c>
      <c r="X243" s="376" t="s">
        <v>1184</v>
      </c>
      <c r="Y243" s="376" t="s">
        <v>1184</v>
      </c>
      <c r="Z243" s="376" t="s">
        <v>1185</v>
      </c>
      <c r="AA243" s="376" t="s">
        <v>1185</v>
      </c>
      <c r="AB243" s="376" t="s">
        <v>1207</v>
      </c>
      <c r="AC243" s="416"/>
      <c r="AD243" s="376" t="s">
        <v>1207</v>
      </c>
      <c r="AE243" s="416"/>
      <c r="AF243" s="376" t="s">
        <v>1207</v>
      </c>
      <c r="AG243" s="376"/>
      <c r="AH243" s="376"/>
      <c r="AI243" s="376" t="s">
        <v>1187</v>
      </c>
      <c r="AJ243" s="376"/>
      <c r="AK243" s="376"/>
      <c r="AL243" s="376"/>
    </row>
    <row r="244" spans="1:38" ht="30.75" customHeight="1" x14ac:dyDescent="0.25">
      <c r="A244" s="425">
        <v>218</v>
      </c>
      <c r="B244" s="376"/>
      <c r="C244" s="376"/>
      <c r="D244" s="376"/>
      <c r="E244" s="376" t="s">
        <v>1235</v>
      </c>
      <c r="F244" s="376"/>
      <c r="G244" s="376" t="s">
        <v>48</v>
      </c>
      <c r="H244" s="376" t="s">
        <v>2089</v>
      </c>
      <c r="I244" s="376" t="s">
        <v>2136</v>
      </c>
      <c r="J244" s="380">
        <v>0</v>
      </c>
      <c r="K244" s="376" t="s">
        <v>1187</v>
      </c>
      <c r="L244" s="376">
        <v>4</v>
      </c>
      <c r="M244" s="376">
        <v>1</v>
      </c>
      <c r="N244" s="376" t="s">
        <v>1990</v>
      </c>
      <c r="O244" s="376" t="s">
        <v>1227</v>
      </c>
      <c r="P244" s="376" t="s">
        <v>460</v>
      </c>
      <c r="Q244" s="376" t="s">
        <v>271</v>
      </c>
      <c r="R244" s="376" t="s">
        <v>1235</v>
      </c>
      <c r="S244" s="376" t="s">
        <v>1235</v>
      </c>
      <c r="T244" s="376" t="s">
        <v>1185</v>
      </c>
      <c r="U244" s="376" t="s">
        <v>1185</v>
      </c>
      <c r="V244" s="376" t="s">
        <v>1185</v>
      </c>
      <c r="W244" s="376" t="s">
        <v>1185</v>
      </c>
      <c r="X244" s="376" t="s">
        <v>1185</v>
      </c>
      <c r="Y244" s="376" t="s">
        <v>1185</v>
      </c>
      <c r="Z244" s="376" t="s">
        <v>1185</v>
      </c>
      <c r="AA244" s="376" t="s">
        <v>1185</v>
      </c>
      <c r="AB244" s="376" t="s">
        <v>1185</v>
      </c>
      <c r="AC244" s="416"/>
      <c r="AD244" s="376" t="s">
        <v>1185</v>
      </c>
      <c r="AE244" s="416"/>
      <c r="AF244" s="376" t="s">
        <v>1185</v>
      </c>
      <c r="AG244" s="376"/>
      <c r="AH244" s="376" t="s">
        <v>2091</v>
      </c>
      <c r="AI244" s="376" t="s">
        <v>1187</v>
      </c>
      <c r="AJ244" s="376"/>
      <c r="AK244" s="376"/>
      <c r="AL244" s="376"/>
    </row>
    <row r="245" spans="1:38" ht="30.75" customHeight="1" x14ac:dyDescent="0.25">
      <c r="A245" s="425">
        <v>219</v>
      </c>
      <c r="B245" s="376"/>
      <c r="C245" s="376"/>
      <c r="D245" s="376"/>
      <c r="E245" s="376" t="s">
        <v>2054</v>
      </c>
      <c r="F245" s="376" t="s">
        <v>128</v>
      </c>
      <c r="G245" s="376" t="s">
        <v>614</v>
      </c>
      <c r="H245" s="376" t="s">
        <v>2087</v>
      </c>
      <c r="I245" s="376" t="s">
        <v>2136</v>
      </c>
      <c r="J245" s="380" t="s">
        <v>1872</v>
      </c>
      <c r="K245" s="376" t="s">
        <v>1187</v>
      </c>
      <c r="L245" s="376">
        <v>4</v>
      </c>
      <c r="M245" s="376">
        <v>1</v>
      </c>
      <c r="N245" s="376" t="s">
        <v>1990</v>
      </c>
      <c r="O245" s="376" t="s">
        <v>1227</v>
      </c>
      <c r="P245" s="376" t="s">
        <v>2140</v>
      </c>
      <c r="Q245" s="376" t="s">
        <v>271</v>
      </c>
      <c r="R245" s="376" t="s">
        <v>1235</v>
      </c>
      <c r="S245" s="376" t="s">
        <v>1235</v>
      </c>
      <c r="T245" s="376" t="s">
        <v>1185</v>
      </c>
      <c r="U245" s="376" t="s">
        <v>1185</v>
      </c>
      <c r="V245" s="376" t="s">
        <v>1185</v>
      </c>
      <c r="W245" s="376" t="s">
        <v>1185</v>
      </c>
      <c r="X245" s="376" t="s">
        <v>1185</v>
      </c>
      <c r="Y245" s="376" t="s">
        <v>1185</v>
      </c>
      <c r="Z245" s="376" t="s">
        <v>1185</v>
      </c>
      <c r="AA245" s="376" t="s">
        <v>1185</v>
      </c>
      <c r="AB245" s="376" t="s">
        <v>1207</v>
      </c>
      <c r="AC245" s="416"/>
      <c r="AD245" s="376" t="s">
        <v>1207</v>
      </c>
      <c r="AE245" s="416"/>
      <c r="AF245" s="376" t="s">
        <v>1207</v>
      </c>
      <c r="AG245" s="376"/>
      <c r="AH245" s="376" t="s">
        <v>2091</v>
      </c>
      <c r="AI245" s="376" t="s">
        <v>1187</v>
      </c>
      <c r="AJ245" s="376"/>
      <c r="AK245" s="376"/>
      <c r="AL245" s="376"/>
    </row>
    <row r="246" spans="1:38" ht="30.75" customHeight="1" x14ac:dyDescent="0.25">
      <c r="A246" s="425">
        <v>220</v>
      </c>
      <c r="B246" s="376"/>
      <c r="C246" s="376"/>
      <c r="D246" s="376"/>
      <c r="E246" s="376" t="s">
        <v>1234</v>
      </c>
      <c r="F246" s="376"/>
      <c r="G246" s="376" t="s">
        <v>630</v>
      </c>
      <c r="H246" s="376"/>
      <c r="I246" s="376" t="s">
        <v>2136</v>
      </c>
      <c r="J246" s="380">
        <v>0</v>
      </c>
      <c r="K246" s="376" t="s">
        <v>1187</v>
      </c>
      <c r="L246" s="376">
        <v>4</v>
      </c>
      <c r="M246" s="376">
        <v>1</v>
      </c>
      <c r="N246" s="376" t="s">
        <v>1990</v>
      </c>
      <c r="O246" s="376" t="s">
        <v>1227</v>
      </c>
      <c r="P246" s="376" t="s">
        <v>478</v>
      </c>
      <c r="Q246" s="376" t="s">
        <v>272</v>
      </c>
      <c r="R246" s="376" t="s">
        <v>272</v>
      </c>
      <c r="S246" s="376" t="s">
        <v>272</v>
      </c>
      <c r="T246" s="376" t="s">
        <v>1184</v>
      </c>
      <c r="U246" s="376" t="s">
        <v>1184</v>
      </c>
      <c r="V246" s="376" t="s">
        <v>1184</v>
      </c>
      <c r="W246" s="376" t="s">
        <v>1184</v>
      </c>
      <c r="X246" s="376" t="s">
        <v>1184</v>
      </c>
      <c r="Y246" s="376" t="s">
        <v>1184</v>
      </c>
      <c r="Z246" s="376" t="s">
        <v>1185</v>
      </c>
      <c r="AA246" s="376" t="s">
        <v>1185</v>
      </c>
      <c r="AB246" s="376" t="s">
        <v>1207</v>
      </c>
      <c r="AC246" s="416"/>
      <c r="AD246" s="376" t="s">
        <v>1380</v>
      </c>
      <c r="AE246" s="416"/>
      <c r="AF246" s="376" t="s">
        <v>1380</v>
      </c>
      <c r="AG246" s="376"/>
      <c r="AH246" s="376"/>
      <c r="AI246" s="376" t="s">
        <v>1187</v>
      </c>
      <c r="AJ246" s="376" t="s">
        <v>1233</v>
      </c>
      <c r="AK246" s="376"/>
      <c r="AL246" s="376"/>
    </row>
    <row r="247" spans="1:38" ht="30.75" customHeight="1" x14ac:dyDescent="0.25">
      <c r="A247" s="425">
        <v>221</v>
      </c>
      <c r="B247" s="376"/>
      <c r="C247" s="376"/>
      <c r="D247" s="376"/>
      <c r="E247" s="376" t="s">
        <v>1232</v>
      </c>
      <c r="F247" s="376"/>
      <c r="G247" s="376" t="s">
        <v>630</v>
      </c>
      <c r="H247" s="376"/>
      <c r="I247" s="376" t="s">
        <v>2136</v>
      </c>
      <c r="J247" s="380">
        <v>0</v>
      </c>
      <c r="K247" s="376" t="s">
        <v>1187</v>
      </c>
      <c r="L247" s="376">
        <v>4</v>
      </c>
      <c r="M247" s="376">
        <v>1</v>
      </c>
      <c r="N247" s="376" t="s">
        <v>1990</v>
      </c>
      <c r="O247" s="376" t="s">
        <v>1227</v>
      </c>
      <c r="P247" s="376" t="s">
        <v>479</v>
      </c>
      <c r="Q247" s="376" t="s">
        <v>274</v>
      </c>
      <c r="R247" s="376" t="s">
        <v>274</v>
      </c>
      <c r="S247" s="376" t="s">
        <v>274</v>
      </c>
      <c r="T247" s="376" t="s">
        <v>1184</v>
      </c>
      <c r="U247" s="376" t="s">
        <v>1184</v>
      </c>
      <c r="V247" s="376" t="s">
        <v>1184</v>
      </c>
      <c r="W247" s="376" t="s">
        <v>1184</v>
      </c>
      <c r="X247" s="376" t="s">
        <v>1184</v>
      </c>
      <c r="Y247" s="376" t="s">
        <v>1184</v>
      </c>
      <c r="Z247" s="376" t="s">
        <v>1185</v>
      </c>
      <c r="AA247" s="376" t="s">
        <v>1185</v>
      </c>
      <c r="AB247" s="376" t="s">
        <v>1207</v>
      </c>
      <c r="AC247" s="416"/>
      <c r="AD247" s="376" t="s">
        <v>1380</v>
      </c>
      <c r="AE247" s="416"/>
      <c r="AF247" s="376" t="s">
        <v>1380</v>
      </c>
      <c r="AG247" s="376"/>
      <c r="AH247" s="376"/>
      <c r="AI247" s="376" t="s">
        <v>1187</v>
      </c>
      <c r="AJ247" s="376" t="s">
        <v>1231</v>
      </c>
      <c r="AK247" s="376"/>
      <c r="AL247" s="376"/>
    </row>
    <row r="248" spans="1:38" ht="30.75" customHeight="1" x14ac:dyDescent="0.25">
      <c r="A248" s="425">
        <v>222</v>
      </c>
      <c r="B248" s="376"/>
      <c r="C248" s="376"/>
      <c r="D248" s="376"/>
      <c r="E248" s="376" t="s">
        <v>1230</v>
      </c>
      <c r="F248" s="376"/>
      <c r="G248" s="376" t="s">
        <v>630</v>
      </c>
      <c r="H248" s="376"/>
      <c r="I248" s="376" t="s">
        <v>2136</v>
      </c>
      <c r="J248" s="380">
        <v>0</v>
      </c>
      <c r="K248" s="376" t="s">
        <v>1187</v>
      </c>
      <c r="L248" s="376">
        <v>4</v>
      </c>
      <c r="M248" s="376">
        <v>1</v>
      </c>
      <c r="N248" s="376" t="s">
        <v>1990</v>
      </c>
      <c r="O248" s="376" t="s">
        <v>1227</v>
      </c>
      <c r="P248" s="376" t="s">
        <v>480</v>
      </c>
      <c r="Q248" s="376" t="s">
        <v>276</v>
      </c>
      <c r="R248" s="376" t="s">
        <v>276</v>
      </c>
      <c r="S248" s="376" t="s">
        <v>276</v>
      </c>
      <c r="T248" s="376" t="s">
        <v>1184</v>
      </c>
      <c r="U248" s="376" t="s">
        <v>1184</v>
      </c>
      <c r="V248" s="376" t="s">
        <v>1184</v>
      </c>
      <c r="W248" s="376" t="s">
        <v>1184</v>
      </c>
      <c r="X248" s="376" t="s">
        <v>1184</v>
      </c>
      <c r="Y248" s="376" t="s">
        <v>1184</v>
      </c>
      <c r="Z248" s="376" t="s">
        <v>1185</v>
      </c>
      <c r="AA248" s="376" t="s">
        <v>1185</v>
      </c>
      <c r="AB248" s="376" t="s">
        <v>1207</v>
      </c>
      <c r="AC248" s="416"/>
      <c r="AD248" s="376" t="s">
        <v>1380</v>
      </c>
      <c r="AE248" s="416"/>
      <c r="AF248" s="376" t="s">
        <v>1380</v>
      </c>
      <c r="AG248" s="376"/>
      <c r="AH248" s="376"/>
      <c r="AI248" s="376" t="s">
        <v>1187</v>
      </c>
      <c r="AJ248" s="376" t="s">
        <v>1229</v>
      </c>
      <c r="AK248" s="376"/>
      <c r="AL248" s="376"/>
    </row>
    <row r="249" spans="1:38" ht="30.75" customHeight="1" x14ac:dyDescent="0.25">
      <c r="A249" s="425">
        <v>223</v>
      </c>
      <c r="B249" s="376"/>
      <c r="C249" s="376"/>
      <c r="D249" s="376"/>
      <c r="E249" s="376" t="s">
        <v>1228</v>
      </c>
      <c r="F249" s="376"/>
      <c r="G249" s="376" t="s">
        <v>648</v>
      </c>
      <c r="H249" s="376"/>
      <c r="I249" s="376" t="s">
        <v>2136</v>
      </c>
      <c r="J249" s="380">
        <v>0</v>
      </c>
      <c r="K249" s="376" t="s">
        <v>1187</v>
      </c>
      <c r="L249" s="376">
        <v>4</v>
      </c>
      <c r="M249" s="376">
        <v>1</v>
      </c>
      <c r="N249" s="376" t="s">
        <v>1990</v>
      </c>
      <c r="O249" s="376" t="s">
        <v>1227</v>
      </c>
      <c r="P249" s="376" t="s">
        <v>481</v>
      </c>
      <c r="Q249" s="376" t="s">
        <v>278</v>
      </c>
      <c r="R249" s="376" t="s">
        <v>278</v>
      </c>
      <c r="S249" s="376" t="s">
        <v>278</v>
      </c>
      <c r="T249" s="376" t="s">
        <v>1184</v>
      </c>
      <c r="U249" s="376" t="s">
        <v>1184</v>
      </c>
      <c r="V249" s="376" t="s">
        <v>1184</v>
      </c>
      <c r="W249" s="376" t="s">
        <v>1184</v>
      </c>
      <c r="X249" s="376" t="s">
        <v>1184</v>
      </c>
      <c r="Y249" s="376" t="s">
        <v>1185</v>
      </c>
      <c r="Z249" s="376" t="s">
        <v>1185</v>
      </c>
      <c r="AA249" s="376" t="s">
        <v>1185</v>
      </c>
      <c r="AB249" s="376" t="s">
        <v>1207</v>
      </c>
      <c r="AC249" s="416"/>
      <c r="AD249" s="376" t="s">
        <v>1380</v>
      </c>
      <c r="AE249" s="416"/>
      <c r="AF249" s="376" t="s">
        <v>1380</v>
      </c>
      <c r="AG249" s="376"/>
      <c r="AH249" s="376"/>
      <c r="AI249" s="376" t="s">
        <v>1187</v>
      </c>
      <c r="AJ249" s="376" t="s">
        <v>1213</v>
      </c>
      <c r="AK249" s="376"/>
      <c r="AL249" s="376"/>
    </row>
    <row r="250" spans="1:38" ht="30.75" customHeight="1" x14ac:dyDescent="0.25">
      <c r="A250" s="425">
        <v>224</v>
      </c>
      <c r="B250" s="376"/>
      <c r="C250" s="376"/>
      <c r="D250" s="376"/>
      <c r="E250" s="376" t="s">
        <v>1560</v>
      </c>
      <c r="F250" s="376"/>
      <c r="G250" s="376" t="s">
        <v>1561</v>
      </c>
      <c r="H250" s="376"/>
      <c r="I250" s="376" t="s">
        <v>2136</v>
      </c>
      <c r="J250" s="380">
        <v>0</v>
      </c>
      <c r="K250" s="376" t="s">
        <v>1187</v>
      </c>
      <c r="L250" s="376">
        <v>4</v>
      </c>
      <c r="M250" s="376">
        <v>1</v>
      </c>
      <c r="N250" s="376" t="s">
        <v>1991</v>
      </c>
      <c r="O250" s="376" t="s">
        <v>1221</v>
      </c>
      <c r="P250" s="376" t="s">
        <v>1639</v>
      </c>
      <c r="Q250" s="376" t="s">
        <v>1185</v>
      </c>
      <c r="R250" s="376" t="s">
        <v>1185</v>
      </c>
      <c r="S250" s="376" t="s">
        <v>1185</v>
      </c>
      <c r="T250" s="376" t="s">
        <v>1184</v>
      </c>
      <c r="U250" s="376" t="s">
        <v>1184</v>
      </c>
      <c r="V250" s="376" t="s">
        <v>1184</v>
      </c>
      <c r="W250" s="376" t="s">
        <v>1184</v>
      </c>
      <c r="X250" s="376" t="s">
        <v>1184</v>
      </c>
      <c r="Y250" s="376" t="s">
        <v>1185</v>
      </c>
      <c r="Z250" s="376" t="s">
        <v>1185</v>
      </c>
      <c r="AA250" s="376" t="s">
        <v>1185</v>
      </c>
      <c r="AB250" s="376" t="s">
        <v>1207</v>
      </c>
      <c r="AC250" s="416"/>
      <c r="AD250" s="376" t="s">
        <v>1207</v>
      </c>
      <c r="AE250" s="416"/>
      <c r="AF250" s="376" t="s">
        <v>1207</v>
      </c>
      <c r="AG250" s="376"/>
      <c r="AH250" s="376"/>
      <c r="AI250" s="376" t="s">
        <v>1187</v>
      </c>
      <c r="AJ250" s="376"/>
      <c r="AK250" s="376"/>
      <c r="AL250" s="376"/>
    </row>
    <row r="251" spans="1:38" ht="30.75" customHeight="1" x14ac:dyDescent="0.25">
      <c r="A251" s="425">
        <v>225</v>
      </c>
      <c r="B251" s="376"/>
      <c r="C251" s="376"/>
      <c r="D251" s="376"/>
      <c r="E251" s="376" t="s">
        <v>281</v>
      </c>
      <c r="F251" s="376"/>
      <c r="G251" s="376" t="s">
        <v>614</v>
      </c>
      <c r="H251" s="376"/>
      <c r="I251" s="376" t="s">
        <v>2136</v>
      </c>
      <c r="J251" s="380">
        <v>0</v>
      </c>
      <c r="K251" s="376" t="s">
        <v>1187</v>
      </c>
      <c r="L251" s="376">
        <v>4</v>
      </c>
      <c r="M251" s="376">
        <v>1</v>
      </c>
      <c r="N251" s="376" t="s">
        <v>1991</v>
      </c>
      <c r="O251" s="376" t="s">
        <v>1221</v>
      </c>
      <c r="P251" s="376" t="s">
        <v>482</v>
      </c>
      <c r="Q251" s="376" t="s">
        <v>281</v>
      </c>
      <c r="R251" s="376" t="s">
        <v>281</v>
      </c>
      <c r="S251" s="376" t="s">
        <v>281</v>
      </c>
      <c r="T251" s="376" t="s">
        <v>1184</v>
      </c>
      <c r="U251" s="376" t="s">
        <v>1184</v>
      </c>
      <c r="V251" s="376" t="s">
        <v>1184</v>
      </c>
      <c r="W251" s="376" t="s">
        <v>1184</v>
      </c>
      <c r="X251" s="376" t="s">
        <v>1184</v>
      </c>
      <c r="Y251" s="376" t="s">
        <v>1184</v>
      </c>
      <c r="Z251" s="376" t="s">
        <v>1185</v>
      </c>
      <c r="AA251" s="376" t="s">
        <v>1185</v>
      </c>
      <c r="AB251" s="376" t="s">
        <v>1207</v>
      </c>
      <c r="AC251" s="416"/>
      <c r="AD251" s="376" t="s">
        <v>1207</v>
      </c>
      <c r="AE251" s="416"/>
      <c r="AF251" s="376" t="s">
        <v>1207</v>
      </c>
      <c r="AG251" s="376"/>
      <c r="AH251" s="376"/>
      <c r="AI251" s="376" t="s">
        <v>1187</v>
      </c>
      <c r="AJ251" s="376" t="s">
        <v>1226</v>
      </c>
      <c r="AK251" s="376"/>
      <c r="AL251" s="376"/>
    </row>
    <row r="252" spans="1:38" ht="30.75" customHeight="1" x14ac:dyDescent="0.25">
      <c r="A252" s="425">
        <v>226</v>
      </c>
      <c r="B252" s="376"/>
      <c r="C252" s="376"/>
      <c r="D252" s="376"/>
      <c r="E252" s="376" t="s">
        <v>283</v>
      </c>
      <c r="F252" s="376"/>
      <c r="G252" s="376" t="s">
        <v>614</v>
      </c>
      <c r="H252" s="376"/>
      <c r="I252" s="376" t="s">
        <v>2136</v>
      </c>
      <c r="J252" s="380">
        <v>0</v>
      </c>
      <c r="K252" s="376" t="s">
        <v>1187</v>
      </c>
      <c r="L252" s="376">
        <v>4</v>
      </c>
      <c r="M252" s="376">
        <v>1</v>
      </c>
      <c r="N252" s="376" t="s">
        <v>1991</v>
      </c>
      <c r="O252" s="376" t="s">
        <v>1221</v>
      </c>
      <c r="P252" s="376" t="s">
        <v>483</v>
      </c>
      <c r="Q252" s="376" t="s">
        <v>283</v>
      </c>
      <c r="R252" s="376" t="s">
        <v>283</v>
      </c>
      <c r="S252" s="376" t="s">
        <v>283</v>
      </c>
      <c r="T252" s="376" t="s">
        <v>1184</v>
      </c>
      <c r="U252" s="376" t="s">
        <v>1184</v>
      </c>
      <c r="V252" s="376" t="s">
        <v>1184</v>
      </c>
      <c r="W252" s="376" t="s">
        <v>1184</v>
      </c>
      <c r="X252" s="376" t="s">
        <v>1184</v>
      </c>
      <c r="Y252" s="376" t="s">
        <v>1184</v>
      </c>
      <c r="Z252" s="376" t="s">
        <v>1185</v>
      </c>
      <c r="AA252" s="376" t="s">
        <v>1185</v>
      </c>
      <c r="AB252" s="376" t="s">
        <v>1207</v>
      </c>
      <c r="AC252" s="416"/>
      <c r="AD252" s="376" t="s">
        <v>1207</v>
      </c>
      <c r="AE252" s="416"/>
      <c r="AF252" s="376" t="s">
        <v>1207</v>
      </c>
      <c r="AG252" s="376"/>
      <c r="AH252" s="376"/>
      <c r="AI252" s="376" t="s">
        <v>1187</v>
      </c>
      <c r="AJ252" s="376" t="s">
        <v>1213</v>
      </c>
      <c r="AK252" s="376"/>
      <c r="AL252" s="376"/>
    </row>
    <row r="253" spans="1:38" ht="30.75" customHeight="1" x14ac:dyDescent="0.25">
      <c r="A253" s="425">
        <v>227</v>
      </c>
      <c r="B253" s="376"/>
      <c r="C253" s="376"/>
      <c r="D253" s="376"/>
      <c r="E253" s="376" t="s">
        <v>285</v>
      </c>
      <c r="F253" s="376"/>
      <c r="G253" s="376" t="s">
        <v>614</v>
      </c>
      <c r="H253" s="376"/>
      <c r="I253" s="376" t="s">
        <v>2136</v>
      </c>
      <c r="J253" s="380">
        <v>0</v>
      </c>
      <c r="K253" s="376" t="s">
        <v>1187</v>
      </c>
      <c r="L253" s="376">
        <v>4</v>
      </c>
      <c r="M253" s="376">
        <v>1</v>
      </c>
      <c r="N253" s="376" t="s">
        <v>1991</v>
      </c>
      <c r="O253" s="376" t="s">
        <v>1221</v>
      </c>
      <c r="P253" s="376" t="s">
        <v>484</v>
      </c>
      <c r="Q253" s="376" t="s">
        <v>285</v>
      </c>
      <c r="R253" s="376" t="s">
        <v>285</v>
      </c>
      <c r="S253" s="376" t="s">
        <v>285</v>
      </c>
      <c r="T253" s="376" t="s">
        <v>1184</v>
      </c>
      <c r="U253" s="376" t="s">
        <v>1184</v>
      </c>
      <c r="V253" s="376" t="s">
        <v>1184</v>
      </c>
      <c r="W253" s="376" t="s">
        <v>1184</v>
      </c>
      <c r="X253" s="376" t="s">
        <v>1185</v>
      </c>
      <c r="Y253" s="376" t="s">
        <v>1184</v>
      </c>
      <c r="Z253" s="376" t="s">
        <v>1185</v>
      </c>
      <c r="AA253" s="376" t="s">
        <v>1185</v>
      </c>
      <c r="AB253" s="376" t="s">
        <v>1207</v>
      </c>
      <c r="AC253" s="416"/>
      <c r="AD253" s="376" t="s">
        <v>1207</v>
      </c>
      <c r="AE253" s="416"/>
      <c r="AF253" s="376" t="s">
        <v>1207</v>
      </c>
      <c r="AG253" s="376"/>
      <c r="AH253" s="376" t="s">
        <v>1225</v>
      </c>
      <c r="AI253" s="376" t="s">
        <v>1187</v>
      </c>
      <c r="AJ253" s="376" t="s">
        <v>1213</v>
      </c>
      <c r="AK253" s="376"/>
      <c r="AL253" s="376"/>
    </row>
    <row r="254" spans="1:38" ht="30.75" customHeight="1" x14ac:dyDescent="0.25">
      <c r="A254" s="425">
        <v>228</v>
      </c>
      <c r="B254" s="376"/>
      <c r="C254" s="376"/>
      <c r="D254" s="376"/>
      <c r="E254" s="376" t="s">
        <v>2069</v>
      </c>
      <c r="F254" s="376"/>
      <c r="G254" s="376" t="s">
        <v>2070</v>
      </c>
      <c r="H254" s="376"/>
      <c r="I254" s="376" t="s">
        <v>2136</v>
      </c>
      <c r="J254" s="380">
        <v>0</v>
      </c>
      <c r="K254" s="376" t="s">
        <v>1187</v>
      </c>
      <c r="L254" s="376">
        <v>4</v>
      </c>
      <c r="M254" s="376">
        <v>1</v>
      </c>
      <c r="N254" s="376" t="s">
        <v>1991</v>
      </c>
      <c r="O254" s="376" t="s">
        <v>1221</v>
      </c>
      <c r="P254" s="376" t="s">
        <v>460</v>
      </c>
      <c r="Q254" s="376" t="s">
        <v>1224</v>
      </c>
      <c r="R254" s="376" t="s">
        <v>1224</v>
      </c>
      <c r="S254" s="376" t="s">
        <v>1224</v>
      </c>
      <c r="T254" s="376" t="s">
        <v>1185</v>
      </c>
      <c r="U254" s="376" t="s">
        <v>1185</v>
      </c>
      <c r="V254" s="376" t="s">
        <v>1185</v>
      </c>
      <c r="W254" s="376" t="s">
        <v>1185</v>
      </c>
      <c r="X254" s="376" t="s">
        <v>1185</v>
      </c>
      <c r="Y254" s="376" t="s">
        <v>1185</v>
      </c>
      <c r="Z254" s="376" t="s">
        <v>1185</v>
      </c>
      <c r="AA254" s="376" t="s">
        <v>1185</v>
      </c>
      <c r="AB254" s="376" t="s">
        <v>1380</v>
      </c>
      <c r="AC254" s="416"/>
      <c r="AD254" s="376" t="s">
        <v>1380</v>
      </c>
      <c r="AE254" s="416"/>
      <c r="AF254" s="376" t="s">
        <v>1380</v>
      </c>
      <c r="AG254" s="376"/>
      <c r="AH254" s="376"/>
      <c r="AI254" s="376" t="s">
        <v>1187</v>
      </c>
      <c r="AJ254" s="376"/>
      <c r="AK254" s="376"/>
      <c r="AL254" s="376"/>
    </row>
    <row r="255" spans="1:38" ht="30.75" customHeight="1" x14ac:dyDescent="0.25">
      <c r="A255" s="425">
        <v>229</v>
      </c>
      <c r="B255" s="376"/>
      <c r="C255" s="376"/>
      <c r="D255" s="376"/>
      <c r="E255" s="376" t="s">
        <v>2071</v>
      </c>
      <c r="F255" s="376"/>
      <c r="G255" s="376" t="s">
        <v>2070</v>
      </c>
      <c r="H255" s="376"/>
      <c r="I255" s="376" t="s">
        <v>2136</v>
      </c>
      <c r="J255" s="380">
        <v>0</v>
      </c>
      <c r="K255" s="376" t="s">
        <v>1187</v>
      </c>
      <c r="L255" s="376">
        <v>4</v>
      </c>
      <c r="M255" s="376">
        <v>1</v>
      </c>
      <c r="N255" s="376" t="s">
        <v>1991</v>
      </c>
      <c r="O255" s="376" t="s">
        <v>1221</v>
      </c>
      <c r="P255" s="376" t="s">
        <v>460</v>
      </c>
      <c r="Q255" s="376" t="s">
        <v>1223</v>
      </c>
      <c r="R255" s="376" t="s">
        <v>1223</v>
      </c>
      <c r="S255" s="376" t="s">
        <v>1223</v>
      </c>
      <c r="T255" s="376" t="s">
        <v>1185</v>
      </c>
      <c r="U255" s="376" t="s">
        <v>1185</v>
      </c>
      <c r="V255" s="376" t="s">
        <v>1185</v>
      </c>
      <c r="W255" s="376" t="s">
        <v>1185</v>
      </c>
      <c r="X255" s="376" t="s">
        <v>1185</v>
      </c>
      <c r="Y255" s="376" t="s">
        <v>1185</v>
      </c>
      <c r="Z255" s="376" t="s">
        <v>1185</v>
      </c>
      <c r="AA255" s="376" t="s">
        <v>1185</v>
      </c>
      <c r="AB255" s="376" t="s">
        <v>1380</v>
      </c>
      <c r="AC255" s="416"/>
      <c r="AD255" s="376" t="s">
        <v>1380</v>
      </c>
      <c r="AE255" s="416"/>
      <c r="AF255" s="376" t="s">
        <v>1380</v>
      </c>
      <c r="AG255" s="376"/>
      <c r="AH255" s="376"/>
      <c r="AI255" s="376" t="s">
        <v>1187</v>
      </c>
      <c r="AJ255" s="376"/>
      <c r="AK255" s="376"/>
      <c r="AL255" s="376"/>
    </row>
    <row r="256" spans="1:38" ht="30.75" customHeight="1" x14ac:dyDescent="0.25">
      <c r="A256" s="425">
        <v>230</v>
      </c>
      <c r="B256" s="376"/>
      <c r="C256" s="376"/>
      <c r="D256" s="376"/>
      <c r="E256" s="376" t="s">
        <v>1663</v>
      </c>
      <c r="F256" s="376"/>
      <c r="G256" s="376" t="s">
        <v>2107</v>
      </c>
      <c r="H256" s="376"/>
      <c r="I256" s="376" t="s">
        <v>2136</v>
      </c>
      <c r="J256" s="380">
        <v>0</v>
      </c>
      <c r="K256" s="376" t="s">
        <v>1187</v>
      </c>
      <c r="L256" s="376">
        <v>4</v>
      </c>
      <c r="M256" s="376">
        <v>1</v>
      </c>
      <c r="N256" s="376" t="s">
        <v>1991</v>
      </c>
      <c r="O256" s="376" t="s">
        <v>1221</v>
      </c>
      <c r="P256" s="376" t="s">
        <v>1665</v>
      </c>
      <c r="Q256" s="376" t="s">
        <v>1222</v>
      </c>
      <c r="R256" s="376" t="s">
        <v>1222</v>
      </c>
      <c r="S256" s="376" t="s">
        <v>1222</v>
      </c>
      <c r="T256" s="376" t="s">
        <v>1184</v>
      </c>
      <c r="U256" s="376" t="s">
        <v>1184</v>
      </c>
      <c r="V256" s="376" t="s">
        <v>1184</v>
      </c>
      <c r="W256" s="376" t="s">
        <v>1184</v>
      </c>
      <c r="X256" s="376" t="s">
        <v>1184</v>
      </c>
      <c r="Y256" s="376" t="s">
        <v>1185</v>
      </c>
      <c r="Z256" s="376" t="s">
        <v>1185</v>
      </c>
      <c r="AA256" s="376" t="s">
        <v>1185</v>
      </c>
      <c r="AB256" s="376" t="s">
        <v>1207</v>
      </c>
      <c r="AC256" s="416"/>
      <c r="AD256" s="376" t="s">
        <v>1207</v>
      </c>
      <c r="AE256" s="416"/>
      <c r="AF256" s="376" t="s">
        <v>1207</v>
      </c>
      <c r="AG256" s="376"/>
      <c r="AH256" s="376"/>
      <c r="AI256" s="376" t="s">
        <v>1187</v>
      </c>
      <c r="AJ256" s="376"/>
      <c r="AK256" s="376"/>
      <c r="AL256" s="376"/>
    </row>
    <row r="257" spans="1:38" ht="30.75" customHeight="1" x14ac:dyDescent="0.25">
      <c r="A257" s="425">
        <v>231</v>
      </c>
      <c r="B257" s="376"/>
      <c r="C257" s="376"/>
      <c r="D257" s="376"/>
      <c r="E257" s="376" t="s">
        <v>1664</v>
      </c>
      <c r="F257" s="376"/>
      <c r="G257" s="376" t="s">
        <v>2107</v>
      </c>
      <c r="H257" s="376"/>
      <c r="I257" s="376" t="s">
        <v>2136</v>
      </c>
      <c r="J257" s="380">
        <v>0</v>
      </c>
      <c r="K257" s="376" t="s">
        <v>1187</v>
      </c>
      <c r="L257" s="376">
        <v>4</v>
      </c>
      <c r="M257" s="376">
        <v>1</v>
      </c>
      <c r="N257" s="376" t="s">
        <v>1991</v>
      </c>
      <c r="O257" s="376" t="s">
        <v>1221</v>
      </c>
      <c r="P257" s="376" t="s">
        <v>1666</v>
      </c>
      <c r="Q257" s="376" t="s">
        <v>1220</v>
      </c>
      <c r="R257" s="376" t="s">
        <v>1220</v>
      </c>
      <c r="S257" s="376" t="s">
        <v>1220</v>
      </c>
      <c r="T257" s="376" t="s">
        <v>1184</v>
      </c>
      <c r="U257" s="376" t="s">
        <v>1184</v>
      </c>
      <c r="V257" s="376" t="s">
        <v>1184</v>
      </c>
      <c r="W257" s="376" t="s">
        <v>1184</v>
      </c>
      <c r="X257" s="376" t="s">
        <v>1184</v>
      </c>
      <c r="Y257" s="376" t="s">
        <v>1185</v>
      </c>
      <c r="Z257" s="376" t="s">
        <v>1185</v>
      </c>
      <c r="AA257" s="376" t="s">
        <v>1185</v>
      </c>
      <c r="AB257" s="376" t="s">
        <v>1207</v>
      </c>
      <c r="AC257" s="416"/>
      <c r="AD257" s="376" t="s">
        <v>1207</v>
      </c>
      <c r="AE257" s="416"/>
      <c r="AF257" s="376" t="s">
        <v>1207</v>
      </c>
      <c r="AG257" s="376"/>
      <c r="AH257" s="376"/>
      <c r="AI257" s="376" t="s">
        <v>1187</v>
      </c>
      <c r="AJ257" s="376"/>
      <c r="AK257" s="376"/>
      <c r="AL257" s="376"/>
    </row>
    <row r="258" spans="1:38" ht="30.75" customHeight="1" x14ac:dyDescent="0.25">
      <c r="A258" s="425">
        <v>232</v>
      </c>
      <c r="B258" s="376"/>
      <c r="C258" s="376"/>
      <c r="D258" s="376"/>
      <c r="E258" s="376" t="s">
        <v>287</v>
      </c>
      <c r="F258" s="376"/>
      <c r="G258" s="376" t="s">
        <v>614</v>
      </c>
      <c r="H258" s="376"/>
      <c r="I258" s="376" t="s">
        <v>2136</v>
      </c>
      <c r="J258" s="380">
        <v>0</v>
      </c>
      <c r="K258" s="376" t="s">
        <v>1187</v>
      </c>
      <c r="L258" s="376">
        <v>4</v>
      </c>
      <c r="M258" s="376">
        <v>1</v>
      </c>
      <c r="N258" s="376" t="s">
        <v>1992</v>
      </c>
      <c r="O258" s="376" t="s">
        <v>1215</v>
      </c>
      <c r="P258" s="376" t="s">
        <v>485</v>
      </c>
      <c r="Q258" s="376" t="s">
        <v>287</v>
      </c>
      <c r="R258" s="376" t="s">
        <v>287</v>
      </c>
      <c r="S258" s="376" t="s">
        <v>287</v>
      </c>
      <c r="T258" s="376" t="s">
        <v>1184</v>
      </c>
      <c r="U258" s="376" t="s">
        <v>1184</v>
      </c>
      <c r="V258" s="376" t="s">
        <v>1184</v>
      </c>
      <c r="W258" s="376" t="s">
        <v>1184</v>
      </c>
      <c r="X258" s="376" t="s">
        <v>1184</v>
      </c>
      <c r="Y258" s="376" t="s">
        <v>1184</v>
      </c>
      <c r="Z258" s="376" t="s">
        <v>1185</v>
      </c>
      <c r="AA258" s="376" t="s">
        <v>1185</v>
      </c>
      <c r="AB258" s="376" t="s">
        <v>1207</v>
      </c>
      <c r="AC258" s="416"/>
      <c r="AD258" s="376" t="s">
        <v>1207</v>
      </c>
      <c r="AE258" s="416"/>
      <c r="AF258" s="376" t="s">
        <v>1207</v>
      </c>
      <c r="AG258" s="376"/>
      <c r="AH258" s="376"/>
      <c r="AI258" s="376" t="s">
        <v>1187</v>
      </c>
      <c r="AJ258" s="376" t="s">
        <v>1217</v>
      </c>
      <c r="AK258" s="376"/>
      <c r="AL258" s="376"/>
    </row>
    <row r="259" spans="1:38" ht="30.75" customHeight="1" x14ac:dyDescent="0.25">
      <c r="A259" s="425">
        <v>233</v>
      </c>
      <c r="B259" s="376"/>
      <c r="C259" s="376"/>
      <c r="D259" s="376"/>
      <c r="E259" s="376" t="s">
        <v>289</v>
      </c>
      <c r="F259" s="376"/>
      <c r="G259" s="376" t="s">
        <v>614</v>
      </c>
      <c r="H259" s="376"/>
      <c r="I259" s="376" t="s">
        <v>2136</v>
      </c>
      <c r="J259" s="380">
        <v>0</v>
      </c>
      <c r="K259" s="376" t="s">
        <v>1187</v>
      </c>
      <c r="L259" s="376">
        <v>4</v>
      </c>
      <c r="M259" s="376">
        <v>1</v>
      </c>
      <c r="N259" s="376" t="s">
        <v>1992</v>
      </c>
      <c r="O259" s="376" t="s">
        <v>1215</v>
      </c>
      <c r="P259" s="376" t="s">
        <v>486</v>
      </c>
      <c r="Q259" s="376" t="s">
        <v>289</v>
      </c>
      <c r="R259" s="376" t="s">
        <v>289</v>
      </c>
      <c r="S259" s="376" t="s">
        <v>289</v>
      </c>
      <c r="T259" s="376" t="s">
        <v>1184</v>
      </c>
      <c r="U259" s="376" t="s">
        <v>1184</v>
      </c>
      <c r="V259" s="376" t="s">
        <v>1184</v>
      </c>
      <c r="W259" s="376" t="s">
        <v>1184</v>
      </c>
      <c r="X259" s="376" t="s">
        <v>1184</v>
      </c>
      <c r="Y259" s="376" t="s">
        <v>1184</v>
      </c>
      <c r="Z259" s="376" t="s">
        <v>1185</v>
      </c>
      <c r="AA259" s="376" t="s">
        <v>1185</v>
      </c>
      <c r="AB259" s="376" t="s">
        <v>1207</v>
      </c>
      <c r="AC259" s="416"/>
      <c r="AD259" s="376" t="s">
        <v>1207</v>
      </c>
      <c r="AE259" s="416"/>
      <c r="AF259" s="376" t="s">
        <v>1207</v>
      </c>
      <c r="AG259" s="376"/>
      <c r="AH259" s="376"/>
      <c r="AI259" s="376" t="s">
        <v>1187</v>
      </c>
      <c r="AJ259" s="376" t="s">
        <v>1217</v>
      </c>
      <c r="AK259" s="376"/>
      <c r="AL259" s="376"/>
    </row>
    <row r="260" spans="1:38" ht="30.75" customHeight="1" x14ac:dyDescent="0.25">
      <c r="A260" s="425">
        <v>234</v>
      </c>
      <c r="B260" s="376"/>
      <c r="C260" s="376"/>
      <c r="D260" s="376"/>
      <c r="E260" s="376" t="s">
        <v>2072</v>
      </c>
      <c r="F260" s="376"/>
      <c r="G260" s="376" t="s">
        <v>2070</v>
      </c>
      <c r="H260" s="376"/>
      <c r="I260" s="376" t="s">
        <v>2136</v>
      </c>
      <c r="J260" s="380">
        <v>0</v>
      </c>
      <c r="K260" s="376" t="s">
        <v>1187</v>
      </c>
      <c r="L260" s="376">
        <v>4</v>
      </c>
      <c r="M260" s="376">
        <v>1</v>
      </c>
      <c r="N260" s="376" t="s">
        <v>1992</v>
      </c>
      <c r="O260" s="376" t="s">
        <v>1215</v>
      </c>
      <c r="P260" s="376" t="s">
        <v>460</v>
      </c>
      <c r="Q260" s="376" t="s">
        <v>1219</v>
      </c>
      <c r="R260" s="376" t="s">
        <v>1219</v>
      </c>
      <c r="S260" s="376" t="s">
        <v>1219</v>
      </c>
      <c r="T260" s="376" t="s">
        <v>1185</v>
      </c>
      <c r="U260" s="376" t="s">
        <v>1185</v>
      </c>
      <c r="V260" s="376" t="s">
        <v>1185</v>
      </c>
      <c r="W260" s="376" t="s">
        <v>1185</v>
      </c>
      <c r="X260" s="376" t="s">
        <v>1185</v>
      </c>
      <c r="Y260" s="376" t="s">
        <v>1185</v>
      </c>
      <c r="Z260" s="376" t="s">
        <v>1185</v>
      </c>
      <c r="AA260" s="376" t="s">
        <v>1185</v>
      </c>
      <c r="AB260" s="376" t="s">
        <v>1380</v>
      </c>
      <c r="AC260" s="416"/>
      <c r="AD260" s="376" t="s">
        <v>1380</v>
      </c>
      <c r="AE260" s="416"/>
      <c r="AF260" s="376" t="s">
        <v>1380</v>
      </c>
      <c r="AG260" s="376"/>
      <c r="AH260" s="376"/>
      <c r="AI260" s="376" t="s">
        <v>1187</v>
      </c>
      <c r="AJ260" s="376"/>
      <c r="AK260" s="376"/>
      <c r="AL260" s="376"/>
    </row>
    <row r="261" spans="1:38" ht="30.75" customHeight="1" x14ac:dyDescent="0.25">
      <c r="A261" s="425">
        <v>235</v>
      </c>
      <c r="B261" s="376"/>
      <c r="C261" s="376"/>
      <c r="D261" s="376"/>
      <c r="E261" s="376" t="s">
        <v>2073</v>
      </c>
      <c r="F261" s="376"/>
      <c r="G261" s="376" t="s">
        <v>2070</v>
      </c>
      <c r="H261" s="376"/>
      <c r="I261" s="376" t="s">
        <v>2136</v>
      </c>
      <c r="J261" s="380">
        <v>0</v>
      </c>
      <c r="K261" s="376" t="s">
        <v>1187</v>
      </c>
      <c r="L261" s="376">
        <v>4</v>
      </c>
      <c r="M261" s="376">
        <v>1</v>
      </c>
      <c r="N261" s="376" t="s">
        <v>1992</v>
      </c>
      <c r="O261" s="376" t="s">
        <v>1215</v>
      </c>
      <c r="P261" s="376" t="s">
        <v>460</v>
      </c>
      <c r="Q261" s="376" t="s">
        <v>1218</v>
      </c>
      <c r="R261" s="376" t="s">
        <v>1218</v>
      </c>
      <c r="S261" s="376" t="s">
        <v>1218</v>
      </c>
      <c r="T261" s="376" t="s">
        <v>1185</v>
      </c>
      <c r="U261" s="376" t="s">
        <v>1185</v>
      </c>
      <c r="V261" s="376" t="s">
        <v>1185</v>
      </c>
      <c r="W261" s="376" t="s">
        <v>1185</v>
      </c>
      <c r="X261" s="376" t="s">
        <v>1185</v>
      </c>
      <c r="Y261" s="376" t="s">
        <v>1185</v>
      </c>
      <c r="Z261" s="376" t="s">
        <v>1185</v>
      </c>
      <c r="AA261" s="376" t="s">
        <v>1185</v>
      </c>
      <c r="AB261" s="376" t="s">
        <v>1380</v>
      </c>
      <c r="AC261" s="416"/>
      <c r="AD261" s="376" t="s">
        <v>1380</v>
      </c>
      <c r="AE261" s="416"/>
      <c r="AF261" s="376" t="s">
        <v>1380</v>
      </c>
      <c r="AG261" s="376"/>
      <c r="AH261" s="376"/>
      <c r="AI261" s="376" t="s">
        <v>1187</v>
      </c>
      <c r="AJ261" s="376"/>
      <c r="AK261" s="376"/>
      <c r="AL261" s="376"/>
    </row>
    <row r="262" spans="1:38" ht="30.75" customHeight="1" x14ac:dyDescent="0.25">
      <c r="A262" s="425">
        <v>236</v>
      </c>
      <c r="B262" s="376"/>
      <c r="C262" s="376"/>
      <c r="D262" s="376"/>
      <c r="E262" s="376" t="s">
        <v>291</v>
      </c>
      <c r="F262" s="376"/>
      <c r="G262" s="376" t="s">
        <v>614</v>
      </c>
      <c r="H262" s="376"/>
      <c r="I262" s="376" t="s">
        <v>2136</v>
      </c>
      <c r="J262" s="380">
        <v>0</v>
      </c>
      <c r="K262" s="376" t="s">
        <v>1187</v>
      </c>
      <c r="L262" s="376">
        <v>4</v>
      </c>
      <c r="M262" s="376">
        <v>1</v>
      </c>
      <c r="N262" s="376" t="s">
        <v>1992</v>
      </c>
      <c r="O262" s="376" t="s">
        <v>1215</v>
      </c>
      <c r="P262" s="376" t="s">
        <v>487</v>
      </c>
      <c r="Q262" s="376" t="s">
        <v>291</v>
      </c>
      <c r="R262" s="376" t="s">
        <v>291</v>
      </c>
      <c r="S262" s="376" t="s">
        <v>291</v>
      </c>
      <c r="T262" s="376" t="s">
        <v>1184</v>
      </c>
      <c r="U262" s="376" t="s">
        <v>1184</v>
      </c>
      <c r="V262" s="376" t="s">
        <v>1184</v>
      </c>
      <c r="W262" s="376" t="s">
        <v>1184</v>
      </c>
      <c r="X262" s="376" t="s">
        <v>1184</v>
      </c>
      <c r="Y262" s="376" t="s">
        <v>1184</v>
      </c>
      <c r="Z262" s="376" t="s">
        <v>1185</v>
      </c>
      <c r="AA262" s="376" t="s">
        <v>1185</v>
      </c>
      <c r="AB262" s="376" t="s">
        <v>1207</v>
      </c>
      <c r="AC262" s="416"/>
      <c r="AD262" s="376" t="s">
        <v>1207</v>
      </c>
      <c r="AE262" s="416"/>
      <c r="AF262" s="376" t="s">
        <v>1207</v>
      </c>
      <c r="AG262" s="376"/>
      <c r="AH262" s="376"/>
      <c r="AI262" s="376" t="s">
        <v>1187</v>
      </c>
      <c r="AJ262" s="376" t="s">
        <v>1217</v>
      </c>
      <c r="AK262" s="376"/>
      <c r="AL262" s="376"/>
    </row>
    <row r="263" spans="1:38" ht="30.75" customHeight="1" x14ac:dyDescent="0.25">
      <c r="A263" s="425">
        <v>237</v>
      </c>
      <c r="B263" s="376"/>
      <c r="C263" s="376"/>
      <c r="D263" s="376"/>
      <c r="E263" s="376" t="s">
        <v>293</v>
      </c>
      <c r="F263" s="376"/>
      <c r="G263" s="376" t="s">
        <v>614</v>
      </c>
      <c r="H263" s="376"/>
      <c r="I263" s="376" t="s">
        <v>2136</v>
      </c>
      <c r="J263" s="380">
        <v>0</v>
      </c>
      <c r="K263" s="376" t="s">
        <v>1187</v>
      </c>
      <c r="L263" s="376">
        <v>4</v>
      </c>
      <c r="M263" s="376">
        <v>1</v>
      </c>
      <c r="N263" s="376" t="s">
        <v>1992</v>
      </c>
      <c r="O263" s="376" t="s">
        <v>1215</v>
      </c>
      <c r="P263" s="376" t="s">
        <v>488</v>
      </c>
      <c r="Q263" s="376" t="s">
        <v>293</v>
      </c>
      <c r="R263" s="376" t="s">
        <v>293</v>
      </c>
      <c r="S263" s="376" t="s">
        <v>293</v>
      </c>
      <c r="T263" s="376" t="s">
        <v>1184</v>
      </c>
      <c r="U263" s="376" t="s">
        <v>1184</v>
      </c>
      <c r="V263" s="376" t="s">
        <v>1184</v>
      </c>
      <c r="W263" s="376" t="s">
        <v>1184</v>
      </c>
      <c r="X263" s="376" t="s">
        <v>1184</v>
      </c>
      <c r="Y263" s="376" t="s">
        <v>1184</v>
      </c>
      <c r="Z263" s="376" t="s">
        <v>1185</v>
      </c>
      <c r="AA263" s="376" t="s">
        <v>1185</v>
      </c>
      <c r="AB263" s="376" t="s">
        <v>1207</v>
      </c>
      <c r="AC263" s="416"/>
      <c r="AD263" s="376" t="s">
        <v>1207</v>
      </c>
      <c r="AE263" s="416"/>
      <c r="AF263" s="376" t="s">
        <v>1207</v>
      </c>
      <c r="AG263" s="376"/>
      <c r="AH263" s="376"/>
      <c r="AI263" s="376" t="s">
        <v>1187</v>
      </c>
      <c r="AJ263" s="376"/>
      <c r="AK263" s="376"/>
      <c r="AL263" s="376"/>
    </row>
    <row r="264" spans="1:38" ht="30.75" customHeight="1" x14ac:dyDescent="0.25">
      <c r="A264" s="425">
        <v>238</v>
      </c>
      <c r="B264" s="376"/>
      <c r="C264" s="376"/>
      <c r="D264" s="376"/>
      <c r="E264" s="376" t="s">
        <v>2074</v>
      </c>
      <c r="F264" s="376"/>
      <c r="G264" s="376" t="s">
        <v>2070</v>
      </c>
      <c r="H264" s="376"/>
      <c r="I264" s="376" t="s">
        <v>2136</v>
      </c>
      <c r="J264" s="380">
        <v>0</v>
      </c>
      <c r="K264" s="376" t="s">
        <v>1187</v>
      </c>
      <c r="L264" s="376">
        <v>4</v>
      </c>
      <c r="M264" s="376">
        <v>1</v>
      </c>
      <c r="N264" s="376" t="s">
        <v>1992</v>
      </c>
      <c r="O264" s="376" t="s">
        <v>1215</v>
      </c>
      <c r="P264" s="376" t="s">
        <v>460</v>
      </c>
      <c r="Q264" s="376" t="s">
        <v>1216</v>
      </c>
      <c r="R264" s="376" t="s">
        <v>1216</v>
      </c>
      <c r="S264" s="376" t="s">
        <v>1216</v>
      </c>
      <c r="T264" s="376" t="s">
        <v>1185</v>
      </c>
      <c r="U264" s="376" t="s">
        <v>1185</v>
      </c>
      <c r="V264" s="376" t="s">
        <v>1185</v>
      </c>
      <c r="W264" s="376" t="s">
        <v>1185</v>
      </c>
      <c r="X264" s="376" t="s">
        <v>1185</v>
      </c>
      <c r="Y264" s="376" t="s">
        <v>1185</v>
      </c>
      <c r="Z264" s="376" t="s">
        <v>1185</v>
      </c>
      <c r="AA264" s="376" t="s">
        <v>1185</v>
      </c>
      <c r="AB264" s="376" t="s">
        <v>1380</v>
      </c>
      <c r="AC264" s="416"/>
      <c r="AD264" s="376" t="s">
        <v>1380</v>
      </c>
      <c r="AE264" s="416"/>
      <c r="AF264" s="376" t="s">
        <v>1380</v>
      </c>
      <c r="AG264" s="376"/>
      <c r="AH264" s="376"/>
      <c r="AI264" s="376" t="s">
        <v>1187</v>
      </c>
      <c r="AJ264" s="376"/>
      <c r="AK264" s="376"/>
      <c r="AL264" s="376"/>
    </row>
    <row r="265" spans="1:38" ht="30.75" customHeight="1" x14ac:dyDescent="0.25">
      <c r="A265" s="425">
        <v>239</v>
      </c>
      <c r="B265" s="376"/>
      <c r="C265" s="376"/>
      <c r="D265" s="376"/>
      <c r="E265" s="376" t="s">
        <v>2108</v>
      </c>
      <c r="F265" s="376"/>
      <c r="G265" s="376" t="s">
        <v>2070</v>
      </c>
      <c r="H265" s="376"/>
      <c r="I265" s="376" t="s">
        <v>2136</v>
      </c>
      <c r="J265" s="380">
        <v>0</v>
      </c>
      <c r="K265" s="376" t="s">
        <v>1187</v>
      </c>
      <c r="L265" s="376">
        <v>4</v>
      </c>
      <c r="M265" s="376">
        <v>1</v>
      </c>
      <c r="N265" s="376" t="s">
        <v>1992</v>
      </c>
      <c r="O265" s="376" t="s">
        <v>1215</v>
      </c>
      <c r="P265" s="376" t="s">
        <v>460</v>
      </c>
      <c r="Q265" s="376" t="s">
        <v>1214</v>
      </c>
      <c r="R265" s="376" t="s">
        <v>1214</v>
      </c>
      <c r="S265" s="376" t="s">
        <v>1214</v>
      </c>
      <c r="T265" s="376" t="s">
        <v>1185</v>
      </c>
      <c r="U265" s="376" t="s">
        <v>1185</v>
      </c>
      <c r="V265" s="376" t="s">
        <v>1185</v>
      </c>
      <c r="W265" s="376" t="s">
        <v>1185</v>
      </c>
      <c r="X265" s="376" t="s">
        <v>1185</v>
      </c>
      <c r="Y265" s="376" t="s">
        <v>1185</v>
      </c>
      <c r="Z265" s="376" t="s">
        <v>1185</v>
      </c>
      <c r="AA265" s="376" t="s">
        <v>1185</v>
      </c>
      <c r="AB265" s="376" t="s">
        <v>1380</v>
      </c>
      <c r="AC265" s="416"/>
      <c r="AD265" s="376" t="s">
        <v>1380</v>
      </c>
      <c r="AE265" s="416"/>
      <c r="AF265" s="376" t="s">
        <v>1380</v>
      </c>
      <c r="AG265" s="376"/>
      <c r="AH265" s="376" t="s">
        <v>1183</v>
      </c>
      <c r="AI265" s="376" t="s">
        <v>1187</v>
      </c>
      <c r="AJ265" s="376" t="s">
        <v>1213</v>
      </c>
      <c r="AK265" s="376"/>
      <c r="AL265" s="376"/>
    </row>
    <row r="266" spans="1:38" ht="30.75" customHeight="1" x14ac:dyDescent="0.25">
      <c r="A266" s="425">
        <v>240</v>
      </c>
      <c r="B266" s="376"/>
      <c r="C266" s="376"/>
      <c r="D266" s="376"/>
      <c r="E266" s="376" t="s">
        <v>2117</v>
      </c>
      <c r="F266" s="376"/>
      <c r="G266" s="376" t="s">
        <v>2070</v>
      </c>
      <c r="H266" s="376" t="s">
        <v>2089</v>
      </c>
      <c r="I266" s="376" t="s">
        <v>2136</v>
      </c>
      <c r="J266" s="380">
        <v>0</v>
      </c>
      <c r="K266" s="376" t="s">
        <v>1187</v>
      </c>
      <c r="L266" s="376">
        <v>4</v>
      </c>
      <c r="M266" s="376">
        <v>1</v>
      </c>
      <c r="N266" s="376" t="s">
        <v>1993</v>
      </c>
      <c r="O266" s="376" t="s">
        <v>1206</v>
      </c>
      <c r="P266" s="376" t="s">
        <v>460</v>
      </c>
      <c r="Q266" s="376" t="s">
        <v>1212</v>
      </c>
      <c r="R266" s="376" t="s">
        <v>1212</v>
      </c>
      <c r="S266" s="376" t="s">
        <v>1212</v>
      </c>
      <c r="T266" s="376" t="s">
        <v>1185</v>
      </c>
      <c r="U266" s="376" t="s">
        <v>1185</v>
      </c>
      <c r="V266" s="376" t="s">
        <v>1185</v>
      </c>
      <c r="W266" s="376" t="s">
        <v>1185</v>
      </c>
      <c r="X266" s="376" t="s">
        <v>1185</v>
      </c>
      <c r="Y266" s="376" t="s">
        <v>1185</v>
      </c>
      <c r="Z266" s="376" t="s">
        <v>1185</v>
      </c>
      <c r="AA266" s="376" t="s">
        <v>1185</v>
      </c>
      <c r="AB266" s="376" t="s">
        <v>1380</v>
      </c>
      <c r="AC266" s="416"/>
      <c r="AD266" s="376" t="s">
        <v>1380</v>
      </c>
      <c r="AE266" s="416"/>
      <c r="AF266" s="376" t="s">
        <v>1380</v>
      </c>
      <c r="AG266" s="376"/>
      <c r="AH266" s="376" t="s">
        <v>2092</v>
      </c>
      <c r="AI266" s="376" t="s">
        <v>1187</v>
      </c>
      <c r="AJ266" s="376"/>
      <c r="AK266" s="376"/>
      <c r="AL266" s="376"/>
    </row>
    <row r="267" spans="1:38" ht="30.75" customHeight="1" x14ac:dyDescent="0.25">
      <c r="A267" s="425">
        <v>241</v>
      </c>
      <c r="B267" s="376"/>
      <c r="C267" s="376"/>
      <c r="D267" s="376"/>
      <c r="E267" s="376" t="s">
        <v>2118</v>
      </c>
      <c r="F267" s="376"/>
      <c r="G267" s="376" t="s">
        <v>2070</v>
      </c>
      <c r="H267" s="376" t="s">
        <v>2089</v>
      </c>
      <c r="I267" s="376" t="s">
        <v>2136</v>
      </c>
      <c r="J267" s="380">
        <v>0</v>
      </c>
      <c r="K267" s="376" t="s">
        <v>1187</v>
      </c>
      <c r="L267" s="376">
        <v>4</v>
      </c>
      <c r="M267" s="376">
        <v>1</v>
      </c>
      <c r="N267" s="376" t="s">
        <v>1993</v>
      </c>
      <c r="O267" s="376" t="s">
        <v>1206</v>
      </c>
      <c r="P267" s="376" t="s">
        <v>460</v>
      </c>
      <c r="Q267" s="376" t="s">
        <v>1211</v>
      </c>
      <c r="R267" s="376" t="s">
        <v>1211</v>
      </c>
      <c r="S267" s="376" t="s">
        <v>1211</v>
      </c>
      <c r="T267" s="376" t="s">
        <v>1185</v>
      </c>
      <c r="U267" s="376" t="s">
        <v>1185</v>
      </c>
      <c r="V267" s="376" t="s">
        <v>1185</v>
      </c>
      <c r="W267" s="376" t="s">
        <v>1185</v>
      </c>
      <c r="X267" s="376" t="s">
        <v>1185</v>
      </c>
      <c r="Y267" s="376" t="s">
        <v>1185</v>
      </c>
      <c r="Z267" s="376" t="s">
        <v>1185</v>
      </c>
      <c r="AA267" s="376" t="s">
        <v>1185</v>
      </c>
      <c r="AB267" s="376" t="s">
        <v>1380</v>
      </c>
      <c r="AC267" s="416"/>
      <c r="AD267" s="376" t="s">
        <v>1380</v>
      </c>
      <c r="AE267" s="416"/>
      <c r="AF267" s="376" t="s">
        <v>1380</v>
      </c>
      <c r="AG267" s="376"/>
      <c r="AH267" s="376" t="s">
        <v>2093</v>
      </c>
      <c r="AI267" s="376" t="s">
        <v>1187</v>
      </c>
      <c r="AJ267" s="376"/>
      <c r="AK267" s="376"/>
      <c r="AL267" s="376"/>
    </row>
    <row r="268" spans="1:38" ht="30.75" customHeight="1" x14ac:dyDescent="0.25">
      <c r="A268" s="425">
        <v>242</v>
      </c>
      <c r="B268" s="376"/>
      <c r="C268" s="376"/>
      <c r="D268" s="376"/>
      <c r="E268" s="376" t="s">
        <v>2119</v>
      </c>
      <c r="F268" s="376"/>
      <c r="G268" s="376" t="s">
        <v>2070</v>
      </c>
      <c r="H268" s="376" t="s">
        <v>2089</v>
      </c>
      <c r="I268" s="376" t="s">
        <v>2136</v>
      </c>
      <c r="J268" s="380">
        <v>0</v>
      </c>
      <c r="K268" s="376" t="s">
        <v>1187</v>
      </c>
      <c r="L268" s="376">
        <v>4</v>
      </c>
      <c r="M268" s="376">
        <v>1</v>
      </c>
      <c r="N268" s="376" t="s">
        <v>1993</v>
      </c>
      <c r="O268" s="376" t="s">
        <v>1206</v>
      </c>
      <c r="P268" s="376" t="s">
        <v>460</v>
      </c>
      <c r="Q268" s="376" t="s">
        <v>1210</v>
      </c>
      <c r="R268" s="376" t="s">
        <v>1210</v>
      </c>
      <c r="S268" s="376" t="s">
        <v>1210</v>
      </c>
      <c r="T268" s="376" t="s">
        <v>1185</v>
      </c>
      <c r="U268" s="376" t="s">
        <v>1185</v>
      </c>
      <c r="V268" s="376" t="s">
        <v>1185</v>
      </c>
      <c r="W268" s="376" t="s">
        <v>1185</v>
      </c>
      <c r="X268" s="376" t="s">
        <v>1185</v>
      </c>
      <c r="Y268" s="376" t="s">
        <v>1185</v>
      </c>
      <c r="Z268" s="376" t="s">
        <v>1185</v>
      </c>
      <c r="AA268" s="376" t="s">
        <v>1185</v>
      </c>
      <c r="AB268" s="376" t="s">
        <v>1380</v>
      </c>
      <c r="AC268" s="416"/>
      <c r="AD268" s="376" t="s">
        <v>1380</v>
      </c>
      <c r="AE268" s="416"/>
      <c r="AF268" s="376" t="s">
        <v>1380</v>
      </c>
      <c r="AG268" s="376"/>
      <c r="AH268" s="376" t="s">
        <v>2094</v>
      </c>
      <c r="AI268" s="376" t="s">
        <v>1187</v>
      </c>
      <c r="AJ268" s="376"/>
      <c r="AK268" s="376"/>
      <c r="AL268" s="376"/>
    </row>
    <row r="269" spans="1:38" ht="30.75" customHeight="1" x14ac:dyDescent="0.25">
      <c r="A269" s="425">
        <v>243</v>
      </c>
      <c r="B269" s="376"/>
      <c r="C269" s="376"/>
      <c r="D269" s="376"/>
      <c r="E269" s="376" t="s">
        <v>2063</v>
      </c>
      <c r="F269" s="376" t="s">
        <v>128</v>
      </c>
      <c r="G269" s="376" t="s">
        <v>614</v>
      </c>
      <c r="H269" s="376" t="s">
        <v>2087</v>
      </c>
      <c r="I269" s="376" t="s">
        <v>2136</v>
      </c>
      <c r="J269" s="380" t="s">
        <v>1872</v>
      </c>
      <c r="K269" s="376" t="s">
        <v>1187</v>
      </c>
      <c r="L269" s="376">
        <v>4</v>
      </c>
      <c r="M269" s="376">
        <v>1</v>
      </c>
      <c r="N269" s="376" t="s">
        <v>1993</v>
      </c>
      <c r="O269" s="376" t="s">
        <v>1206</v>
      </c>
      <c r="P269" s="376" t="s">
        <v>2075</v>
      </c>
      <c r="Q269" s="376" t="s">
        <v>1212</v>
      </c>
      <c r="R269" s="376" t="s">
        <v>1212</v>
      </c>
      <c r="S269" s="376" t="s">
        <v>1212</v>
      </c>
      <c r="T269" s="376" t="s">
        <v>1185</v>
      </c>
      <c r="U269" s="376" t="s">
        <v>1185</v>
      </c>
      <c r="V269" s="376" t="s">
        <v>1185</v>
      </c>
      <c r="W269" s="376" t="s">
        <v>1185</v>
      </c>
      <c r="X269" s="376" t="s">
        <v>1185</v>
      </c>
      <c r="Y269" s="376" t="s">
        <v>1185</v>
      </c>
      <c r="Z269" s="376" t="s">
        <v>1185</v>
      </c>
      <c r="AA269" s="376" t="s">
        <v>1185</v>
      </c>
      <c r="AB269" s="376" t="s">
        <v>1207</v>
      </c>
      <c r="AC269" s="416"/>
      <c r="AD269" s="376" t="s">
        <v>1207</v>
      </c>
      <c r="AE269" s="416"/>
      <c r="AF269" s="376" t="s">
        <v>1207</v>
      </c>
      <c r="AG269" s="376"/>
      <c r="AH269" s="376" t="s">
        <v>2092</v>
      </c>
      <c r="AI269" s="376" t="s">
        <v>1187</v>
      </c>
      <c r="AJ269" s="376"/>
      <c r="AK269" s="376"/>
      <c r="AL269" s="376"/>
    </row>
    <row r="270" spans="1:38" ht="30.75" customHeight="1" x14ac:dyDescent="0.25">
      <c r="A270" s="425">
        <v>244</v>
      </c>
      <c r="B270" s="376"/>
      <c r="C270" s="376"/>
      <c r="D270" s="376"/>
      <c r="E270" s="376" t="s">
        <v>2064</v>
      </c>
      <c r="F270" s="376" t="s">
        <v>128</v>
      </c>
      <c r="G270" s="376" t="s">
        <v>614</v>
      </c>
      <c r="H270" s="376" t="s">
        <v>2087</v>
      </c>
      <c r="I270" s="376" t="s">
        <v>2136</v>
      </c>
      <c r="J270" s="380" t="s">
        <v>1872</v>
      </c>
      <c r="K270" s="376" t="s">
        <v>1187</v>
      </c>
      <c r="L270" s="376">
        <v>4</v>
      </c>
      <c r="M270" s="376">
        <v>1</v>
      </c>
      <c r="N270" s="376" t="s">
        <v>1993</v>
      </c>
      <c r="O270" s="376" t="s">
        <v>1206</v>
      </c>
      <c r="P270" s="376" t="s">
        <v>2076</v>
      </c>
      <c r="Q270" s="376" t="s">
        <v>1211</v>
      </c>
      <c r="R270" s="376" t="s">
        <v>1211</v>
      </c>
      <c r="S270" s="376" t="s">
        <v>1211</v>
      </c>
      <c r="T270" s="376" t="s">
        <v>1185</v>
      </c>
      <c r="U270" s="376" t="s">
        <v>1185</v>
      </c>
      <c r="V270" s="376" t="s">
        <v>1185</v>
      </c>
      <c r="W270" s="376" t="s">
        <v>1185</v>
      </c>
      <c r="X270" s="376" t="s">
        <v>1185</v>
      </c>
      <c r="Y270" s="376" t="s">
        <v>1185</v>
      </c>
      <c r="Z270" s="376" t="s">
        <v>1185</v>
      </c>
      <c r="AA270" s="376" t="s">
        <v>1185</v>
      </c>
      <c r="AB270" s="376" t="s">
        <v>1207</v>
      </c>
      <c r="AC270" s="416"/>
      <c r="AD270" s="376" t="s">
        <v>1207</v>
      </c>
      <c r="AE270" s="416"/>
      <c r="AF270" s="376" t="s">
        <v>1207</v>
      </c>
      <c r="AG270" s="376"/>
      <c r="AH270" s="376" t="s">
        <v>2093</v>
      </c>
      <c r="AI270" s="376" t="s">
        <v>1187</v>
      </c>
      <c r="AJ270" s="376"/>
      <c r="AK270" s="376"/>
      <c r="AL270" s="376"/>
    </row>
    <row r="271" spans="1:38" ht="30.75" customHeight="1" x14ac:dyDescent="0.25">
      <c r="A271" s="425">
        <v>245</v>
      </c>
      <c r="B271" s="376"/>
      <c r="C271" s="376"/>
      <c r="D271" s="376"/>
      <c r="E271" s="376" t="s">
        <v>2065</v>
      </c>
      <c r="F271" s="376" t="s">
        <v>128</v>
      </c>
      <c r="G271" s="376" t="s">
        <v>614</v>
      </c>
      <c r="H271" s="376" t="s">
        <v>2087</v>
      </c>
      <c r="I271" s="376" t="s">
        <v>2136</v>
      </c>
      <c r="J271" s="380" t="s">
        <v>1872</v>
      </c>
      <c r="K271" s="376" t="s">
        <v>1187</v>
      </c>
      <c r="L271" s="376">
        <v>4</v>
      </c>
      <c r="M271" s="376">
        <v>1</v>
      </c>
      <c r="N271" s="376" t="s">
        <v>1993</v>
      </c>
      <c r="O271" s="376" t="s">
        <v>1206</v>
      </c>
      <c r="P271" s="376" t="s">
        <v>2077</v>
      </c>
      <c r="Q271" s="376" t="s">
        <v>1210</v>
      </c>
      <c r="R271" s="376" t="s">
        <v>1210</v>
      </c>
      <c r="S271" s="376" t="s">
        <v>1210</v>
      </c>
      <c r="T271" s="376" t="s">
        <v>1185</v>
      </c>
      <c r="U271" s="376" t="s">
        <v>1185</v>
      </c>
      <c r="V271" s="376" t="s">
        <v>1185</v>
      </c>
      <c r="W271" s="376" t="s">
        <v>1185</v>
      </c>
      <c r="X271" s="376" t="s">
        <v>1185</v>
      </c>
      <c r="Y271" s="376" t="s">
        <v>1185</v>
      </c>
      <c r="Z271" s="376" t="s">
        <v>1185</v>
      </c>
      <c r="AA271" s="376" t="s">
        <v>1185</v>
      </c>
      <c r="AB271" s="376" t="s">
        <v>1207</v>
      </c>
      <c r="AC271" s="416"/>
      <c r="AD271" s="376" t="s">
        <v>1207</v>
      </c>
      <c r="AE271" s="416"/>
      <c r="AF271" s="376" t="s">
        <v>1207</v>
      </c>
      <c r="AG271" s="376"/>
      <c r="AH271" s="376" t="s">
        <v>2094</v>
      </c>
      <c r="AI271" s="376" t="s">
        <v>1187</v>
      </c>
      <c r="AJ271" s="376"/>
      <c r="AK271" s="376"/>
      <c r="AL271" s="376"/>
    </row>
    <row r="272" spans="1:38" ht="30.75" customHeight="1" x14ac:dyDescent="0.25">
      <c r="A272" s="425">
        <v>246</v>
      </c>
      <c r="B272" s="376"/>
      <c r="C272" s="376"/>
      <c r="D272" s="376"/>
      <c r="E272" s="376" t="s">
        <v>2120</v>
      </c>
      <c r="F272" s="376"/>
      <c r="G272" s="376" t="s">
        <v>2070</v>
      </c>
      <c r="H272" s="376"/>
      <c r="I272" s="376" t="s">
        <v>2136</v>
      </c>
      <c r="J272" s="380">
        <v>0</v>
      </c>
      <c r="K272" s="376" t="s">
        <v>1187</v>
      </c>
      <c r="L272" s="376">
        <v>4</v>
      </c>
      <c r="M272" s="376">
        <v>1</v>
      </c>
      <c r="N272" s="376" t="s">
        <v>1993</v>
      </c>
      <c r="O272" s="376" t="s">
        <v>1206</v>
      </c>
      <c r="P272" s="376" t="s">
        <v>460</v>
      </c>
      <c r="Q272" s="376" t="s">
        <v>1209</v>
      </c>
      <c r="R272" s="376" t="s">
        <v>1209</v>
      </c>
      <c r="S272" s="376" t="s">
        <v>1209</v>
      </c>
      <c r="T272" s="376" t="s">
        <v>1185</v>
      </c>
      <c r="U272" s="376" t="s">
        <v>1185</v>
      </c>
      <c r="V272" s="376" t="s">
        <v>1185</v>
      </c>
      <c r="W272" s="376" t="s">
        <v>1185</v>
      </c>
      <c r="X272" s="376" t="s">
        <v>1185</v>
      </c>
      <c r="Y272" s="376" t="s">
        <v>1185</v>
      </c>
      <c r="Z272" s="376" t="s">
        <v>1185</v>
      </c>
      <c r="AA272" s="376" t="s">
        <v>1185</v>
      </c>
      <c r="AB272" s="376" t="s">
        <v>1380</v>
      </c>
      <c r="AC272" s="416"/>
      <c r="AD272" s="376" t="s">
        <v>1380</v>
      </c>
      <c r="AE272" s="376"/>
      <c r="AF272" s="376" t="s">
        <v>1380</v>
      </c>
      <c r="AG272" s="376"/>
      <c r="AH272" s="376"/>
      <c r="AI272" s="376" t="s">
        <v>1187</v>
      </c>
      <c r="AJ272" s="376"/>
      <c r="AK272" s="376"/>
      <c r="AL272" s="376"/>
    </row>
    <row r="273" spans="1:38" ht="30.75" customHeight="1" x14ac:dyDescent="0.25">
      <c r="A273" s="425">
        <v>247</v>
      </c>
      <c r="B273" s="376"/>
      <c r="C273" s="376"/>
      <c r="D273" s="376"/>
      <c r="E273" s="376" t="s">
        <v>2121</v>
      </c>
      <c r="F273" s="376"/>
      <c r="G273" s="376" t="s">
        <v>2070</v>
      </c>
      <c r="H273" s="376"/>
      <c r="I273" s="376" t="s">
        <v>2136</v>
      </c>
      <c r="J273" s="380">
        <v>0</v>
      </c>
      <c r="K273" s="376" t="s">
        <v>1187</v>
      </c>
      <c r="L273" s="376">
        <v>4</v>
      </c>
      <c r="M273" s="376">
        <v>1</v>
      </c>
      <c r="N273" s="376" t="s">
        <v>1993</v>
      </c>
      <c r="O273" s="376" t="s">
        <v>1206</v>
      </c>
      <c r="P273" s="376" t="s">
        <v>460</v>
      </c>
      <c r="Q273" s="376" t="s">
        <v>1208</v>
      </c>
      <c r="R273" s="376" t="s">
        <v>1208</v>
      </c>
      <c r="S273" s="376" t="s">
        <v>1208</v>
      </c>
      <c r="T273" s="376" t="s">
        <v>1185</v>
      </c>
      <c r="U273" s="376" t="s">
        <v>1185</v>
      </c>
      <c r="V273" s="376" t="s">
        <v>1185</v>
      </c>
      <c r="W273" s="376" t="s">
        <v>1185</v>
      </c>
      <c r="X273" s="376" t="s">
        <v>1185</v>
      </c>
      <c r="Y273" s="376" t="s">
        <v>1185</v>
      </c>
      <c r="Z273" s="376" t="s">
        <v>1185</v>
      </c>
      <c r="AA273" s="376" t="s">
        <v>1185</v>
      </c>
      <c r="AB273" s="376" t="s">
        <v>1380</v>
      </c>
      <c r="AC273" s="416"/>
      <c r="AD273" s="376" t="s">
        <v>1380</v>
      </c>
      <c r="AE273" s="376"/>
      <c r="AF273" s="376" t="s">
        <v>1380</v>
      </c>
      <c r="AG273" s="376"/>
      <c r="AH273" s="376"/>
      <c r="AI273" s="376" t="s">
        <v>1187</v>
      </c>
      <c r="AJ273" s="376"/>
      <c r="AK273" s="376"/>
      <c r="AL273" s="376"/>
    </row>
    <row r="274" spans="1:38" ht="30.75" customHeight="1" x14ac:dyDescent="0.25">
      <c r="A274" s="425">
        <v>248</v>
      </c>
      <c r="B274" s="376"/>
      <c r="C274" s="376"/>
      <c r="D274" s="376"/>
      <c r="E274" s="376" t="s">
        <v>295</v>
      </c>
      <c r="F274" s="376"/>
      <c r="G274" s="376" t="s">
        <v>614</v>
      </c>
      <c r="H274" s="376"/>
      <c r="I274" s="376" t="s">
        <v>2136</v>
      </c>
      <c r="J274" s="380">
        <v>0</v>
      </c>
      <c r="K274" s="376" t="s">
        <v>1187</v>
      </c>
      <c r="L274" s="376">
        <v>4</v>
      </c>
      <c r="M274" s="376">
        <v>1</v>
      </c>
      <c r="N274" s="376" t="s">
        <v>1993</v>
      </c>
      <c r="O274" s="376" t="s">
        <v>1206</v>
      </c>
      <c r="P274" s="376" t="s">
        <v>489</v>
      </c>
      <c r="Q274" s="376" t="s">
        <v>295</v>
      </c>
      <c r="R274" s="376" t="s">
        <v>295</v>
      </c>
      <c r="S274" s="376" t="s">
        <v>295</v>
      </c>
      <c r="T274" s="376" t="s">
        <v>1184</v>
      </c>
      <c r="U274" s="376" t="s">
        <v>1184</v>
      </c>
      <c r="V274" s="376" t="s">
        <v>1184</v>
      </c>
      <c r="W274" s="376" t="s">
        <v>1184</v>
      </c>
      <c r="X274" s="376" t="s">
        <v>1184</v>
      </c>
      <c r="Y274" s="376" t="s">
        <v>1184</v>
      </c>
      <c r="Z274" s="376" t="s">
        <v>1185</v>
      </c>
      <c r="AA274" s="376" t="s">
        <v>1185</v>
      </c>
      <c r="AB274" s="376" t="s">
        <v>1207</v>
      </c>
      <c r="AC274" s="416"/>
      <c r="AD274" s="376" t="s">
        <v>1207</v>
      </c>
      <c r="AE274" s="376"/>
      <c r="AF274" s="376" t="s">
        <v>1207</v>
      </c>
      <c r="AG274" s="376"/>
      <c r="AH274" s="376"/>
      <c r="AI274" s="376" t="s">
        <v>1187</v>
      </c>
      <c r="AJ274" s="376"/>
      <c r="AK274" s="376"/>
      <c r="AL274" s="376"/>
    </row>
    <row r="275" spans="1:38" ht="30.75" customHeight="1" x14ac:dyDescent="0.25">
      <c r="A275" s="425">
        <v>249</v>
      </c>
      <c r="B275" s="376"/>
      <c r="C275" s="376"/>
      <c r="D275" s="376"/>
      <c r="E275" s="376" t="s">
        <v>297</v>
      </c>
      <c r="F275" s="376"/>
      <c r="G275" s="376" t="s">
        <v>2113</v>
      </c>
      <c r="H275" s="376" t="s">
        <v>1751</v>
      </c>
      <c r="I275" s="376" t="s">
        <v>2136</v>
      </c>
      <c r="J275" s="380">
        <v>0</v>
      </c>
      <c r="K275" s="376" t="s">
        <v>1187</v>
      </c>
      <c r="L275" s="376">
        <v>4</v>
      </c>
      <c r="M275" s="376">
        <v>1</v>
      </c>
      <c r="N275" s="376" t="s">
        <v>1993</v>
      </c>
      <c r="O275" s="376" t="s">
        <v>1206</v>
      </c>
      <c r="P275" s="376" t="s">
        <v>490</v>
      </c>
      <c r="Q275" s="376" t="s">
        <v>297</v>
      </c>
      <c r="R275" s="376" t="s">
        <v>297</v>
      </c>
      <c r="S275" s="376" t="s">
        <v>297</v>
      </c>
      <c r="T275" s="376" t="s">
        <v>1207</v>
      </c>
      <c r="U275" s="376" t="s">
        <v>1184</v>
      </c>
      <c r="V275" s="376" t="s">
        <v>1184</v>
      </c>
      <c r="W275" s="376" t="s">
        <v>1184</v>
      </c>
      <c r="X275" s="376" t="s">
        <v>1184</v>
      </c>
      <c r="Y275" s="376" t="s">
        <v>1185</v>
      </c>
      <c r="Z275" s="376" t="s">
        <v>1185</v>
      </c>
      <c r="AA275" s="376" t="s">
        <v>1185</v>
      </c>
      <c r="AB275" s="376" t="s">
        <v>1380</v>
      </c>
      <c r="AC275" s="416"/>
      <c r="AD275" s="376" t="s">
        <v>1380</v>
      </c>
      <c r="AE275" s="376"/>
      <c r="AF275" s="376" t="s">
        <v>1380</v>
      </c>
      <c r="AG275" s="376"/>
      <c r="AH275" s="376"/>
      <c r="AI275" s="376" t="s">
        <v>1187</v>
      </c>
      <c r="AJ275" s="376"/>
      <c r="AK275" s="376"/>
      <c r="AL275" s="376"/>
    </row>
    <row r="276" spans="1:38" ht="30.75" customHeight="1" x14ac:dyDescent="0.25">
      <c r="A276" s="425">
        <v>250</v>
      </c>
      <c r="B276" s="376"/>
      <c r="C276" s="376"/>
      <c r="D276" s="376"/>
      <c r="E276" s="376" t="s">
        <v>299</v>
      </c>
      <c r="F276" s="376"/>
      <c r="G276" s="376" t="s">
        <v>629</v>
      </c>
      <c r="H276" s="376"/>
      <c r="I276" s="376" t="s">
        <v>2136</v>
      </c>
      <c r="J276" s="380">
        <v>0</v>
      </c>
      <c r="K276" s="376" t="s">
        <v>1187</v>
      </c>
      <c r="L276" s="376">
        <v>4</v>
      </c>
      <c r="M276" s="376">
        <v>1</v>
      </c>
      <c r="N276" s="376" t="s">
        <v>1993</v>
      </c>
      <c r="O276" s="376" t="s">
        <v>1206</v>
      </c>
      <c r="P276" s="376" t="s">
        <v>491</v>
      </c>
      <c r="Q276" s="376" t="s">
        <v>299</v>
      </c>
      <c r="R276" s="376" t="s">
        <v>299</v>
      </c>
      <c r="S276" s="376" t="s">
        <v>299</v>
      </c>
      <c r="T276" s="376" t="s">
        <v>1185</v>
      </c>
      <c r="U276" s="376" t="s">
        <v>1185</v>
      </c>
      <c r="V276" s="376" t="s">
        <v>1185</v>
      </c>
      <c r="W276" s="376" t="s">
        <v>1185</v>
      </c>
      <c r="X276" s="376" t="s">
        <v>1185</v>
      </c>
      <c r="Y276" s="376" t="s">
        <v>1185</v>
      </c>
      <c r="Z276" s="376" t="s">
        <v>1185</v>
      </c>
      <c r="AA276" s="376" t="s">
        <v>1185</v>
      </c>
      <c r="AB276" s="376" t="s">
        <v>1380</v>
      </c>
      <c r="AC276" s="416"/>
      <c r="AD276" s="376" t="s">
        <v>1380</v>
      </c>
      <c r="AE276" s="376"/>
      <c r="AF276" s="376" t="s">
        <v>1380</v>
      </c>
      <c r="AG276" s="376"/>
      <c r="AH276" s="376"/>
      <c r="AI276" s="376" t="s">
        <v>1187</v>
      </c>
      <c r="AJ276" s="376"/>
      <c r="AK276" s="376"/>
      <c r="AL276" s="376"/>
    </row>
    <row r="277" spans="1:38" ht="30.75" customHeight="1" x14ac:dyDescent="0.25">
      <c r="A277" s="425">
        <v>251</v>
      </c>
      <c r="B277" s="376" t="s">
        <v>1726</v>
      </c>
      <c r="C277" s="376" t="s">
        <v>46</v>
      </c>
      <c r="D277" s="376"/>
      <c r="E277" s="376" t="s">
        <v>301</v>
      </c>
      <c r="F277" s="376"/>
      <c r="G277" s="376" t="s">
        <v>631</v>
      </c>
      <c r="H277" s="376"/>
      <c r="I277" s="376" t="s">
        <v>2136</v>
      </c>
      <c r="J277" s="380">
        <v>0</v>
      </c>
      <c r="K277" s="376" t="s">
        <v>1187</v>
      </c>
      <c r="L277" s="376">
        <v>4</v>
      </c>
      <c r="M277" s="376">
        <v>1</v>
      </c>
      <c r="N277" s="376" t="s">
        <v>1994</v>
      </c>
      <c r="O277" s="376" t="s">
        <v>1203</v>
      </c>
      <c r="P277" s="376" t="s">
        <v>492</v>
      </c>
      <c r="Q277" s="376" t="s">
        <v>301</v>
      </c>
      <c r="R277" s="376" t="s">
        <v>301</v>
      </c>
      <c r="S277" s="376" t="s">
        <v>301</v>
      </c>
      <c r="T277" s="376" t="s">
        <v>1184</v>
      </c>
      <c r="U277" s="376" t="s">
        <v>1185</v>
      </c>
      <c r="V277" s="376" t="s">
        <v>1185</v>
      </c>
      <c r="W277" s="376" t="s">
        <v>1185</v>
      </c>
      <c r="X277" s="376" t="s">
        <v>1185</v>
      </c>
      <c r="Y277" s="376" t="s">
        <v>1184</v>
      </c>
      <c r="Z277" s="376" t="s">
        <v>1185</v>
      </c>
      <c r="AA277" s="376" t="s">
        <v>1185</v>
      </c>
      <c r="AB277" s="376" t="s">
        <v>1207</v>
      </c>
      <c r="AC277" s="416"/>
      <c r="AD277" s="376" t="s">
        <v>1380</v>
      </c>
      <c r="AE277" s="376"/>
      <c r="AF277" s="376" t="s">
        <v>1380</v>
      </c>
      <c r="AG277" s="376"/>
      <c r="AH277" s="376" t="s">
        <v>1521</v>
      </c>
      <c r="AI277" s="376" t="s">
        <v>1187</v>
      </c>
      <c r="AJ277" s="376"/>
      <c r="AK277" s="376"/>
      <c r="AL277" s="376"/>
    </row>
    <row r="278" spans="1:38" ht="30.75" customHeight="1" x14ac:dyDescent="0.25">
      <c r="A278" s="425">
        <v>252</v>
      </c>
      <c r="B278" s="376"/>
      <c r="C278" s="376"/>
      <c r="D278" s="376"/>
      <c r="E278" s="376" t="s">
        <v>303</v>
      </c>
      <c r="F278" s="376"/>
      <c r="G278" s="376" t="s">
        <v>631</v>
      </c>
      <c r="H278" s="376"/>
      <c r="I278" s="376" t="s">
        <v>2136</v>
      </c>
      <c r="J278" s="380">
        <v>0</v>
      </c>
      <c r="K278" s="376" t="s">
        <v>1187</v>
      </c>
      <c r="L278" s="376">
        <v>4</v>
      </c>
      <c r="M278" s="376">
        <v>1</v>
      </c>
      <c r="N278" s="376" t="s">
        <v>1994</v>
      </c>
      <c r="O278" s="376" t="s">
        <v>1203</v>
      </c>
      <c r="P278" s="376" t="s">
        <v>493</v>
      </c>
      <c r="Q278" s="376" t="s">
        <v>303</v>
      </c>
      <c r="R278" s="376" t="s">
        <v>303</v>
      </c>
      <c r="S278" s="376" t="s">
        <v>303</v>
      </c>
      <c r="T278" s="376" t="s">
        <v>1184</v>
      </c>
      <c r="U278" s="376" t="s">
        <v>1185</v>
      </c>
      <c r="V278" s="376" t="s">
        <v>1185</v>
      </c>
      <c r="W278" s="376" t="s">
        <v>1185</v>
      </c>
      <c r="X278" s="376" t="s">
        <v>1185</v>
      </c>
      <c r="Y278" s="376" t="s">
        <v>1184</v>
      </c>
      <c r="Z278" s="376" t="s">
        <v>1185</v>
      </c>
      <c r="AA278" s="376" t="s">
        <v>1185</v>
      </c>
      <c r="AB278" s="376" t="s">
        <v>1207</v>
      </c>
      <c r="AC278" s="416"/>
      <c r="AD278" s="376" t="s">
        <v>1380</v>
      </c>
      <c r="AE278" s="376"/>
      <c r="AF278" s="376" t="s">
        <v>1380</v>
      </c>
      <c r="AG278" s="376"/>
      <c r="AH278" s="376"/>
      <c r="AI278" s="376" t="s">
        <v>1187</v>
      </c>
      <c r="AJ278" s="376"/>
      <c r="AK278" s="376"/>
      <c r="AL278" s="376"/>
    </row>
    <row r="279" spans="1:38" ht="30.75" customHeight="1" x14ac:dyDescent="0.25">
      <c r="A279" s="425">
        <v>253</v>
      </c>
      <c r="B279" s="376"/>
      <c r="C279" s="376"/>
      <c r="D279" s="376"/>
      <c r="E279" s="376" t="s">
        <v>305</v>
      </c>
      <c r="F279" s="376"/>
      <c r="G279" s="376" t="s">
        <v>631</v>
      </c>
      <c r="H279" s="376"/>
      <c r="I279" s="376" t="s">
        <v>2136</v>
      </c>
      <c r="J279" s="380">
        <v>0</v>
      </c>
      <c r="K279" s="376" t="s">
        <v>1187</v>
      </c>
      <c r="L279" s="376">
        <v>4</v>
      </c>
      <c r="M279" s="376">
        <v>1</v>
      </c>
      <c r="N279" s="376" t="s">
        <v>1994</v>
      </c>
      <c r="O279" s="376" t="s">
        <v>1203</v>
      </c>
      <c r="P279" s="376" t="s">
        <v>494</v>
      </c>
      <c r="Q279" s="376" t="s">
        <v>305</v>
      </c>
      <c r="R279" s="376" t="s">
        <v>305</v>
      </c>
      <c r="S279" s="376" t="s">
        <v>305</v>
      </c>
      <c r="T279" s="376" t="s">
        <v>1184</v>
      </c>
      <c r="U279" s="376" t="s">
        <v>1185</v>
      </c>
      <c r="V279" s="376" t="s">
        <v>1185</v>
      </c>
      <c r="W279" s="376" t="s">
        <v>1185</v>
      </c>
      <c r="X279" s="376" t="s">
        <v>1185</v>
      </c>
      <c r="Y279" s="376" t="s">
        <v>1184</v>
      </c>
      <c r="Z279" s="376" t="s">
        <v>1185</v>
      </c>
      <c r="AA279" s="376" t="s">
        <v>1185</v>
      </c>
      <c r="AB279" s="376" t="s">
        <v>1207</v>
      </c>
      <c r="AC279" s="416"/>
      <c r="AD279" s="376" t="s">
        <v>1380</v>
      </c>
      <c r="AE279" s="376"/>
      <c r="AF279" s="376" t="s">
        <v>1380</v>
      </c>
      <c r="AG279" s="376"/>
      <c r="AH279" s="376"/>
      <c r="AI279" s="376" t="s">
        <v>1187</v>
      </c>
      <c r="AJ279" s="376"/>
      <c r="AK279" s="376"/>
      <c r="AL279" s="376"/>
    </row>
    <row r="280" spans="1:38" ht="30.75" customHeight="1" x14ac:dyDescent="0.25">
      <c r="A280" s="425">
        <v>254</v>
      </c>
      <c r="B280" s="376"/>
      <c r="C280" s="376"/>
      <c r="D280" s="376"/>
      <c r="E280" s="376" t="s">
        <v>307</v>
      </c>
      <c r="F280" s="376"/>
      <c r="G280" s="376" t="s">
        <v>631</v>
      </c>
      <c r="H280" s="376"/>
      <c r="I280" s="376" t="s">
        <v>2136</v>
      </c>
      <c r="J280" s="380">
        <v>0</v>
      </c>
      <c r="K280" s="376" t="s">
        <v>1187</v>
      </c>
      <c r="L280" s="376">
        <v>4</v>
      </c>
      <c r="M280" s="376">
        <v>1</v>
      </c>
      <c r="N280" s="376" t="s">
        <v>1994</v>
      </c>
      <c r="O280" s="376" t="s">
        <v>1203</v>
      </c>
      <c r="P280" s="376" t="s">
        <v>495</v>
      </c>
      <c r="Q280" s="376" t="s">
        <v>307</v>
      </c>
      <c r="R280" s="376" t="s">
        <v>307</v>
      </c>
      <c r="S280" s="376" t="s">
        <v>307</v>
      </c>
      <c r="T280" s="376" t="s">
        <v>1184</v>
      </c>
      <c r="U280" s="376" t="s">
        <v>1185</v>
      </c>
      <c r="V280" s="376" t="s">
        <v>1185</v>
      </c>
      <c r="W280" s="376" t="s">
        <v>1185</v>
      </c>
      <c r="X280" s="376" t="s">
        <v>1185</v>
      </c>
      <c r="Y280" s="376" t="s">
        <v>1184</v>
      </c>
      <c r="Z280" s="376" t="s">
        <v>1185</v>
      </c>
      <c r="AA280" s="376" t="s">
        <v>1185</v>
      </c>
      <c r="AB280" s="376" t="s">
        <v>1207</v>
      </c>
      <c r="AC280" s="416"/>
      <c r="AD280" s="376" t="s">
        <v>1380</v>
      </c>
      <c r="AE280" s="376"/>
      <c r="AF280" s="376" t="s">
        <v>1380</v>
      </c>
      <c r="AG280" s="376"/>
      <c r="AH280" s="376"/>
      <c r="AI280" s="376" t="s">
        <v>1187</v>
      </c>
      <c r="AJ280" s="376" t="s">
        <v>1205</v>
      </c>
      <c r="AK280" s="376"/>
      <c r="AL280" s="376"/>
    </row>
    <row r="281" spans="1:38" ht="30.75" customHeight="1" x14ac:dyDescent="0.25">
      <c r="A281" s="425">
        <v>255</v>
      </c>
      <c r="B281" s="376"/>
      <c r="C281" s="376"/>
      <c r="D281" s="376"/>
      <c r="E281" s="376" t="s">
        <v>309</v>
      </c>
      <c r="F281" s="376"/>
      <c r="G281" s="376" t="s">
        <v>1204</v>
      </c>
      <c r="H281" s="376"/>
      <c r="I281" s="376" t="s">
        <v>2136</v>
      </c>
      <c r="J281" s="380">
        <v>0</v>
      </c>
      <c r="K281" s="376" t="s">
        <v>1187</v>
      </c>
      <c r="L281" s="376">
        <v>4</v>
      </c>
      <c r="M281" s="376">
        <v>1</v>
      </c>
      <c r="N281" s="376" t="s">
        <v>1994</v>
      </c>
      <c r="O281" s="376" t="s">
        <v>1203</v>
      </c>
      <c r="P281" s="376" t="s">
        <v>496</v>
      </c>
      <c r="Q281" s="376" t="s">
        <v>309</v>
      </c>
      <c r="R281" s="376" t="s">
        <v>309</v>
      </c>
      <c r="S281" s="376" t="s">
        <v>309</v>
      </c>
      <c r="T281" s="376" t="s">
        <v>1184</v>
      </c>
      <c r="U281" s="376" t="s">
        <v>1185</v>
      </c>
      <c r="V281" s="376" t="s">
        <v>1184</v>
      </c>
      <c r="W281" s="376" t="s">
        <v>1185</v>
      </c>
      <c r="X281" s="376" t="s">
        <v>1184</v>
      </c>
      <c r="Y281" s="376" t="s">
        <v>1184</v>
      </c>
      <c r="Z281" s="376" t="s">
        <v>1185</v>
      </c>
      <c r="AA281" s="376" t="s">
        <v>1185</v>
      </c>
      <c r="AB281" s="376" t="s">
        <v>1207</v>
      </c>
      <c r="AC281" s="416"/>
      <c r="AD281" s="376" t="s">
        <v>1380</v>
      </c>
      <c r="AE281" s="376"/>
      <c r="AF281" s="376" t="s">
        <v>1380</v>
      </c>
      <c r="AG281" s="376"/>
      <c r="AH281" s="376"/>
      <c r="AI281" s="376" t="s">
        <v>1187</v>
      </c>
      <c r="AJ281" s="376"/>
      <c r="AK281" s="376"/>
      <c r="AL281" s="376"/>
    </row>
    <row r="282" spans="1:38" ht="30.75" customHeight="1" x14ac:dyDescent="0.25">
      <c r="A282" s="425">
        <v>256</v>
      </c>
      <c r="B282" s="376"/>
      <c r="C282" s="376"/>
      <c r="D282" s="376"/>
      <c r="E282" s="376" t="s">
        <v>311</v>
      </c>
      <c r="F282" s="376"/>
      <c r="G282" s="376" t="s">
        <v>631</v>
      </c>
      <c r="H282" s="376"/>
      <c r="I282" s="376" t="s">
        <v>2136</v>
      </c>
      <c r="J282" s="380">
        <v>0</v>
      </c>
      <c r="K282" s="376" t="s">
        <v>1187</v>
      </c>
      <c r="L282" s="376">
        <v>4</v>
      </c>
      <c r="M282" s="376">
        <v>1</v>
      </c>
      <c r="N282" s="376" t="s">
        <v>1994</v>
      </c>
      <c r="O282" s="376" t="s">
        <v>1203</v>
      </c>
      <c r="P282" s="376" t="s">
        <v>497</v>
      </c>
      <c r="Q282" s="376" t="s">
        <v>311</v>
      </c>
      <c r="R282" s="376" t="s">
        <v>311</v>
      </c>
      <c r="S282" s="376" t="s">
        <v>311</v>
      </c>
      <c r="T282" s="376" t="s">
        <v>1184</v>
      </c>
      <c r="U282" s="376" t="s">
        <v>1185</v>
      </c>
      <c r="V282" s="376" t="s">
        <v>1185</v>
      </c>
      <c r="W282" s="376" t="s">
        <v>1185</v>
      </c>
      <c r="X282" s="376" t="s">
        <v>1185</v>
      </c>
      <c r="Y282" s="376" t="s">
        <v>1184</v>
      </c>
      <c r="Z282" s="376" t="s">
        <v>1185</v>
      </c>
      <c r="AA282" s="376" t="s">
        <v>1185</v>
      </c>
      <c r="AB282" s="376" t="s">
        <v>1207</v>
      </c>
      <c r="AC282" s="416"/>
      <c r="AD282" s="376" t="s">
        <v>1380</v>
      </c>
      <c r="AE282" s="376"/>
      <c r="AF282" s="376" t="s">
        <v>1380</v>
      </c>
      <c r="AG282" s="376"/>
      <c r="AH282" s="376"/>
      <c r="AI282" s="376" t="s">
        <v>1187</v>
      </c>
      <c r="AJ282" s="376"/>
      <c r="AK282" s="376"/>
      <c r="AL282" s="376"/>
    </row>
    <row r="283" spans="1:38" ht="30.75" customHeight="1" x14ac:dyDescent="0.25">
      <c r="A283" s="425">
        <v>257</v>
      </c>
      <c r="B283" s="376"/>
      <c r="C283" s="376"/>
      <c r="D283" s="376"/>
      <c r="E283" s="376" t="s">
        <v>313</v>
      </c>
      <c r="F283" s="376"/>
      <c r="G283" s="376" t="s">
        <v>631</v>
      </c>
      <c r="H283" s="376"/>
      <c r="I283" s="376" t="s">
        <v>2136</v>
      </c>
      <c r="J283" s="380">
        <v>0</v>
      </c>
      <c r="K283" s="376" t="s">
        <v>1187</v>
      </c>
      <c r="L283" s="376">
        <v>4</v>
      </c>
      <c r="M283" s="376">
        <v>1</v>
      </c>
      <c r="N283" s="376" t="s">
        <v>1994</v>
      </c>
      <c r="O283" s="376" t="s">
        <v>1203</v>
      </c>
      <c r="P283" s="376" t="s">
        <v>498</v>
      </c>
      <c r="Q283" s="376" t="s">
        <v>313</v>
      </c>
      <c r="R283" s="376" t="s">
        <v>313</v>
      </c>
      <c r="S283" s="376" t="s">
        <v>313</v>
      </c>
      <c r="T283" s="376" t="s">
        <v>1184</v>
      </c>
      <c r="U283" s="376" t="s">
        <v>1185</v>
      </c>
      <c r="V283" s="376" t="s">
        <v>1185</v>
      </c>
      <c r="W283" s="376" t="s">
        <v>1185</v>
      </c>
      <c r="X283" s="376" t="s">
        <v>1185</v>
      </c>
      <c r="Y283" s="376" t="s">
        <v>1184</v>
      </c>
      <c r="Z283" s="376" t="s">
        <v>1185</v>
      </c>
      <c r="AA283" s="376" t="s">
        <v>1185</v>
      </c>
      <c r="AB283" s="376" t="s">
        <v>1207</v>
      </c>
      <c r="AC283" s="416"/>
      <c r="AD283" s="376" t="s">
        <v>1380</v>
      </c>
      <c r="AE283" s="376"/>
      <c r="AF283" s="376" t="s">
        <v>1380</v>
      </c>
      <c r="AG283" s="376"/>
      <c r="AH283" s="376"/>
      <c r="AI283" s="376" t="s">
        <v>1187</v>
      </c>
      <c r="AJ283" s="376"/>
      <c r="AK283" s="376"/>
      <c r="AL283" s="376"/>
    </row>
    <row r="284" spans="1:38" ht="30.75" customHeight="1" x14ac:dyDescent="0.25">
      <c r="A284" s="425">
        <v>258</v>
      </c>
      <c r="B284" s="376"/>
      <c r="C284" s="376"/>
      <c r="D284" s="376"/>
      <c r="E284" s="376" t="s">
        <v>315</v>
      </c>
      <c r="F284" s="376"/>
      <c r="G284" s="376" t="s">
        <v>631</v>
      </c>
      <c r="H284" s="376"/>
      <c r="I284" s="376" t="s">
        <v>2136</v>
      </c>
      <c r="J284" s="380">
        <v>0</v>
      </c>
      <c r="K284" s="376" t="s">
        <v>1187</v>
      </c>
      <c r="L284" s="376">
        <v>4</v>
      </c>
      <c r="M284" s="376">
        <v>1</v>
      </c>
      <c r="N284" s="376" t="s">
        <v>1994</v>
      </c>
      <c r="O284" s="376" t="s">
        <v>1203</v>
      </c>
      <c r="P284" s="376" t="s">
        <v>499</v>
      </c>
      <c r="Q284" s="376" t="s">
        <v>315</v>
      </c>
      <c r="R284" s="376" t="s">
        <v>315</v>
      </c>
      <c r="S284" s="376" t="s">
        <v>315</v>
      </c>
      <c r="T284" s="376" t="s">
        <v>1184</v>
      </c>
      <c r="U284" s="376" t="s">
        <v>1185</v>
      </c>
      <c r="V284" s="376" t="s">
        <v>1185</v>
      </c>
      <c r="W284" s="376" t="s">
        <v>1185</v>
      </c>
      <c r="X284" s="376" t="s">
        <v>1185</v>
      </c>
      <c r="Y284" s="376" t="s">
        <v>1184</v>
      </c>
      <c r="Z284" s="376" t="s">
        <v>1185</v>
      </c>
      <c r="AA284" s="376" t="s">
        <v>1185</v>
      </c>
      <c r="AB284" s="376" t="s">
        <v>1207</v>
      </c>
      <c r="AC284" s="416"/>
      <c r="AD284" s="376" t="s">
        <v>1380</v>
      </c>
      <c r="AE284" s="376"/>
      <c r="AF284" s="376" t="s">
        <v>1380</v>
      </c>
      <c r="AG284" s="376"/>
      <c r="AH284" s="376"/>
      <c r="AI284" s="376" t="s">
        <v>1187</v>
      </c>
      <c r="AJ284" s="376"/>
      <c r="AK284" s="376"/>
      <c r="AL284" s="376"/>
    </row>
    <row r="285" spans="1:38" ht="30.75" customHeight="1" x14ac:dyDescent="0.25">
      <c r="A285" s="425">
        <v>259</v>
      </c>
      <c r="B285" s="376"/>
      <c r="C285" s="376"/>
      <c r="D285" s="376"/>
      <c r="E285" s="376" t="s">
        <v>317</v>
      </c>
      <c r="F285" s="376"/>
      <c r="G285" s="376" t="s">
        <v>631</v>
      </c>
      <c r="H285" s="376"/>
      <c r="I285" s="376" t="s">
        <v>2136</v>
      </c>
      <c r="J285" s="380">
        <v>0</v>
      </c>
      <c r="K285" s="376" t="s">
        <v>1187</v>
      </c>
      <c r="L285" s="376">
        <v>4</v>
      </c>
      <c r="M285" s="376">
        <v>1</v>
      </c>
      <c r="N285" s="376" t="s">
        <v>1995</v>
      </c>
      <c r="O285" s="376" t="s">
        <v>1197</v>
      </c>
      <c r="P285" s="376" t="s">
        <v>500</v>
      </c>
      <c r="Q285" s="376" t="s">
        <v>317</v>
      </c>
      <c r="R285" s="376" t="s">
        <v>317</v>
      </c>
      <c r="S285" s="376" t="s">
        <v>317</v>
      </c>
      <c r="T285" s="376" t="s">
        <v>1184</v>
      </c>
      <c r="U285" s="376" t="s">
        <v>1185</v>
      </c>
      <c r="V285" s="376" t="s">
        <v>1185</v>
      </c>
      <c r="W285" s="376" t="s">
        <v>1185</v>
      </c>
      <c r="X285" s="376" t="s">
        <v>1185</v>
      </c>
      <c r="Y285" s="376" t="s">
        <v>1184</v>
      </c>
      <c r="Z285" s="376" t="s">
        <v>1185</v>
      </c>
      <c r="AA285" s="376" t="s">
        <v>1185</v>
      </c>
      <c r="AB285" s="376" t="s">
        <v>1207</v>
      </c>
      <c r="AC285" s="416"/>
      <c r="AD285" s="376" t="s">
        <v>1380</v>
      </c>
      <c r="AE285" s="376"/>
      <c r="AF285" s="376" t="s">
        <v>1380</v>
      </c>
      <c r="AG285" s="376"/>
      <c r="AH285" s="376"/>
      <c r="AI285" s="376" t="s">
        <v>1187</v>
      </c>
      <c r="AJ285" s="376"/>
      <c r="AK285" s="376"/>
      <c r="AL285" s="376"/>
    </row>
    <row r="286" spans="1:38" ht="30.75" customHeight="1" x14ac:dyDescent="0.25">
      <c r="A286" s="425">
        <v>260</v>
      </c>
      <c r="B286" s="376"/>
      <c r="C286" s="376"/>
      <c r="D286" s="376"/>
      <c r="E286" s="376" t="s">
        <v>319</v>
      </c>
      <c r="F286" s="376"/>
      <c r="G286" s="376" t="s">
        <v>631</v>
      </c>
      <c r="H286" s="376"/>
      <c r="I286" s="376" t="s">
        <v>2136</v>
      </c>
      <c r="J286" s="380">
        <v>0</v>
      </c>
      <c r="K286" s="376" t="s">
        <v>1187</v>
      </c>
      <c r="L286" s="376">
        <v>4</v>
      </c>
      <c r="M286" s="376">
        <v>1</v>
      </c>
      <c r="N286" s="376" t="s">
        <v>1995</v>
      </c>
      <c r="O286" s="376" t="s">
        <v>1197</v>
      </c>
      <c r="P286" s="376" t="s">
        <v>501</v>
      </c>
      <c r="Q286" s="376" t="s">
        <v>319</v>
      </c>
      <c r="R286" s="376" t="s">
        <v>319</v>
      </c>
      <c r="S286" s="376" t="s">
        <v>319</v>
      </c>
      <c r="T286" s="376" t="s">
        <v>1184</v>
      </c>
      <c r="U286" s="376" t="s">
        <v>1185</v>
      </c>
      <c r="V286" s="376" t="s">
        <v>1185</v>
      </c>
      <c r="W286" s="376" t="s">
        <v>1185</v>
      </c>
      <c r="X286" s="376" t="s">
        <v>1185</v>
      </c>
      <c r="Y286" s="376" t="s">
        <v>1184</v>
      </c>
      <c r="Z286" s="376" t="s">
        <v>1185</v>
      </c>
      <c r="AA286" s="376" t="s">
        <v>1185</v>
      </c>
      <c r="AB286" s="376" t="s">
        <v>1207</v>
      </c>
      <c r="AC286" s="416"/>
      <c r="AD286" s="376" t="s">
        <v>1380</v>
      </c>
      <c r="AE286" s="376"/>
      <c r="AF286" s="376" t="s">
        <v>1380</v>
      </c>
      <c r="AG286" s="376"/>
      <c r="AH286" s="376"/>
      <c r="AI286" s="376" t="s">
        <v>1187</v>
      </c>
      <c r="AJ286" s="376"/>
      <c r="AK286" s="376"/>
      <c r="AL286" s="376"/>
    </row>
    <row r="287" spans="1:38" ht="30.75" customHeight="1" x14ac:dyDescent="0.25">
      <c r="A287" s="425">
        <v>261</v>
      </c>
      <c r="B287" s="376"/>
      <c r="C287" s="376"/>
      <c r="D287" s="376"/>
      <c r="E287" s="376" t="s">
        <v>2122</v>
      </c>
      <c r="F287" s="376"/>
      <c r="G287" s="376" t="s">
        <v>2070</v>
      </c>
      <c r="H287" s="376"/>
      <c r="I287" s="376" t="s">
        <v>2136</v>
      </c>
      <c r="J287" s="380">
        <v>0</v>
      </c>
      <c r="K287" s="376" t="s">
        <v>1187</v>
      </c>
      <c r="L287" s="376">
        <v>4</v>
      </c>
      <c r="M287" s="376">
        <v>1</v>
      </c>
      <c r="N287" s="376" t="s">
        <v>1995</v>
      </c>
      <c r="O287" s="376" t="s">
        <v>1197</v>
      </c>
      <c r="P287" s="376" t="s">
        <v>460</v>
      </c>
      <c r="Q287" s="376" t="s">
        <v>1202</v>
      </c>
      <c r="R287" s="376" t="s">
        <v>1202</v>
      </c>
      <c r="S287" s="376" t="s">
        <v>1202</v>
      </c>
      <c r="T287" s="376" t="s">
        <v>1185</v>
      </c>
      <c r="U287" s="376" t="s">
        <v>1185</v>
      </c>
      <c r="V287" s="376" t="s">
        <v>1185</v>
      </c>
      <c r="W287" s="376" t="s">
        <v>1185</v>
      </c>
      <c r="X287" s="376" t="s">
        <v>1185</v>
      </c>
      <c r="Y287" s="376" t="s">
        <v>1185</v>
      </c>
      <c r="Z287" s="376" t="s">
        <v>1185</v>
      </c>
      <c r="AA287" s="376" t="s">
        <v>1185</v>
      </c>
      <c r="AB287" s="376" t="s">
        <v>1380</v>
      </c>
      <c r="AC287" s="416"/>
      <c r="AD287" s="376" t="s">
        <v>1380</v>
      </c>
      <c r="AE287" s="376"/>
      <c r="AF287" s="376" t="s">
        <v>1380</v>
      </c>
      <c r="AG287" s="376"/>
      <c r="AH287" s="376"/>
      <c r="AI287" s="376" t="s">
        <v>1187</v>
      </c>
      <c r="AJ287" s="376"/>
      <c r="AK287" s="376"/>
      <c r="AL287" s="376"/>
    </row>
    <row r="288" spans="1:38" ht="30.75" customHeight="1" x14ac:dyDescent="0.25">
      <c r="A288" s="425">
        <v>262</v>
      </c>
      <c r="B288" s="376"/>
      <c r="C288" s="376"/>
      <c r="D288" s="376"/>
      <c r="E288" s="376" t="s">
        <v>2123</v>
      </c>
      <c r="F288" s="376"/>
      <c r="G288" s="376" t="s">
        <v>2070</v>
      </c>
      <c r="H288" s="376"/>
      <c r="I288" s="376" t="s">
        <v>2136</v>
      </c>
      <c r="J288" s="380">
        <v>0</v>
      </c>
      <c r="K288" s="376" t="s">
        <v>1187</v>
      </c>
      <c r="L288" s="376">
        <v>4</v>
      </c>
      <c r="M288" s="376">
        <v>1</v>
      </c>
      <c r="N288" s="376" t="s">
        <v>1995</v>
      </c>
      <c r="O288" s="376" t="s">
        <v>1197</v>
      </c>
      <c r="P288" s="376" t="s">
        <v>460</v>
      </c>
      <c r="Q288" s="376" t="s">
        <v>1201</v>
      </c>
      <c r="R288" s="376" t="s">
        <v>1201</v>
      </c>
      <c r="S288" s="376" t="s">
        <v>1201</v>
      </c>
      <c r="T288" s="376" t="s">
        <v>1185</v>
      </c>
      <c r="U288" s="376" t="s">
        <v>1185</v>
      </c>
      <c r="V288" s="376" t="s">
        <v>1185</v>
      </c>
      <c r="W288" s="376" t="s">
        <v>1185</v>
      </c>
      <c r="X288" s="376" t="s">
        <v>1185</v>
      </c>
      <c r="Y288" s="376" t="s">
        <v>1185</v>
      </c>
      <c r="Z288" s="376" t="s">
        <v>1185</v>
      </c>
      <c r="AA288" s="376" t="s">
        <v>1185</v>
      </c>
      <c r="AB288" s="376" t="s">
        <v>1380</v>
      </c>
      <c r="AC288" s="416"/>
      <c r="AD288" s="376" t="s">
        <v>1380</v>
      </c>
      <c r="AE288" s="376"/>
      <c r="AF288" s="376" t="s">
        <v>1380</v>
      </c>
      <c r="AG288" s="376"/>
      <c r="AH288" s="376"/>
      <c r="AI288" s="376" t="s">
        <v>1187</v>
      </c>
      <c r="AJ288" s="376"/>
      <c r="AK288" s="376"/>
      <c r="AL288" s="376"/>
    </row>
    <row r="289" spans="1:38" ht="30.75" customHeight="1" x14ac:dyDescent="0.25">
      <c r="A289" s="425">
        <v>263</v>
      </c>
      <c r="B289" s="376"/>
      <c r="C289" s="376"/>
      <c r="D289" s="376"/>
      <c r="E289" s="376" t="s">
        <v>2124</v>
      </c>
      <c r="F289" s="376"/>
      <c r="G289" s="376" t="s">
        <v>2070</v>
      </c>
      <c r="H289" s="376"/>
      <c r="I289" s="376" t="s">
        <v>2136</v>
      </c>
      <c r="J289" s="380">
        <v>0</v>
      </c>
      <c r="K289" s="376" t="s">
        <v>1187</v>
      </c>
      <c r="L289" s="376">
        <v>4</v>
      </c>
      <c r="M289" s="376">
        <v>1</v>
      </c>
      <c r="N289" s="376" t="s">
        <v>1995</v>
      </c>
      <c r="O289" s="376" t="s">
        <v>1197</v>
      </c>
      <c r="P289" s="376" t="s">
        <v>460</v>
      </c>
      <c r="Q289" s="376" t="s">
        <v>1200</v>
      </c>
      <c r="R289" s="376" t="s">
        <v>1200</v>
      </c>
      <c r="S289" s="376" t="s">
        <v>1200</v>
      </c>
      <c r="T289" s="376" t="s">
        <v>1185</v>
      </c>
      <c r="U289" s="376" t="s">
        <v>1185</v>
      </c>
      <c r="V289" s="376" t="s">
        <v>1185</v>
      </c>
      <c r="W289" s="376" t="s">
        <v>1185</v>
      </c>
      <c r="X289" s="376" t="s">
        <v>1185</v>
      </c>
      <c r="Y289" s="376" t="s">
        <v>1185</v>
      </c>
      <c r="Z289" s="376" t="s">
        <v>1185</v>
      </c>
      <c r="AA289" s="376" t="s">
        <v>1185</v>
      </c>
      <c r="AB289" s="376" t="s">
        <v>1380</v>
      </c>
      <c r="AC289" s="416"/>
      <c r="AD289" s="376" t="s">
        <v>1380</v>
      </c>
      <c r="AE289" s="376"/>
      <c r="AF289" s="376" t="s">
        <v>1380</v>
      </c>
      <c r="AG289" s="376"/>
      <c r="AH289" s="376"/>
      <c r="AI289" s="376" t="s">
        <v>1187</v>
      </c>
      <c r="AJ289" s="376"/>
      <c r="AK289" s="376"/>
      <c r="AL289" s="376"/>
    </row>
    <row r="290" spans="1:38" ht="30.75" customHeight="1" x14ac:dyDescent="0.25">
      <c r="A290" s="425">
        <v>264</v>
      </c>
      <c r="B290" s="376"/>
      <c r="C290" s="376"/>
      <c r="D290" s="376"/>
      <c r="E290" s="376" t="s">
        <v>2125</v>
      </c>
      <c r="F290" s="376"/>
      <c r="G290" s="376" t="s">
        <v>2070</v>
      </c>
      <c r="H290" s="376"/>
      <c r="I290" s="376" t="s">
        <v>2136</v>
      </c>
      <c r="J290" s="380">
        <v>0</v>
      </c>
      <c r="K290" s="376" t="s">
        <v>1187</v>
      </c>
      <c r="L290" s="376">
        <v>4</v>
      </c>
      <c r="M290" s="376">
        <v>1</v>
      </c>
      <c r="N290" s="376" t="s">
        <v>1995</v>
      </c>
      <c r="O290" s="376" t="s">
        <v>1197</v>
      </c>
      <c r="P290" s="376" t="s">
        <v>460</v>
      </c>
      <c r="Q290" s="376" t="s">
        <v>1199</v>
      </c>
      <c r="R290" s="376" t="s">
        <v>1199</v>
      </c>
      <c r="S290" s="376" t="s">
        <v>1199</v>
      </c>
      <c r="T290" s="376" t="s">
        <v>1185</v>
      </c>
      <c r="U290" s="376" t="s">
        <v>1185</v>
      </c>
      <c r="V290" s="376" t="s">
        <v>1185</v>
      </c>
      <c r="W290" s="376" t="s">
        <v>1185</v>
      </c>
      <c r="X290" s="376" t="s">
        <v>1185</v>
      </c>
      <c r="Y290" s="376" t="s">
        <v>1185</v>
      </c>
      <c r="Z290" s="376" t="s">
        <v>1185</v>
      </c>
      <c r="AA290" s="376" t="s">
        <v>1185</v>
      </c>
      <c r="AB290" s="376" t="s">
        <v>1380</v>
      </c>
      <c r="AC290" s="416"/>
      <c r="AD290" s="376" t="s">
        <v>1380</v>
      </c>
      <c r="AE290" s="376"/>
      <c r="AF290" s="376" t="s">
        <v>1380</v>
      </c>
      <c r="AG290" s="376"/>
      <c r="AH290" s="376"/>
      <c r="AI290" s="376" t="s">
        <v>1187</v>
      </c>
      <c r="AJ290" s="376"/>
      <c r="AK290" s="376"/>
      <c r="AL290" s="376"/>
    </row>
    <row r="291" spans="1:38" ht="30.75" customHeight="1" x14ac:dyDescent="0.25">
      <c r="A291" s="425">
        <v>265</v>
      </c>
      <c r="B291" s="376"/>
      <c r="C291" s="376"/>
      <c r="D291" s="376"/>
      <c r="E291" s="376" t="s">
        <v>2126</v>
      </c>
      <c r="F291" s="376"/>
      <c r="G291" s="376" t="s">
        <v>2070</v>
      </c>
      <c r="H291" s="376"/>
      <c r="I291" s="376" t="s">
        <v>2136</v>
      </c>
      <c r="J291" s="380">
        <v>0</v>
      </c>
      <c r="K291" s="376" t="s">
        <v>1187</v>
      </c>
      <c r="L291" s="376">
        <v>4</v>
      </c>
      <c r="M291" s="376">
        <v>1</v>
      </c>
      <c r="N291" s="376" t="s">
        <v>1995</v>
      </c>
      <c r="O291" s="376" t="s">
        <v>1197</v>
      </c>
      <c r="P291" s="376" t="s">
        <v>460</v>
      </c>
      <c r="Q291" s="376" t="s">
        <v>1198</v>
      </c>
      <c r="R291" s="376" t="s">
        <v>1198</v>
      </c>
      <c r="S291" s="376" t="s">
        <v>1198</v>
      </c>
      <c r="T291" s="376" t="s">
        <v>1185</v>
      </c>
      <c r="U291" s="376" t="s">
        <v>1185</v>
      </c>
      <c r="V291" s="376" t="s">
        <v>1185</v>
      </c>
      <c r="W291" s="376" t="s">
        <v>1185</v>
      </c>
      <c r="X291" s="376" t="s">
        <v>1185</v>
      </c>
      <c r="Y291" s="376" t="s">
        <v>1185</v>
      </c>
      <c r="Z291" s="376" t="s">
        <v>1185</v>
      </c>
      <c r="AA291" s="376" t="s">
        <v>1185</v>
      </c>
      <c r="AB291" s="376" t="s">
        <v>1380</v>
      </c>
      <c r="AC291" s="416"/>
      <c r="AD291" s="376" t="s">
        <v>1380</v>
      </c>
      <c r="AE291" s="376"/>
      <c r="AF291" s="376" t="s">
        <v>1380</v>
      </c>
      <c r="AG291" s="376"/>
      <c r="AH291" s="376"/>
      <c r="AI291" s="376" t="s">
        <v>1187</v>
      </c>
      <c r="AJ291" s="376"/>
      <c r="AK291" s="376"/>
      <c r="AL291" s="376"/>
    </row>
    <row r="292" spans="1:38" ht="30.75" customHeight="1" x14ac:dyDescent="0.25">
      <c r="A292" s="425">
        <v>266</v>
      </c>
      <c r="B292" s="376"/>
      <c r="C292" s="376"/>
      <c r="D292" s="376"/>
      <c r="E292" s="376" t="s">
        <v>2127</v>
      </c>
      <c r="F292" s="376"/>
      <c r="G292" s="376" t="s">
        <v>2070</v>
      </c>
      <c r="H292" s="376"/>
      <c r="I292" s="376" t="s">
        <v>2136</v>
      </c>
      <c r="J292" s="380">
        <v>0</v>
      </c>
      <c r="K292" s="376" t="s">
        <v>1187</v>
      </c>
      <c r="L292" s="376">
        <v>4</v>
      </c>
      <c r="M292" s="376">
        <v>1</v>
      </c>
      <c r="N292" s="376" t="s">
        <v>1995</v>
      </c>
      <c r="O292" s="376" t="s">
        <v>1197</v>
      </c>
      <c r="P292" s="376" t="s">
        <v>460</v>
      </c>
      <c r="Q292" s="376" t="s">
        <v>1196</v>
      </c>
      <c r="R292" s="376" t="s">
        <v>1196</v>
      </c>
      <c r="S292" s="376" t="s">
        <v>1196</v>
      </c>
      <c r="T292" s="376" t="s">
        <v>1185</v>
      </c>
      <c r="U292" s="376" t="s">
        <v>1185</v>
      </c>
      <c r="V292" s="376" t="s">
        <v>1185</v>
      </c>
      <c r="W292" s="376" t="s">
        <v>1185</v>
      </c>
      <c r="X292" s="376" t="s">
        <v>1185</v>
      </c>
      <c r="Y292" s="376" t="s">
        <v>1185</v>
      </c>
      <c r="Z292" s="376" t="s">
        <v>1185</v>
      </c>
      <c r="AA292" s="376" t="s">
        <v>1185</v>
      </c>
      <c r="AB292" s="376" t="s">
        <v>1380</v>
      </c>
      <c r="AC292" s="416"/>
      <c r="AD292" s="376" t="s">
        <v>1380</v>
      </c>
      <c r="AE292" s="376"/>
      <c r="AF292" s="376" t="s">
        <v>1380</v>
      </c>
      <c r="AG292" s="376"/>
      <c r="AH292" s="376"/>
      <c r="AI292" s="376" t="s">
        <v>1187</v>
      </c>
      <c r="AJ292" s="376"/>
      <c r="AK292" s="376"/>
      <c r="AL292" s="376"/>
    </row>
    <row r="293" spans="1:38" ht="30.75" customHeight="1" x14ac:dyDescent="0.25">
      <c r="A293" s="425">
        <v>267</v>
      </c>
      <c r="B293" s="376"/>
      <c r="C293" s="376"/>
      <c r="D293" s="376"/>
      <c r="E293" s="376" t="s">
        <v>327</v>
      </c>
      <c r="F293" s="376"/>
      <c r="G293" s="376" t="s">
        <v>631</v>
      </c>
      <c r="H293" s="376"/>
      <c r="I293" s="376" t="s">
        <v>2136</v>
      </c>
      <c r="J293" s="380">
        <v>0</v>
      </c>
      <c r="K293" s="376" t="s">
        <v>1187</v>
      </c>
      <c r="L293" s="376">
        <v>4</v>
      </c>
      <c r="M293" s="376">
        <v>1</v>
      </c>
      <c r="N293" s="376" t="s">
        <v>1996</v>
      </c>
      <c r="O293" s="376" t="s">
        <v>1190</v>
      </c>
      <c r="P293" s="376" t="s">
        <v>502</v>
      </c>
      <c r="Q293" s="376" t="s">
        <v>327</v>
      </c>
      <c r="R293" s="376" t="s">
        <v>327</v>
      </c>
      <c r="S293" s="376" t="s">
        <v>327</v>
      </c>
      <c r="T293" s="376" t="s">
        <v>1184</v>
      </c>
      <c r="U293" s="376" t="s">
        <v>1184</v>
      </c>
      <c r="V293" s="376" t="s">
        <v>1184</v>
      </c>
      <c r="W293" s="376" t="s">
        <v>1184</v>
      </c>
      <c r="X293" s="376" t="s">
        <v>1184</v>
      </c>
      <c r="Y293" s="376" t="s">
        <v>1184</v>
      </c>
      <c r="Z293" s="376" t="s">
        <v>1185</v>
      </c>
      <c r="AA293" s="376" t="s">
        <v>1185</v>
      </c>
      <c r="AB293" s="376" t="s">
        <v>1207</v>
      </c>
      <c r="AC293" s="416"/>
      <c r="AD293" s="376" t="s">
        <v>1380</v>
      </c>
      <c r="AE293" s="376"/>
      <c r="AF293" s="376" t="s">
        <v>1380</v>
      </c>
      <c r="AG293" s="376"/>
      <c r="AH293" s="376"/>
      <c r="AI293" s="376" t="s">
        <v>1187</v>
      </c>
      <c r="AJ293" s="376" t="s">
        <v>1189</v>
      </c>
      <c r="AK293" s="376"/>
      <c r="AL293" s="376"/>
    </row>
    <row r="294" spans="1:38" ht="30.75" customHeight="1" x14ac:dyDescent="0.25">
      <c r="A294" s="425">
        <v>268</v>
      </c>
      <c r="B294" s="376"/>
      <c r="C294" s="376"/>
      <c r="D294" s="376"/>
      <c r="E294" s="376" t="s">
        <v>2128</v>
      </c>
      <c r="F294" s="376"/>
      <c r="G294" s="376" t="s">
        <v>2070</v>
      </c>
      <c r="H294" s="376"/>
      <c r="I294" s="376" t="s">
        <v>2136</v>
      </c>
      <c r="J294" s="380">
        <v>0</v>
      </c>
      <c r="K294" s="376" t="s">
        <v>1187</v>
      </c>
      <c r="L294" s="376">
        <v>4</v>
      </c>
      <c r="M294" s="376">
        <v>1</v>
      </c>
      <c r="N294" s="376" t="s">
        <v>1996</v>
      </c>
      <c r="O294" s="376" t="s">
        <v>1190</v>
      </c>
      <c r="P294" s="376" t="s">
        <v>460</v>
      </c>
      <c r="Q294" s="376" t="s">
        <v>1195</v>
      </c>
      <c r="R294" s="376" t="s">
        <v>1195</v>
      </c>
      <c r="S294" s="376" t="s">
        <v>1195</v>
      </c>
      <c r="T294" s="376" t="s">
        <v>1185</v>
      </c>
      <c r="U294" s="376" t="s">
        <v>1185</v>
      </c>
      <c r="V294" s="376" t="s">
        <v>1185</v>
      </c>
      <c r="W294" s="376" t="s">
        <v>1185</v>
      </c>
      <c r="X294" s="376" t="s">
        <v>1185</v>
      </c>
      <c r="Y294" s="376" t="s">
        <v>1185</v>
      </c>
      <c r="Z294" s="376" t="s">
        <v>1185</v>
      </c>
      <c r="AA294" s="376" t="s">
        <v>1185</v>
      </c>
      <c r="AB294" s="376" t="s">
        <v>1380</v>
      </c>
      <c r="AC294" s="416"/>
      <c r="AD294" s="376" t="s">
        <v>1380</v>
      </c>
      <c r="AE294" s="376"/>
      <c r="AF294" s="376" t="s">
        <v>1380</v>
      </c>
      <c r="AG294" s="376"/>
      <c r="AH294" s="376"/>
      <c r="AI294" s="376" t="s">
        <v>1187</v>
      </c>
      <c r="AJ294" s="376"/>
      <c r="AK294" s="376"/>
      <c r="AL294" s="376"/>
    </row>
    <row r="295" spans="1:38" ht="30.75" customHeight="1" x14ac:dyDescent="0.25">
      <c r="A295" s="425">
        <v>269</v>
      </c>
      <c r="B295" s="376"/>
      <c r="C295" s="376"/>
      <c r="D295" s="376"/>
      <c r="E295" s="376" t="s">
        <v>2129</v>
      </c>
      <c r="F295" s="376"/>
      <c r="G295" s="376" t="s">
        <v>2070</v>
      </c>
      <c r="H295" s="376"/>
      <c r="I295" s="376" t="s">
        <v>2136</v>
      </c>
      <c r="J295" s="380">
        <v>0</v>
      </c>
      <c r="K295" s="376" t="s">
        <v>1187</v>
      </c>
      <c r="L295" s="376">
        <v>4</v>
      </c>
      <c r="M295" s="376">
        <v>1</v>
      </c>
      <c r="N295" s="376" t="s">
        <v>1996</v>
      </c>
      <c r="O295" s="376" t="s">
        <v>1190</v>
      </c>
      <c r="P295" s="376" t="s">
        <v>460</v>
      </c>
      <c r="Q295" s="376" t="s">
        <v>1194</v>
      </c>
      <c r="R295" s="376" t="s">
        <v>1194</v>
      </c>
      <c r="S295" s="376" t="s">
        <v>1194</v>
      </c>
      <c r="T295" s="376" t="s">
        <v>1185</v>
      </c>
      <c r="U295" s="376" t="s">
        <v>1185</v>
      </c>
      <c r="V295" s="376" t="s">
        <v>1185</v>
      </c>
      <c r="W295" s="376" t="s">
        <v>1185</v>
      </c>
      <c r="X295" s="376" t="s">
        <v>1185</v>
      </c>
      <c r="Y295" s="376" t="s">
        <v>1185</v>
      </c>
      <c r="Z295" s="376" t="s">
        <v>1185</v>
      </c>
      <c r="AA295" s="376" t="s">
        <v>1185</v>
      </c>
      <c r="AB295" s="376" t="s">
        <v>1380</v>
      </c>
      <c r="AC295" s="416"/>
      <c r="AD295" s="376" t="s">
        <v>1380</v>
      </c>
      <c r="AE295" s="376"/>
      <c r="AF295" s="376" t="s">
        <v>1380</v>
      </c>
      <c r="AG295" s="376"/>
      <c r="AH295" s="376"/>
      <c r="AI295" s="376" t="s">
        <v>1187</v>
      </c>
      <c r="AJ295" s="376"/>
      <c r="AK295" s="376"/>
      <c r="AL295" s="376"/>
    </row>
    <row r="296" spans="1:38" ht="30.75" customHeight="1" x14ac:dyDescent="0.25">
      <c r="A296" s="425">
        <v>270</v>
      </c>
      <c r="B296" s="376"/>
      <c r="C296" s="376"/>
      <c r="D296" s="376"/>
      <c r="E296" s="376" t="s">
        <v>331</v>
      </c>
      <c r="F296" s="376"/>
      <c r="G296" s="376" t="s">
        <v>631</v>
      </c>
      <c r="H296" s="376"/>
      <c r="I296" s="376" t="s">
        <v>2136</v>
      </c>
      <c r="J296" s="380">
        <v>0</v>
      </c>
      <c r="K296" s="376" t="s">
        <v>1187</v>
      </c>
      <c r="L296" s="376">
        <v>4</v>
      </c>
      <c r="M296" s="376">
        <v>1</v>
      </c>
      <c r="N296" s="376" t="s">
        <v>1996</v>
      </c>
      <c r="O296" s="376" t="s">
        <v>1190</v>
      </c>
      <c r="P296" s="376" t="s">
        <v>503</v>
      </c>
      <c r="Q296" s="376" t="s">
        <v>331</v>
      </c>
      <c r="R296" s="376" t="s">
        <v>331</v>
      </c>
      <c r="S296" s="376" t="s">
        <v>331</v>
      </c>
      <c r="T296" s="376" t="s">
        <v>1184</v>
      </c>
      <c r="U296" s="376" t="s">
        <v>1184</v>
      </c>
      <c r="V296" s="376" t="s">
        <v>1184</v>
      </c>
      <c r="W296" s="376" t="s">
        <v>1184</v>
      </c>
      <c r="X296" s="376" t="s">
        <v>1184</v>
      </c>
      <c r="Y296" s="376" t="s">
        <v>1184</v>
      </c>
      <c r="Z296" s="376" t="s">
        <v>1185</v>
      </c>
      <c r="AA296" s="376" t="s">
        <v>1185</v>
      </c>
      <c r="AB296" s="376" t="s">
        <v>1207</v>
      </c>
      <c r="AC296" s="416"/>
      <c r="AD296" s="376" t="s">
        <v>1380</v>
      </c>
      <c r="AE296" s="376"/>
      <c r="AF296" s="376" t="s">
        <v>1380</v>
      </c>
      <c r="AG296" s="376"/>
      <c r="AH296" s="376"/>
      <c r="AI296" s="376" t="s">
        <v>1187</v>
      </c>
      <c r="AJ296" s="376" t="s">
        <v>1189</v>
      </c>
      <c r="AK296" s="376"/>
      <c r="AL296" s="376"/>
    </row>
    <row r="297" spans="1:38" ht="30.75" customHeight="1" x14ac:dyDescent="0.25">
      <c r="A297" s="425">
        <v>271</v>
      </c>
      <c r="B297" s="376"/>
      <c r="C297" s="376"/>
      <c r="D297" s="376"/>
      <c r="E297" s="376" t="s">
        <v>2130</v>
      </c>
      <c r="F297" s="376"/>
      <c r="G297" s="376" t="s">
        <v>2070</v>
      </c>
      <c r="H297" s="376"/>
      <c r="I297" s="376" t="s">
        <v>2136</v>
      </c>
      <c r="J297" s="380">
        <v>0</v>
      </c>
      <c r="K297" s="376" t="s">
        <v>1187</v>
      </c>
      <c r="L297" s="376">
        <v>4</v>
      </c>
      <c r="M297" s="376">
        <v>1</v>
      </c>
      <c r="N297" s="376" t="s">
        <v>1996</v>
      </c>
      <c r="O297" s="376" t="s">
        <v>1190</v>
      </c>
      <c r="P297" s="376" t="s">
        <v>460</v>
      </c>
      <c r="Q297" s="376" t="s">
        <v>1193</v>
      </c>
      <c r="R297" s="376" t="s">
        <v>1193</v>
      </c>
      <c r="S297" s="376" t="s">
        <v>1193</v>
      </c>
      <c r="T297" s="376" t="s">
        <v>1185</v>
      </c>
      <c r="U297" s="376" t="s">
        <v>1185</v>
      </c>
      <c r="V297" s="376" t="s">
        <v>1185</v>
      </c>
      <c r="W297" s="376" t="s">
        <v>1185</v>
      </c>
      <c r="X297" s="376" t="s">
        <v>1185</v>
      </c>
      <c r="Y297" s="376" t="s">
        <v>1185</v>
      </c>
      <c r="Z297" s="376" t="s">
        <v>1185</v>
      </c>
      <c r="AA297" s="376" t="s">
        <v>1185</v>
      </c>
      <c r="AB297" s="376" t="s">
        <v>1380</v>
      </c>
      <c r="AC297" s="416"/>
      <c r="AD297" s="376" t="s">
        <v>1380</v>
      </c>
      <c r="AE297" s="376"/>
      <c r="AF297" s="376" t="s">
        <v>1380</v>
      </c>
      <c r="AG297" s="376"/>
      <c r="AH297" s="376"/>
      <c r="AI297" s="376" t="s">
        <v>1187</v>
      </c>
      <c r="AJ297" s="376"/>
      <c r="AK297" s="376"/>
      <c r="AL297" s="376"/>
    </row>
    <row r="298" spans="1:38" ht="30.75" customHeight="1" x14ac:dyDescent="0.25">
      <c r="A298" s="425">
        <v>272</v>
      </c>
      <c r="B298" s="376"/>
      <c r="C298" s="376"/>
      <c r="D298" s="376"/>
      <c r="E298" s="376" t="s">
        <v>2131</v>
      </c>
      <c r="F298" s="376"/>
      <c r="G298" s="376" t="s">
        <v>2070</v>
      </c>
      <c r="H298" s="376"/>
      <c r="I298" s="376" t="s">
        <v>2136</v>
      </c>
      <c r="J298" s="380">
        <v>0</v>
      </c>
      <c r="K298" s="376" t="s">
        <v>1187</v>
      </c>
      <c r="L298" s="376">
        <v>4</v>
      </c>
      <c r="M298" s="376">
        <v>1</v>
      </c>
      <c r="N298" s="376" t="s">
        <v>1996</v>
      </c>
      <c r="O298" s="376" t="s">
        <v>1190</v>
      </c>
      <c r="P298" s="376" t="s">
        <v>460</v>
      </c>
      <c r="Q298" s="376" t="s">
        <v>1192</v>
      </c>
      <c r="R298" s="376" t="s">
        <v>1192</v>
      </c>
      <c r="S298" s="376" t="s">
        <v>1192</v>
      </c>
      <c r="T298" s="376" t="s">
        <v>1185</v>
      </c>
      <c r="U298" s="376" t="s">
        <v>1185</v>
      </c>
      <c r="V298" s="376" t="s">
        <v>1185</v>
      </c>
      <c r="W298" s="376" t="s">
        <v>1185</v>
      </c>
      <c r="X298" s="376" t="s">
        <v>1185</v>
      </c>
      <c r="Y298" s="376" t="s">
        <v>1185</v>
      </c>
      <c r="Z298" s="376" t="s">
        <v>1185</v>
      </c>
      <c r="AA298" s="376" t="s">
        <v>1185</v>
      </c>
      <c r="AB298" s="376" t="s">
        <v>1380</v>
      </c>
      <c r="AC298" s="416"/>
      <c r="AD298" s="376" t="s">
        <v>1380</v>
      </c>
      <c r="AE298" s="376"/>
      <c r="AF298" s="376" t="s">
        <v>1380</v>
      </c>
      <c r="AG298" s="376"/>
      <c r="AH298" s="376"/>
      <c r="AI298" s="376" t="s">
        <v>1187</v>
      </c>
      <c r="AJ298" s="376"/>
      <c r="AK298" s="376"/>
      <c r="AL298" s="376"/>
    </row>
    <row r="299" spans="1:38" ht="30.75" customHeight="1" x14ac:dyDescent="0.25">
      <c r="A299" s="425">
        <v>273</v>
      </c>
      <c r="B299" s="376"/>
      <c r="C299" s="376"/>
      <c r="D299" s="376"/>
      <c r="E299" s="376" t="s">
        <v>2132</v>
      </c>
      <c r="F299" s="376"/>
      <c r="G299" s="376" t="s">
        <v>2070</v>
      </c>
      <c r="H299" s="376"/>
      <c r="I299" s="376" t="s">
        <v>2136</v>
      </c>
      <c r="J299" s="380">
        <v>0</v>
      </c>
      <c r="K299" s="376" t="s">
        <v>1187</v>
      </c>
      <c r="L299" s="376">
        <v>4</v>
      </c>
      <c r="M299" s="376">
        <v>1</v>
      </c>
      <c r="N299" s="376" t="s">
        <v>1996</v>
      </c>
      <c r="O299" s="376" t="s">
        <v>1190</v>
      </c>
      <c r="P299" s="376" t="s">
        <v>460</v>
      </c>
      <c r="Q299" s="376" t="s">
        <v>1191</v>
      </c>
      <c r="R299" s="376" t="s">
        <v>1191</v>
      </c>
      <c r="S299" s="376" t="s">
        <v>1191</v>
      </c>
      <c r="T299" s="376" t="s">
        <v>1185</v>
      </c>
      <c r="U299" s="376" t="s">
        <v>1185</v>
      </c>
      <c r="V299" s="376" t="s">
        <v>1185</v>
      </c>
      <c r="W299" s="376" t="s">
        <v>1185</v>
      </c>
      <c r="X299" s="376" t="s">
        <v>1185</v>
      </c>
      <c r="Y299" s="376" t="s">
        <v>1185</v>
      </c>
      <c r="Z299" s="376" t="s">
        <v>1185</v>
      </c>
      <c r="AA299" s="376" t="s">
        <v>1185</v>
      </c>
      <c r="AB299" s="376" t="s">
        <v>1380</v>
      </c>
      <c r="AC299" s="416"/>
      <c r="AD299" s="376" t="s">
        <v>1380</v>
      </c>
      <c r="AE299" s="376"/>
      <c r="AF299" s="376" t="s">
        <v>1380</v>
      </c>
      <c r="AG299" s="376"/>
      <c r="AH299" s="376"/>
      <c r="AI299" s="376" t="s">
        <v>1187</v>
      </c>
      <c r="AJ299" s="376"/>
      <c r="AK299" s="376"/>
      <c r="AL299" s="376"/>
    </row>
    <row r="300" spans="1:38" ht="30.75" customHeight="1" x14ac:dyDescent="0.25">
      <c r="A300" s="425">
        <v>274</v>
      </c>
      <c r="B300" s="376"/>
      <c r="C300" s="376"/>
      <c r="D300" s="376"/>
      <c r="E300" s="376" t="s">
        <v>1153</v>
      </c>
      <c r="F300" s="376"/>
      <c r="G300" s="376" t="s">
        <v>1558</v>
      </c>
      <c r="H300" s="376"/>
      <c r="I300" s="376" t="s">
        <v>2136</v>
      </c>
      <c r="J300" s="380">
        <v>0</v>
      </c>
      <c r="K300" s="376" t="s">
        <v>1187</v>
      </c>
      <c r="L300" s="376">
        <v>4</v>
      </c>
      <c r="M300" s="376">
        <v>1</v>
      </c>
      <c r="N300" s="376" t="s">
        <v>1996</v>
      </c>
      <c r="O300" s="376" t="s">
        <v>1190</v>
      </c>
      <c r="P300" s="376" t="s">
        <v>1155</v>
      </c>
      <c r="Q300" s="376" t="s">
        <v>1184</v>
      </c>
      <c r="R300" s="376" t="s">
        <v>1185</v>
      </c>
      <c r="S300" s="376" t="s">
        <v>1185</v>
      </c>
      <c r="T300" s="376" t="s">
        <v>1185</v>
      </c>
      <c r="U300" s="376" t="s">
        <v>1185</v>
      </c>
      <c r="V300" s="376" t="s">
        <v>1185</v>
      </c>
      <c r="W300" s="376" t="s">
        <v>1185</v>
      </c>
      <c r="X300" s="376" t="s">
        <v>1184</v>
      </c>
      <c r="Y300" s="376" t="s">
        <v>1185</v>
      </c>
      <c r="Z300" s="376" t="s">
        <v>1185</v>
      </c>
      <c r="AA300" s="376" t="s">
        <v>1185</v>
      </c>
      <c r="AB300" s="376" t="s">
        <v>1380</v>
      </c>
      <c r="AC300" s="416"/>
      <c r="AD300" s="376" t="s">
        <v>1380</v>
      </c>
      <c r="AE300" s="376"/>
      <c r="AF300" s="376" t="s">
        <v>1380</v>
      </c>
      <c r="AG300" s="376"/>
      <c r="AH300" s="376"/>
      <c r="AI300" s="376" t="s">
        <v>1187</v>
      </c>
      <c r="AJ300" s="376" t="s">
        <v>1189</v>
      </c>
      <c r="AK300" s="376"/>
      <c r="AL300" s="376"/>
    </row>
    <row r="301" spans="1:38" ht="30.75" customHeight="1" x14ac:dyDescent="0.25">
      <c r="A301" s="425">
        <v>275</v>
      </c>
      <c r="B301" s="376"/>
      <c r="C301" s="376"/>
      <c r="D301" s="376"/>
      <c r="E301" s="376" t="s">
        <v>337</v>
      </c>
      <c r="F301" s="376"/>
      <c r="G301" s="376" t="s">
        <v>615</v>
      </c>
      <c r="H301" s="376"/>
      <c r="I301" s="376" t="s">
        <v>2136</v>
      </c>
      <c r="J301" s="380">
        <v>0</v>
      </c>
      <c r="K301" s="376" t="s">
        <v>1187</v>
      </c>
      <c r="L301" s="376">
        <v>4</v>
      </c>
      <c r="M301" s="376">
        <v>1</v>
      </c>
      <c r="N301" s="376" t="s">
        <v>1997</v>
      </c>
      <c r="O301" s="376" t="s">
        <v>1186</v>
      </c>
      <c r="P301" s="376" t="s">
        <v>504</v>
      </c>
      <c r="Q301" s="376" t="s">
        <v>337</v>
      </c>
      <c r="R301" s="376" t="s">
        <v>337</v>
      </c>
      <c r="S301" s="376" t="s">
        <v>337</v>
      </c>
      <c r="T301" s="376" t="s">
        <v>1184</v>
      </c>
      <c r="U301" s="376" t="s">
        <v>1184</v>
      </c>
      <c r="V301" s="376" t="s">
        <v>1184</v>
      </c>
      <c r="W301" s="376" t="s">
        <v>1184</v>
      </c>
      <c r="X301" s="376" t="s">
        <v>1184</v>
      </c>
      <c r="Y301" s="376" t="s">
        <v>1184</v>
      </c>
      <c r="Z301" s="376" t="s">
        <v>1185</v>
      </c>
      <c r="AA301" s="376" t="s">
        <v>1185</v>
      </c>
      <c r="AB301" s="376" t="s">
        <v>1207</v>
      </c>
      <c r="AC301" s="416"/>
      <c r="AD301" s="376" t="s">
        <v>1207</v>
      </c>
      <c r="AE301" s="376"/>
      <c r="AF301" s="376" t="s">
        <v>1207</v>
      </c>
      <c r="AG301" s="376"/>
      <c r="AH301" s="376" t="s">
        <v>1183</v>
      </c>
      <c r="AI301" s="376" t="s">
        <v>1187</v>
      </c>
      <c r="AJ301" s="376" t="s">
        <v>1188</v>
      </c>
      <c r="AK301" s="376"/>
      <c r="AL301" s="376"/>
    </row>
    <row r="302" spans="1:38" ht="30.75" customHeight="1" x14ac:dyDescent="0.25">
      <c r="A302" s="425">
        <v>276</v>
      </c>
      <c r="B302" s="376"/>
      <c r="C302" s="376"/>
      <c r="D302" s="376"/>
      <c r="E302" s="376" t="s">
        <v>339</v>
      </c>
      <c r="F302" s="376"/>
      <c r="G302" s="376" t="s">
        <v>615</v>
      </c>
      <c r="H302" s="376"/>
      <c r="I302" s="376" t="s">
        <v>2136</v>
      </c>
      <c r="J302" s="380">
        <v>0</v>
      </c>
      <c r="K302" s="376" t="s">
        <v>1187</v>
      </c>
      <c r="L302" s="376">
        <v>4</v>
      </c>
      <c r="M302" s="376">
        <v>1</v>
      </c>
      <c r="N302" s="376" t="s">
        <v>1997</v>
      </c>
      <c r="O302" s="376" t="s">
        <v>1186</v>
      </c>
      <c r="P302" s="376" t="s">
        <v>505</v>
      </c>
      <c r="Q302" s="376" t="s">
        <v>339</v>
      </c>
      <c r="R302" s="376" t="s">
        <v>339</v>
      </c>
      <c r="S302" s="376" t="s">
        <v>339</v>
      </c>
      <c r="T302" s="376" t="s">
        <v>1184</v>
      </c>
      <c r="U302" s="376" t="s">
        <v>1184</v>
      </c>
      <c r="V302" s="376" t="s">
        <v>1184</v>
      </c>
      <c r="W302" s="376" t="s">
        <v>1184</v>
      </c>
      <c r="X302" s="376" t="s">
        <v>1184</v>
      </c>
      <c r="Y302" s="376" t="s">
        <v>1184</v>
      </c>
      <c r="Z302" s="376" t="s">
        <v>1185</v>
      </c>
      <c r="AA302" s="376" t="s">
        <v>1185</v>
      </c>
      <c r="AB302" s="376" t="s">
        <v>1207</v>
      </c>
      <c r="AC302" s="416"/>
      <c r="AD302" s="376" t="s">
        <v>1207</v>
      </c>
      <c r="AE302" s="376"/>
      <c r="AF302" s="376" t="s">
        <v>1207</v>
      </c>
      <c r="AG302" s="376"/>
      <c r="AH302" s="376" t="s">
        <v>1183</v>
      </c>
      <c r="AI302" s="376" t="s">
        <v>1187</v>
      </c>
      <c r="AJ302" s="376" t="s">
        <v>1188</v>
      </c>
      <c r="AK302" s="376"/>
      <c r="AL302" s="376"/>
    </row>
    <row r="303" spans="1:38" ht="30.75" customHeight="1" x14ac:dyDescent="0.25">
      <c r="A303" s="425">
        <v>277</v>
      </c>
      <c r="B303" s="376"/>
      <c r="C303" s="376"/>
      <c r="D303" s="376"/>
      <c r="E303" s="376" t="s">
        <v>341</v>
      </c>
      <c r="F303" s="376"/>
      <c r="G303" s="376" t="s">
        <v>615</v>
      </c>
      <c r="H303" s="376"/>
      <c r="I303" s="376" t="s">
        <v>2136</v>
      </c>
      <c r="J303" s="380">
        <v>0</v>
      </c>
      <c r="K303" s="376" t="s">
        <v>1187</v>
      </c>
      <c r="L303" s="376">
        <v>4</v>
      </c>
      <c r="M303" s="376">
        <v>1</v>
      </c>
      <c r="N303" s="376" t="s">
        <v>1997</v>
      </c>
      <c r="O303" s="376" t="s">
        <v>1186</v>
      </c>
      <c r="P303" s="376" t="s">
        <v>506</v>
      </c>
      <c r="Q303" s="376" t="s">
        <v>341</v>
      </c>
      <c r="R303" s="376" t="s">
        <v>341</v>
      </c>
      <c r="S303" s="376" t="s">
        <v>341</v>
      </c>
      <c r="T303" s="376" t="s">
        <v>1184</v>
      </c>
      <c r="U303" s="376" t="s">
        <v>1184</v>
      </c>
      <c r="V303" s="376" t="s">
        <v>1184</v>
      </c>
      <c r="W303" s="376" t="s">
        <v>1184</v>
      </c>
      <c r="X303" s="376" t="s">
        <v>1184</v>
      </c>
      <c r="Y303" s="376" t="s">
        <v>1184</v>
      </c>
      <c r="Z303" s="376" t="s">
        <v>1185</v>
      </c>
      <c r="AA303" s="376" t="s">
        <v>1185</v>
      </c>
      <c r="AB303" s="376" t="s">
        <v>1207</v>
      </c>
      <c r="AC303" s="416"/>
      <c r="AD303" s="376" t="s">
        <v>1207</v>
      </c>
      <c r="AE303" s="376"/>
      <c r="AF303" s="376" t="s">
        <v>1207</v>
      </c>
      <c r="AG303" s="376"/>
      <c r="AH303" s="376" t="s">
        <v>1183</v>
      </c>
      <c r="AI303" s="376" t="s">
        <v>1187</v>
      </c>
      <c r="AJ303" s="376" t="s">
        <v>1188</v>
      </c>
      <c r="AK303" s="376"/>
      <c r="AL303" s="376"/>
    </row>
    <row r="304" spans="1:38" ht="30.75" customHeight="1" x14ac:dyDescent="0.25">
      <c r="A304" s="425">
        <v>278</v>
      </c>
      <c r="B304" s="376"/>
      <c r="C304" s="376"/>
      <c r="D304" s="376"/>
      <c r="E304" s="376" t="s">
        <v>343</v>
      </c>
      <c r="F304" s="376"/>
      <c r="G304" s="376" t="s">
        <v>615</v>
      </c>
      <c r="H304" s="376"/>
      <c r="I304" s="376" t="s">
        <v>2136</v>
      </c>
      <c r="J304" s="380">
        <v>0</v>
      </c>
      <c r="K304" s="376" t="s">
        <v>1187</v>
      </c>
      <c r="L304" s="376">
        <v>4</v>
      </c>
      <c r="M304" s="376">
        <v>1</v>
      </c>
      <c r="N304" s="376" t="s">
        <v>1997</v>
      </c>
      <c r="O304" s="376" t="s">
        <v>1186</v>
      </c>
      <c r="P304" s="376" t="s">
        <v>507</v>
      </c>
      <c r="Q304" s="376" t="s">
        <v>343</v>
      </c>
      <c r="R304" s="376" t="s">
        <v>343</v>
      </c>
      <c r="S304" s="376" t="s">
        <v>343</v>
      </c>
      <c r="T304" s="376" t="s">
        <v>1184</v>
      </c>
      <c r="U304" s="376" t="s">
        <v>1184</v>
      </c>
      <c r="V304" s="376" t="s">
        <v>1184</v>
      </c>
      <c r="W304" s="376" t="s">
        <v>1184</v>
      </c>
      <c r="X304" s="376" t="s">
        <v>1184</v>
      </c>
      <c r="Y304" s="376" t="s">
        <v>1184</v>
      </c>
      <c r="Z304" s="376" t="s">
        <v>1185</v>
      </c>
      <c r="AA304" s="376" t="s">
        <v>1185</v>
      </c>
      <c r="AB304" s="376" t="s">
        <v>1207</v>
      </c>
      <c r="AC304" s="416"/>
      <c r="AD304" s="376" t="s">
        <v>1207</v>
      </c>
      <c r="AE304" s="376"/>
      <c r="AF304" s="376" t="s">
        <v>1207</v>
      </c>
      <c r="AG304" s="376"/>
      <c r="AH304" s="376" t="s">
        <v>1183</v>
      </c>
      <c r="AI304" s="376" t="s">
        <v>1187</v>
      </c>
      <c r="AJ304" s="376" t="s">
        <v>1188</v>
      </c>
      <c r="AK304" s="376"/>
      <c r="AL304" s="376"/>
    </row>
    <row r="305" spans="1:38" ht="30.75" customHeight="1" x14ac:dyDescent="0.25">
      <c r="A305" s="425">
        <v>279</v>
      </c>
      <c r="B305" s="376"/>
      <c r="C305" s="376"/>
      <c r="D305" s="376"/>
      <c r="E305" s="376" t="s">
        <v>345</v>
      </c>
      <c r="F305" s="376"/>
      <c r="G305" s="376" t="s">
        <v>615</v>
      </c>
      <c r="H305" s="376"/>
      <c r="I305" s="376" t="s">
        <v>2136</v>
      </c>
      <c r="J305" s="380">
        <v>0</v>
      </c>
      <c r="K305" s="376" t="s">
        <v>1187</v>
      </c>
      <c r="L305" s="376">
        <v>4</v>
      </c>
      <c r="M305" s="376">
        <v>1</v>
      </c>
      <c r="N305" s="376" t="s">
        <v>1997</v>
      </c>
      <c r="O305" s="376" t="s">
        <v>1186</v>
      </c>
      <c r="P305" s="376" t="s">
        <v>508</v>
      </c>
      <c r="Q305" s="376" t="s">
        <v>345</v>
      </c>
      <c r="R305" s="376" t="s">
        <v>345</v>
      </c>
      <c r="S305" s="376" t="s">
        <v>345</v>
      </c>
      <c r="T305" s="376" t="s">
        <v>1184</v>
      </c>
      <c r="U305" s="376" t="s">
        <v>1184</v>
      </c>
      <c r="V305" s="376" t="s">
        <v>1184</v>
      </c>
      <c r="W305" s="376" t="s">
        <v>1184</v>
      </c>
      <c r="X305" s="376" t="s">
        <v>1184</v>
      </c>
      <c r="Y305" s="376" t="s">
        <v>1184</v>
      </c>
      <c r="Z305" s="376" t="s">
        <v>1185</v>
      </c>
      <c r="AA305" s="376" t="s">
        <v>1185</v>
      </c>
      <c r="AB305" s="376" t="s">
        <v>1207</v>
      </c>
      <c r="AC305" s="416"/>
      <c r="AD305" s="376" t="s">
        <v>1207</v>
      </c>
      <c r="AE305" s="376"/>
      <c r="AF305" s="376" t="s">
        <v>1207</v>
      </c>
      <c r="AG305" s="376"/>
      <c r="AH305" s="376" t="s">
        <v>1183</v>
      </c>
      <c r="AI305" s="376" t="s">
        <v>1187</v>
      </c>
      <c r="AJ305" s="376" t="s">
        <v>1188</v>
      </c>
      <c r="AK305" s="376"/>
      <c r="AL305" s="376"/>
    </row>
    <row r="306" spans="1:38" ht="30.75" customHeight="1" x14ac:dyDescent="0.25">
      <c r="A306" s="425">
        <v>280</v>
      </c>
      <c r="B306" s="376"/>
      <c r="C306" s="376"/>
      <c r="D306" s="376"/>
      <c r="E306" s="376" t="s">
        <v>347</v>
      </c>
      <c r="F306" s="376"/>
      <c r="G306" s="376" t="s">
        <v>615</v>
      </c>
      <c r="H306" s="376"/>
      <c r="I306" s="376" t="s">
        <v>2136</v>
      </c>
      <c r="J306" s="380">
        <v>0</v>
      </c>
      <c r="K306" s="376" t="s">
        <v>1187</v>
      </c>
      <c r="L306" s="376">
        <v>4</v>
      </c>
      <c r="M306" s="376">
        <v>1</v>
      </c>
      <c r="N306" s="376" t="s">
        <v>1997</v>
      </c>
      <c r="O306" s="376" t="s">
        <v>1186</v>
      </c>
      <c r="P306" s="376" t="s">
        <v>509</v>
      </c>
      <c r="Q306" s="376" t="s">
        <v>347</v>
      </c>
      <c r="R306" s="376" t="s">
        <v>347</v>
      </c>
      <c r="S306" s="376" t="s">
        <v>347</v>
      </c>
      <c r="T306" s="376" t="s">
        <v>1184</v>
      </c>
      <c r="U306" s="376" t="s">
        <v>1184</v>
      </c>
      <c r="V306" s="376" t="s">
        <v>1184</v>
      </c>
      <c r="W306" s="376" t="s">
        <v>1184</v>
      </c>
      <c r="X306" s="376" t="s">
        <v>1184</v>
      </c>
      <c r="Y306" s="376" t="s">
        <v>1184</v>
      </c>
      <c r="Z306" s="376" t="s">
        <v>1185</v>
      </c>
      <c r="AA306" s="376" t="s">
        <v>1185</v>
      </c>
      <c r="AB306" s="376" t="s">
        <v>1207</v>
      </c>
      <c r="AC306" s="416"/>
      <c r="AD306" s="376" t="s">
        <v>1207</v>
      </c>
      <c r="AE306" s="376"/>
      <c r="AF306" s="376" t="s">
        <v>1207</v>
      </c>
      <c r="AG306" s="376"/>
      <c r="AH306" s="376" t="s">
        <v>1183</v>
      </c>
      <c r="AI306" s="376" t="s">
        <v>1187</v>
      </c>
      <c r="AJ306" s="376"/>
      <c r="AK306" s="376"/>
      <c r="AL306" s="376"/>
    </row>
    <row r="307" spans="1:38" ht="30.75" customHeight="1" x14ac:dyDescent="0.25">
      <c r="A307" s="425">
        <v>281</v>
      </c>
      <c r="B307" s="376"/>
      <c r="C307" s="376"/>
      <c r="D307" s="376"/>
      <c r="E307" s="376" t="s">
        <v>349</v>
      </c>
      <c r="F307" s="376"/>
      <c r="G307" s="376" t="s">
        <v>615</v>
      </c>
      <c r="H307" s="376"/>
      <c r="I307" s="376" t="s">
        <v>2136</v>
      </c>
      <c r="J307" s="380">
        <v>0</v>
      </c>
      <c r="K307" s="376" t="s">
        <v>1187</v>
      </c>
      <c r="L307" s="376">
        <v>4</v>
      </c>
      <c r="M307" s="376">
        <v>1</v>
      </c>
      <c r="N307" s="376" t="s">
        <v>1997</v>
      </c>
      <c r="O307" s="376" t="s">
        <v>1186</v>
      </c>
      <c r="P307" s="376" t="s">
        <v>510</v>
      </c>
      <c r="Q307" s="376" t="s">
        <v>349</v>
      </c>
      <c r="R307" s="376" t="s">
        <v>349</v>
      </c>
      <c r="S307" s="376" t="s">
        <v>349</v>
      </c>
      <c r="T307" s="376" t="s">
        <v>1184</v>
      </c>
      <c r="U307" s="376" t="s">
        <v>1184</v>
      </c>
      <c r="V307" s="376" t="s">
        <v>1184</v>
      </c>
      <c r="W307" s="376" t="s">
        <v>1184</v>
      </c>
      <c r="X307" s="376" t="s">
        <v>1184</v>
      </c>
      <c r="Y307" s="376" t="s">
        <v>1184</v>
      </c>
      <c r="Z307" s="376" t="s">
        <v>1185</v>
      </c>
      <c r="AA307" s="376" t="s">
        <v>1185</v>
      </c>
      <c r="AB307" s="376" t="s">
        <v>1207</v>
      </c>
      <c r="AC307" s="416"/>
      <c r="AD307" s="376" t="s">
        <v>1207</v>
      </c>
      <c r="AE307" s="376"/>
      <c r="AF307" s="376" t="s">
        <v>1207</v>
      </c>
      <c r="AG307" s="376"/>
      <c r="AH307" s="376" t="s">
        <v>1183</v>
      </c>
      <c r="AI307" s="376"/>
      <c r="AJ307" s="376"/>
      <c r="AK307" s="376"/>
      <c r="AL307" s="376"/>
    </row>
    <row r="308" spans="1:38" ht="30.75" customHeight="1" x14ac:dyDescent="0.25">
      <c r="A308" s="425">
        <v>282</v>
      </c>
      <c r="B308" s="376"/>
      <c r="C308" s="376"/>
      <c r="D308" s="376"/>
      <c r="E308" s="376" t="s">
        <v>351</v>
      </c>
      <c r="F308" s="376"/>
      <c r="G308" s="376" t="s">
        <v>615</v>
      </c>
      <c r="H308" s="376"/>
      <c r="I308" s="376" t="s">
        <v>2136</v>
      </c>
      <c r="J308" s="380">
        <v>0</v>
      </c>
      <c r="K308" s="376" t="s">
        <v>1187</v>
      </c>
      <c r="L308" s="376">
        <v>4</v>
      </c>
      <c r="M308" s="376">
        <v>1</v>
      </c>
      <c r="N308" s="376" t="s">
        <v>1997</v>
      </c>
      <c r="O308" s="376" t="s">
        <v>1186</v>
      </c>
      <c r="P308" s="376" t="s">
        <v>511</v>
      </c>
      <c r="Q308" s="376" t="s">
        <v>351</v>
      </c>
      <c r="R308" s="376" t="s">
        <v>351</v>
      </c>
      <c r="S308" s="376" t="s">
        <v>351</v>
      </c>
      <c r="T308" s="376" t="s">
        <v>1184</v>
      </c>
      <c r="U308" s="376" t="s">
        <v>1184</v>
      </c>
      <c r="V308" s="376" t="s">
        <v>1184</v>
      </c>
      <c r="W308" s="376" t="s">
        <v>1184</v>
      </c>
      <c r="X308" s="376" t="s">
        <v>1184</v>
      </c>
      <c r="Y308" s="376" t="s">
        <v>1184</v>
      </c>
      <c r="Z308" s="376" t="s">
        <v>1185</v>
      </c>
      <c r="AA308" s="376" t="s">
        <v>1185</v>
      </c>
      <c r="AB308" s="376" t="s">
        <v>1207</v>
      </c>
      <c r="AC308" s="416"/>
      <c r="AD308" s="376" t="s">
        <v>1207</v>
      </c>
      <c r="AE308" s="376"/>
      <c r="AF308" s="376" t="s">
        <v>1207</v>
      </c>
      <c r="AG308" s="376"/>
      <c r="AH308" s="376" t="s">
        <v>1183</v>
      </c>
      <c r="AI308" s="376"/>
      <c r="AJ308" s="376"/>
      <c r="AK308" s="376"/>
      <c r="AL308" s="376"/>
    </row>
    <row r="309" spans="1:38" ht="30.75" hidden="1" customHeight="1" thickBot="1" x14ac:dyDescent="0.3">
      <c r="A309" s="426"/>
      <c r="B309" s="387" t="s">
        <v>1725</v>
      </c>
      <c r="C309" s="388" t="s">
        <v>1646</v>
      </c>
      <c r="D309" s="388"/>
      <c r="E309" s="389" t="s">
        <v>1646</v>
      </c>
      <c r="F309" s="389"/>
      <c r="G309" s="389" t="s">
        <v>1647</v>
      </c>
      <c r="H309" s="389"/>
      <c r="I309" s="389" t="s">
        <v>1648</v>
      </c>
      <c r="J309" s="390">
        <v>0</v>
      </c>
      <c r="K309" s="389" t="s">
        <v>1187</v>
      </c>
      <c r="L309" s="389">
        <v>4</v>
      </c>
      <c r="M309" s="389">
        <v>1</v>
      </c>
      <c r="N309" s="391" t="s">
        <v>1962</v>
      </c>
      <c r="O309" s="389" t="s">
        <v>1649</v>
      </c>
      <c r="P309" s="392"/>
      <c r="Q309" s="392"/>
      <c r="R309" s="392"/>
      <c r="S309" s="393"/>
      <c r="T309" s="393"/>
      <c r="U309" s="394" t="s">
        <v>1184</v>
      </c>
      <c r="V309" s="394" t="s">
        <v>1185</v>
      </c>
      <c r="W309" s="393"/>
      <c r="X309" s="395"/>
      <c r="Y309" s="393"/>
      <c r="Z309" s="389" t="s">
        <v>1380</v>
      </c>
      <c r="AA309" s="389" t="s">
        <v>1184</v>
      </c>
      <c r="AB309" s="389" t="s">
        <v>1185</v>
      </c>
      <c r="AC309" s="419"/>
      <c r="AD309" s="389" t="s">
        <v>1185</v>
      </c>
      <c r="AE309" s="389"/>
      <c r="AF309" s="389" t="s">
        <v>1185</v>
      </c>
      <c r="AG309" s="422"/>
    </row>
    <row r="311" spans="1:38" ht="30.75" customHeight="1" x14ac:dyDescent="0.25">
      <c r="F311" s="396" t="s">
        <v>2022</v>
      </c>
      <c r="G311" s="348" t="s">
        <v>1861</v>
      </c>
      <c r="H311" s="348" t="str">
        <f>_xlfn.CONCAT(J54,J53,J52,J48,J47,J46,J45,J39,J38,J37,J36,J35,J34,J33,J32,J30,J29,J28,J27,J26,J25,J24,J23,J22,J21,J20)</f>
        <v>00000000000000110!OCS_FOUNDRY_PUF_ENABLE &amp; !OCS_IID_PUF_ENABLE00010000000011</v>
      </c>
      <c r="I311" s="348" t="s">
        <v>1868</v>
      </c>
      <c r="J311" s="397" t="s">
        <v>2133</v>
      </c>
    </row>
    <row r="312" spans="1:38" ht="30.75" customHeight="1" x14ac:dyDescent="0.25">
      <c r="G312" s="348" t="s">
        <v>1863</v>
      </c>
      <c r="H312" s="348" t="str">
        <f>_xlfn.CONCAT(J79,J78,J77,J76,J75,J74,J73,J72,J71,J70,J69,J68,J67,J66,J65,J64,J63,J62,J61,J57,J56,J55)</f>
        <v>11111111001000010000111010000001</v>
      </c>
      <c r="I312" s="398" t="s">
        <v>1870</v>
      </c>
      <c r="J312" s="397" t="s">
        <v>2010</v>
      </c>
    </row>
    <row r="313" spans="1:38" ht="30.75" customHeight="1" x14ac:dyDescent="0.25">
      <c r="G313" s="348" t="s">
        <v>1866</v>
      </c>
      <c r="H313" s="348" t="str">
        <f>_xlfn.CONCAT(J89,J88,J87,J86,J85,J84,J83,J82,J81,J80)</f>
        <v>00000000000000000(1 &lt;&lt; cse_sram_num_banks) - 1</v>
      </c>
      <c r="J313" s="397" t="s">
        <v>2134</v>
      </c>
    </row>
    <row r="314" spans="1:38" ht="30.75" customHeight="1" x14ac:dyDescent="0.25">
      <c r="G314" s="348" t="s">
        <v>1867</v>
      </c>
      <c r="H314" s="348" t="str">
        <f>_xlfn.CONCAT(J111,J110,J109,J108,J107,J106,J105,J104,J103,J102,J101,J100,J99,J98,J97,J96,J95,J94,J93,J92,J91,J90)</f>
        <v>00000010TRNG_SEI_EN11000100000000new_LNL00new_Elasti01001</v>
      </c>
      <c r="I314" s="348" t="s">
        <v>1876</v>
      </c>
      <c r="J314" s="397" t="s">
        <v>2135</v>
      </c>
    </row>
    <row r="315" spans="1:38" ht="30.75" customHeight="1" x14ac:dyDescent="0.25">
      <c r="G315" s="348" t="s">
        <v>1998</v>
      </c>
      <c r="H315" s="348" t="str">
        <f>_xlfn.CONCAT(J115,J114,J113,J112)</f>
        <v>00000000000000000000000000000000</v>
      </c>
      <c r="I315" s="348" t="s">
        <v>1878</v>
      </c>
      <c r="J315" s="397" t="s">
        <v>1878</v>
      </c>
    </row>
    <row r="316" spans="1:38" ht="30.75" customHeight="1" x14ac:dyDescent="0.25">
      <c r="G316" s="348" t="s">
        <v>1999</v>
      </c>
      <c r="H316" s="348" t="s">
        <v>2000</v>
      </c>
      <c r="J316" s="397" t="s">
        <v>2000</v>
      </c>
    </row>
    <row r="317" spans="1:38" ht="30.75" customHeight="1" x14ac:dyDescent="0.25">
      <c r="G317" s="348" t="s">
        <v>1749</v>
      </c>
      <c r="J317" s="397"/>
      <c r="X317" s="348"/>
    </row>
    <row r="318" spans="1:38" ht="30.75" customHeight="1" x14ac:dyDescent="0.25">
      <c r="G318" s="348" t="s">
        <v>2001</v>
      </c>
      <c r="H318" s="348" t="e">
        <f>_xlfn.CONCAT(J164,J163,J162,J161,J160,J159,J158,J157,J156,J155,J154,J153,J152,J151,J150,J149,J148,J147,J146,J145,J144,J143,J142,J141,J140,J139,J138,J137,J136,#REF!,J135,J134)</f>
        <v>#REF!</v>
      </c>
      <c r="J318" s="397" t="s">
        <v>1878</v>
      </c>
      <c r="X318" s="348"/>
    </row>
    <row r="319" spans="1:38" ht="30.75" customHeight="1" x14ac:dyDescent="0.25">
      <c r="G319" s="348" t="s">
        <v>2002</v>
      </c>
      <c r="H319" s="348" t="str">
        <f>_xlfn.CONCAT(J182,J181,J180,J179,J178,J177,J176,J175,J174,J173,J172,J171,J170,J169,J168,J167,J166,J165)</f>
        <v>0000000011111111011010!(!OCS_FOUNDRY_PUF_ENABLE &amp; !OCS_IID_PUF_ENABLE)!OCS_FOUNDRY_PUF_ENABLE &amp; !OCS_IID_PUF_ENABLE00000010</v>
      </c>
      <c r="J319" s="397" t="s">
        <v>1878</v>
      </c>
      <c r="X319" s="348"/>
    </row>
  </sheetData>
  <conditionalFormatting sqref="M2:M30 M32:M57 M61:M125 M131:M201 M128 M208:M231 M238:M1048576">
    <cfRule type="cellIs" dxfId="1085" priority="434" operator="equal">
      <formula>1</formula>
    </cfRule>
  </conditionalFormatting>
  <conditionalFormatting sqref="AD1:AF1 AD2 Q1:AB2 AF2 AH1:DD2 Q3:DD30 Q32:DD57 Q128:DD128 Q208:DD231 Q238:DD1048576 Q61:DD125 Q131:DD201">
    <cfRule type="expression" dxfId="1084" priority="429">
      <formula>AND(Q1=0, Q1&lt;&gt;"")</formula>
    </cfRule>
    <cfRule type="expression" dxfId="1083" priority="430">
      <formula>AND(Q1&gt;0, Q1&lt;10000000000)</formula>
    </cfRule>
    <cfRule type="cellIs" dxfId="1082" priority="431" operator="equal">
      <formula>"yes"</formula>
    </cfRule>
    <cfRule type="cellIs" dxfId="1081" priority="432" operator="equal">
      <formula>"no"</formula>
    </cfRule>
    <cfRule type="cellIs" dxfId="1080" priority="433" operator="equal">
      <formula>"remove"</formula>
    </cfRule>
  </conditionalFormatting>
  <conditionalFormatting sqref="O5:O30 O32:O57 O61:O127 O129:O205 O208:O231 O238:O1048576">
    <cfRule type="expression" dxfId="1079" priority="428">
      <formula>COUNTIF($O$5:$O5,$O5)&gt;1</formula>
    </cfRule>
  </conditionalFormatting>
  <conditionalFormatting sqref="N5:N30 N32:N57 N61:N127 N129:N205 N208:N231 N238:N1048576">
    <cfRule type="expression" dxfId="1078" priority="427">
      <formula>COUNTIF($N$5:$N5,$N5)&gt;1</formula>
    </cfRule>
  </conditionalFormatting>
  <conditionalFormatting sqref="H5:H30 H32:H57 H128 H131:H201 H61:H125 H208:H231 H238:H1048576">
    <cfRule type="containsText" dxfId="1077"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76" priority="435">
      <formula>$K5="SoftStrap"</formula>
    </cfRule>
    <cfRule type="expression" dxfId="1075" priority="436">
      <formula>$K5="GP2_CATEGORY"</formula>
    </cfRule>
    <cfRule type="expression" dxfId="1074" priority="437">
      <formula>$K5="GP3_CATEGORY"</formula>
    </cfRule>
    <cfRule type="expression" dxfId="1073" priority="438">
      <formula>$K5="GP3_IFP_CATEGORY"</formula>
    </cfRule>
    <cfRule type="expression" dxfId="1072" priority="439">
      <formula>$K5="GP1_CATEGORY"</formula>
    </cfRule>
    <cfRule type="expression" dxfId="1071" priority="440">
      <formula>$K5="GP1_IFP_CATEGORY"</formula>
    </cfRule>
  </conditionalFormatting>
  <conditionalFormatting sqref="AG1">
    <cfRule type="expression" dxfId="1070" priority="421">
      <formula>AND(AG1=0, AG1&lt;&gt;"")</formula>
    </cfRule>
    <cfRule type="expression" dxfId="1069" priority="422">
      <formula>AND(AG1&gt;0, AG1&lt;10000000000)</formula>
    </cfRule>
    <cfRule type="cellIs" dxfId="1068" priority="423" operator="equal">
      <formula>"yes"</formula>
    </cfRule>
    <cfRule type="cellIs" dxfId="1067" priority="424" operator="equal">
      <formula>"no"</formula>
    </cfRule>
    <cfRule type="cellIs" dxfId="1066" priority="425" operator="equal">
      <formula>"remove"</formula>
    </cfRule>
  </conditionalFormatting>
  <conditionalFormatting sqref="M126 M129">
    <cfRule type="cellIs" dxfId="1065"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1064" priority="408">
      <formula>AND(Q126=0, Q126&lt;&gt;"")</formula>
    </cfRule>
    <cfRule type="expression" dxfId="1063" priority="409">
      <formula>AND(Q126&gt;0, Q126&lt;10000000000)</formula>
    </cfRule>
    <cfRule type="cellIs" dxfId="1062" priority="410" operator="equal">
      <formula>"yes"</formula>
    </cfRule>
    <cfRule type="cellIs" dxfId="1061" priority="411" operator="equal">
      <formula>"no"</formula>
    </cfRule>
    <cfRule type="cellIs" dxfId="1060" priority="412" operator="equal">
      <formula>"remove"</formula>
    </cfRule>
  </conditionalFormatting>
  <conditionalFormatting sqref="A126 E126:G126">
    <cfRule type="expression" dxfId="1059" priority="415">
      <formula>$K126="SoftStrap"</formula>
    </cfRule>
    <cfRule type="expression" dxfId="1058" priority="416">
      <formula>$K126="GP2_CATEGORY"</formula>
    </cfRule>
    <cfRule type="expression" dxfId="1057" priority="417">
      <formula>$K126="GP3_CATEGORY"</formula>
    </cfRule>
    <cfRule type="expression" dxfId="1056" priority="418">
      <formula>$K126="GP3_IFP_CATEGORY"</formula>
    </cfRule>
    <cfRule type="expression" dxfId="1055" priority="419">
      <formula>$K126="GP1_CATEGORY"</formula>
    </cfRule>
    <cfRule type="expression" dxfId="1054" priority="420">
      <formula>$K126="GP1_IFP_CATEGORY"</formula>
    </cfRule>
  </conditionalFormatting>
  <conditionalFormatting sqref="M127:M128">
    <cfRule type="cellIs" dxfId="1053"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1052" priority="401">
      <formula>AND(Q127=0, Q127&lt;&gt;"")</formula>
    </cfRule>
    <cfRule type="expression" dxfId="1051" priority="402">
      <formula>AND(Q127&gt;0, Q127&lt;10000000000)</formula>
    </cfRule>
    <cfRule type="cellIs" dxfId="1050" priority="403" operator="equal">
      <formula>"yes"</formula>
    </cfRule>
    <cfRule type="cellIs" dxfId="1049" priority="404" operator="equal">
      <formula>"no"</formula>
    </cfRule>
    <cfRule type="cellIs" dxfId="1048" priority="405" operator="equal">
      <formula>"remove"</formula>
    </cfRule>
  </conditionalFormatting>
  <conditionalFormatting sqref="M130">
    <cfRule type="cellIs" dxfId="1047"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1046" priority="388">
      <formula>AND(Q130=0, Q130&lt;&gt;"")</formula>
    </cfRule>
    <cfRule type="expression" dxfId="1045" priority="389">
      <formula>AND(Q130&gt;0, Q130&lt;10000000000)</formula>
    </cfRule>
    <cfRule type="cellIs" dxfId="1044" priority="390" operator="equal">
      <formula>"yes"</formula>
    </cfRule>
    <cfRule type="cellIs" dxfId="1043" priority="391" operator="equal">
      <formula>"no"</formula>
    </cfRule>
    <cfRule type="cellIs" dxfId="1042" priority="392" operator="equal">
      <formula>"remove"</formula>
    </cfRule>
  </conditionalFormatting>
  <conditionalFormatting sqref="A130:G130">
    <cfRule type="expression" dxfId="1041" priority="395">
      <formula>$K130="SoftStrap"</formula>
    </cfRule>
    <cfRule type="expression" dxfId="1040" priority="396">
      <formula>$K130="GP2_CATEGORY"</formula>
    </cfRule>
    <cfRule type="expression" dxfId="1039" priority="397">
      <formula>$K130="GP3_CATEGORY"</formula>
    </cfRule>
    <cfRule type="expression" dxfId="1038" priority="398">
      <formula>$K130="GP3_IFP_CATEGORY"</formula>
    </cfRule>
    <cfRule type="expression" dxfId="1037" priority="399">
      <formula>$K130="GP1_CATEGORY"</formula>
    </cfRule>
    <cfRule type="expression" dxfId="1036" priority="400">
      <formula>$K130="GP1_IFP_CATEGORY"</formula>
    </cfRule>
  </conditionalFormatting>
  <conditionalFormatting sqref="O130">
    <cfRule type="expression" dxfId="1035" priority="382">
      <formula>$K130="SoftStrap"</formula>
    </cfRule>
    <cfRule type="expression" dxfId="1034" priority="383">
      <formula>$K130="GP2_CATEGORY"</formula>
    </cfRule>
    <cfRule type="expression" dxfId="1033" priority="384">
      <formula>$K130="GP3_CATEGORY"</formula>
    </cfRule>
    <cfRule type="expression" dxfId="1032" priority="385">
      <formula>$K130="GP3_IFP_CATEGORY"</formula>
    </cfRule>
    <cfRule type="expression" dxfId="1031" priority="386">
      <formula>$K130="GP1_CATEGORY"</formula>
    </cfRule>
    <cfRule type="expression" dxfId="1030" priority="387">
      <formula>$K130="GP1_IFP_CATEGORY"</formula>
    </cfRule>
  </conditionalFormatting>
  <conditionalFormatting sqref="P130">
    <cfRule type="expression" dxfId="1029" priority="376">
      <formula>$K130="SoftStrap"</formula>
    </cfRule>
    <cfRule type="expression" dxfId="1028" priority="377">
      <formula>$K130="GP2_CATEGORY"</formula>
    </cfRule>
    <cfRule type="expression" dxfId="1027" priority="378">
      <formula>$K130="GP3_CATEGORY"</formula>
    </cfRule>
    <cfRule type="expression" dxfId="1026" priority="379">
      <formula>$K130="GP3_IFP_CATEGORY"</formula>
    </cfRule>
    <cfRule type="expression" dxfId="1025" priority="380">
      <formula>$K130="GP1_CATEGORY"</formula>
    </cfRule>
    <cfRule type="expression" dxfId="1024" priority="381">
      <formula>$K130="GP1_IFP_CATEGORY"</formula>
    </cfRule>
  </conditionalFormatting>
  <conditionalFormatting sqref="M31">
    <cfRule type="cellIs" dxfId="1023"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1022" priority="363">
      <formula>AND(Q31=0, Q31&lt;&gt;"")</formula>
    </cfRule>
    <cfRule type="expression" dxfId="1021" priority="364">
      <formula>AND(Q31&gt;0, Q31&lt;10000000000)</formula>
    </cfRule>
    <cfRule type="cellIs" dxfId="1020" priority="365" operator="equal">
      <formula>"yes"</formula>
    </cfRule>
    <cfRule type="cellIs" dxfId="1019" priority="366" operator="equal">
      <formula>"no"</formula>
    </cfRule>
    <cfRule type="cellIs" dxfId="1018" priority="367" operator="equal">
      <formula>"remove"</formula>
    </cfRule>
  </conditionalFormatting>
  <conditionalFormatting sqref="O31">
    <cfRule type="expression" dxfId="1017" priority="362">
      <formula>COUNTIF($O$5:$O31,$O31)&gt;1</formula>
    </cfRule>
  </conditionalFormatting>
  <conditionalFormatting sqref="N31">
    <cfRule type="expression" dxfId="1016" priority="361">
      <formula>COUNTIF($N$5:$N31,$N31)&gt;1</formula>
    </cfRule>
  </conditionalFormatting>
  <conditionalFormatting sqref="H31">
    <cfRule type="containsText" dxfId="1015" priority="360" operator="containsText" text="deprecated">
      <formula>NOT(ISERROR(SEARCH("deprecated",H31)))</formula>
    </cfRule>
  </conditionalFormatting>
  <conditionalFormatting sqref="A31:H31 J31:DA31">
    <cfRule type="expression" dxfId="1014" priority="370">
      <formula>$K31="SoftStrap"</formula>
    </cfRule>
    <cfRule type="expression" dxfId="1013" priority="371">
      <formula>$K31="GP2_CATEGORY"</formula>
    </cfRule>
    <cfRule type="expression" dxfId="1012" priority="372">
      <formula>$K31="GP3_CATEGORY"</formula>
    </cfRule>
    <cfRule type="expression" dxfId="1011" priority="373">
      <formula>$K31="GP3_IFP_CATEGORY"</formula>
    </cfRule>
    <cfRule type="expression" dxfId="1010" priority="374">
      <formula>$K31="GP1_CATEGORY"</formula>
    </cfRule>
    <cfRule type="expression" dxfId="1009" priority="375">
      <formula>$K31="GP1_IFP_CATEGORY"</formula>
    </cfRule>
  </conditionalFormatting>
  <conditionalFormatting sqref="M58:M60">
    <cfRule type="cellIs" dxfId="1008"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1007" priority="347">
      <formula>AND(Q58=0, Q58&lt;&gt;"")</formula>
    </cfRule>
    <cfRule type="expression" dxfId="1006" priority="348">
      <formula>AND(Q58&gt;0, Q58&lt;10000000000)</formula>
    </cfRule>
    <cfRule type="cellIs" dxfId="1005" priority="349" operator="equal">
      <formula>"yes"</formula>
    </cfRule>
    <cfRule type="cellIs" dxfId="1004" priority="350" operator="equal">
      <formula>"no"</formula>
    </cfRule>
    <cfRule type="cellIs" dxfId="1003" priority="351" operator="equal">
      <formula>"remove"</formula>
    </cfRule>
  </conditionalFormatting>
  <conditionalFormatting sqref="O58:O60">
    <cfRule type="expression" dxfId="1002" priority="346">
      <formula>COUNTIF($O$5:$O58,$O58)&gt;1</formula>
    </cfRule>
  </conditionalFormatting>
  <conditionalFormatting sqref="N58:N60">
    <cfRule type="expression" dxfId="1001" priority="345">
      <formula>COUNTIF($N$5:$N58,$N58)&gt;1</formula>
    </cfRule>
  </conditionalFormatting>
  <conditionalFormatting sqref="H58:H60">
    <cfRule type="containsText" dxfId="1000" priority="344" operator="containsText" text="deprecated">
      <formula>NOT(ISERROR(SEARCH("deprecated",H58)))</formula>
    </cfRule>
  </conditionalFormatting>
  <conditionalFormatting sqref="A58:DA60">
    <cfRule type="expression" dxfId="999" priority="354">
      <formula>$K58="SoftStrap"</formula>
    </cfRule>
    <cfRule type="expression" dxfId="998" priority="355">
      <formula>$K58="GP2_CATEGORY"</formula>
    </cfRule>
    <cfRule type="expression" dxfId="997" priority="356">
      <formula>$K58="GP3_CATEGORY"</formula>
    </cfRule>
    <cfRule type="expression" dxfId="996" priority="357">
      <formula>$K58="GP3_IFP_CATEGORY"</formula>
    </cfRule>
    <cfRule type="expression" dxfId="995" priority="358">
      <formula>$K58="GP1_CATEGORY"</formula>
    </cfRule>
    <cfRule type="expression" dxfId="994" priority="359">
      <formula>$K58="GP1_IFP_CATEGORY"</formula>
    </cfRule>
  </conditionalFormatting>
  <conditionalFormatting sqref="H126:H130">
    <cfRule type="containsText" dxfId="993" priority="343" operator="containsText" text="deprecated">
      <formula>NOT(ISERROR(SEARCH("deprecated",H126)))</formula>
    </cfRule>
  </conditionalFormatting>
  <conditionalFormatting sqref="AC126:AC130">
    <cfRule type="expression" dxfId="992" priority="338">
      <formula>AND(AC126=0, AC126&lt;&gt;"")</formula>
    </cfRule>
    <cfRule type="expression" dxfId="991" priority="339">
      <formula>AND(AC126&gt;0, AC126&lt;10000000000)</formula>
    </cfRule>
    <cfRule type="cellIs" dxfId="990" priority="340" operator="equal">
      <formula>"yes"</formula>
    </cfRule>
    <cfRule type="cellIs" dxfId="989" priority="341" operator="equal">
      <formula>"no"</formula>
    </cfRule>
    <cfRule type="cellIs" dxfId="988" priority="342" operator="equal">
      <formula>"remove"</formula>
    </cfRule>
  </conditionalFormatting>
  <conditionalFormatting sqref="AA130">
    <cfRule type="expression" dxfId="987" priority="300">
      <formula>AND(AA130=0, AA130&lt;&gt;"")</formula>
    </cfRule>
    <cfRule type="expression" dxfId="986" priority="301">
      <formula>AND(AA130&gt;0, AA130&lt;10000000000)</formula>
    </cfRule>
    <cfRule type="cellIs" dxfId="985" priority="302" operator="equal">
      <formula>"yes"</formula>
    </cfRule>
    <cfRule type="cellIs" dxfId="984" priority="303" operator="equal">
      <formula>"no"</formula>
    </cfRule>
    <cfRule type="cellIs" dxfId="983" priority="304" operator="equal">
      <formula>"remove"</formula>
    </cfRule>
  </conditionalFormatting>
  <conditionalFormatting sqref="AA126">
    <cfRule type="expression" dxfId="982" priority="327">
      <formula>AND(AA126=0, AA126&lt;&gt;"")</formula>
    </cfRule>
    <cfRule type="expression" dxfId="981" priority="328">
      <formula>AND(AA126&gt;0, AA126&lt;10000000000)</formula>
    </cfRule>
    <cfRule type="cellIs" dxfId="980" priority="329" operator="equal">
      <formula>"yes"</formula>
    </cfRule>
    <cfRule type="cellIs" dxfId="979" priority="330" operator="equal">
      <formula>"no"</formula>
    </cfRule>
    <cfRule type="cellIs" dxfId="978" priority="331" operator="equal">
      <formula>"remove"</formula>
    </cfRule>
  </conditionalFormatting>
  <conditionalFormatting sqref="AA126">
    <cfRule type="expression" dxfId="977" priority="332">
      <formula>$K126="SoftStrap"</formula>
    </cfRule>
    <cfRule type="expression" dxfId="976" priority="333">
      <formula>$K126="GP2_CATEGORY"</formula>
    </cfRule>
    <cfRule type="expression" dxfId="975" priority="334">
      <formula>$K126="GP3_CATEGORY"</formula>
    </cfRule>
    <cfRule type="expression" dxfId="974" priority="335">
      <formula>$K126="GP3_IFP_CATEGORY"</formula>
    </cfRule>
    <cfRule type="expression" dxfId="973" priority="336">
      <formula>$K126="GP1_CATEGORY"</formula>
    </cfRule>
    <cfRule type="expression" dxfId="972" priority="337">
      <formula>$K126="GP1_IFP_CATEGORY"</formula>
    </cfRule>
  </conditionalFormatting>
  <conditionalFormatting sqref="AA127:AA128">
    <cfRule type="expression" dxfId="971" priority="322">
      <formula>AND(AA127=0, AA127&lt;&gt;"")</formula>
    </cfRule>
    <cfRule type="expression" dxfId="970" priority="323">
      <formula>AND(AA127&gt;0, AA127&lt;10000000000)</formula>
    </cfRule>
    <cfRule type="cellIs" dxfId="969" priority="324" operator="equal">
      <formula>"yes"</formula>
    </cfRule>
    <cfRule type="cellIs" dxfId="968" priority="325" operator="equal">
      <formula>"no"</formula>
    </cfRule>
    <cfRule type="cellIs" dxfId="967" priority="326" operator="equal">
      <formula>"remove"</formula>
    </cfRule>
  </conditionalFormatting>
  <conditionalFormatting sqref="AA129">
    <cfRule type="expression" dxfId="966" priority="311">
      <formula>AND(AA129=0, AA129&lt;&gt;"")</formula>
    </cfRule>
    <cfRule type="expression" dxfId="965" priority="312">
      <formula>AND(AA129&gt;0, AA129&lt;10000000000)</formula>
    </cfRule>
    <cfRule type="cellIs" dxfId="964" priority="313" operator="equal">
      <formula>"yes"</formula>
    </cfRule>
    <cfRule type="cellIs" dxfId="963" priority="314" operator="equal">
      <formula>"no"</formula>
    </cfRule>
    <cfRule type="cellIs" dxfId="962" priority="315" operator="equal">
      <formula>"remove"</formula>
    </cfRule>
  </conditionalFormatting>
  <conditionalFormatting sqref="AA129">
    <cfRule type="expression" dxfId="961" priority="316">
      <formula>$K129="SoftStrap"</formula>
    </cfRule>
    <cfRule type="expression" dxfId="960" priority="317">
      <formula>$K129="GP2_CATEGORY"</formula>
    </cfRule>
    <cfRule type="expression" dxfId="959" priority="318">
      <formula>$K129="GP3_CATEGORY"</formula>
    </cfRule>
    <cfRule type="expression" dxfId="958" priority="319">
      <formula>$K129="GP3_IFP_CATEGORY"</formula>
    </cfRule>
    <cfRule type="expression" dxfId="957" priority="320">
      <formula>$K129="GP1_CATEGORY"</formula>
    </cfRule>
    <cfRule type="expression" dxfId="956" priority="321">
      <formula>$K129="GP1_IFP_CATEGORY"</formula>
    </cfRule>
  </conditionalFormatting>
  <conditionalFormatting sqref="AA130">
    <cfRule type="expression" dxfId="955" priority="305">
      <formula>$K130="SoftStrap"</formula>
    </cfRule>
    <cfRule type="expression" dxfId="954" priority="306">
      <formula>$K130="GP2_CATEGORY"</formula>
    </cfRule>
    <cfRule type="expression" dxfId="953" priority="307">
      <formula>$K130="GP3_CATEGORY"</formula>
    </cfRule>
    <cfRule type="expression" dxfId="952" priority="308">
      <formula>$K130="GP3_IFP_CATEGORY"</formula>
    </cfRule>
    <cfRule type="expression" dxfId="951" priority="309">
      <formula>$K130="GP1_CATEGORY"</formula>
    </cfRule>
    <cfRule type="expression" dxfId="950"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949" priority="442">
      <formula>COUNTIF($O$5:$O130,$O128)&gt;1</formula>
    </cfRule>
  </conditionalFormatting>
  <conditionalFormatting sqref="N128">
    <cfRule type="expression" dxfId="948" priority="443">
      <formula>COUNTIF($N$5:$N130,$N128)&gt;1</formula>
    </cfRule>
  </conditionalFormatting>
  <conditionalFormatting sqref="C123">
    <cfRule type="expression" dxfId="947" priority="294">
      <formula>$K123="SoftStrap"</formula>
    </cfRule>
    <cfRule type="expression" dxfId="946" priority="295">
      <formula>$K123="GP2_CATEGORY"</formula>
    </cfRule>
    <cfRule type="expression" dxfId="945" priority="296">
      <formula>$K123="GP3_CATEGORY"</formula>
    </cfRule>
    <cfRule type="expression" dxfId="944" priority="297">
      <formula>$K123="GP3_IFP_CATEGORY"</formula>
    </cfRule>
    <cfRule type="expression" dxfId="943" priority="298">
      <formula>$K123="GP1_CATEGORY"</formula>
    </cfRule>
    <cfRule type="expression" dxfId="942" priority="299">
      <formula>$K123="GP1_IFP_CATEGORY"</formula>
    </cfRule>
  </conditionalFormatting>
  <conditionalFormatting sqref="C126">
    <cfRule type="expression" dxfId="941" priority="288">
      <formula>$K126="SoftStrap"</formula>
    </cfRule>
    <cfRule type="expression" dxfId="940" priority="289">
      <formula>$K126="GP2_CATEGORY"</formula>
    </cfRule>
    <cfRule type="expression" dxfId="939" priority="290">
      <formula>$K126="GP3_CATEGORY"</formula>
    </cfRule>
    <cfRule type="expression" dxfId="938" priority="291">
      <formula>$K126="GP3_IFP_CATEGORY"</formula>
    </cfRule>
    <cfRule type="expression" dxfId="937" priority="292">
      <formula>$K126="GP1_CATEGORY"</formula>
    </cfRule>
    <cfRule type="expression" dxfId="936" priority="293">
      <formula>$K126="GP1_IFP_CATEGORY"</formula>
    </cfRule>
  </conditionalFormatting>
  <conditionalFormatting sqref="D129">
    <cfRule type="expression" dxfId="935" priority="282">
      <formula>$K129="SoftStrap"</formula>
    </cfRule>
    <cfRule type="expression" dxfId="934" priority="283">
      <formula>$K129="GP2_CATEGORY"</formula>
    </cfRule>
    <cfRule type="expression" dxfId="933" priority="284">
      <formula>$K129="GP3_CATEGORY"</formula>
    </cfRule>
    <cfRule type="expression" dxfId="932" priority="285">
      <formula>$K129="GP3_IFP_CATEGORY"</formula>
    </cfRule>
    <cfRule type="expression" dxfId="931" priority="286">
      <formula>$K129="GP1_CATEGORY"</formula>
    </cfRule>
    <cfRule type="expression" dxfId="930" priority="287">
      <formula>$K129="GP1_IFP_CATEGORY"</formula>
    </cfRule>
  </conditionalFormatting>
  <conditionalFormatting sqref="D126">
    <cfRule type="expression" dxfId="929" priority="276">
      <formula>$K126="SoftStrap"</formula>
    </cfRule>
    <cfRule type="expression" dxfId="928" priority="277">
      <formula>$K126="GP2_CATEGORY"</formula>
    </cfRule>
    <cfRule type="expression" dxfId="927" priority="278">
      <formula>$K126="GP3_CATEGORY"</formula>
    </cfRule>
    <cfRule type="expression" dxfId="926" priority="279">
      <formula>$K126="GP3_IFP_CATEGORY"</formula>
    </cfRule>
    <cfRule type="expression" dxfId="925" priority="280">
      <formula>$K126="GP1_CATEGORY"</formula>
    </cfRule>
    <cfRule type="expression" dxfId="924" priority="281">
      <formula>$K126="GP1_IFP_CATEGORY"</formula>
    </cfRule>
  </conditionalFormatting>
  <conditionalFormatting sqref="D123">
    <cfRule type="expression" dxfId="923" priority="270">
      <formula>$K123="SoftStrap"</formula>
    </cfRule>
    <cfRule type="expression" dxfId="922" priority="271">
      <formula>$K123="GP2_CATEGORY"</formula>
    </cfRule>
    <cfRule type="expression" dxfId="921" priority="272">
      <formula>$K123="GP3_CATEGORY"</formula>
    </cfRule>
    <cfRule type="expression" dxfId="920" priority="273">
      <formula>$K123="GP3_IFP_CATEGORY"</formula>
    </cfRule>
    <cfRule type="expression" dxfId="919" priority="274">
      <formula>$K123="GP1_CATEGORY"</formula>
    </cfRule>
    <cfRule type="expression" dxfId="918" priority="275">
      <formula>$K123="GP1_IFP_CATEGORY"</formula>
    </cfRule>
  </conditionalFormatting>
  <conditionalFormatting sqref="G124">
    <cfRule type="expression" dxfId="917" priority="264">
      <formula>$K124="SoftStrap"</formula>
    </cfRule>
    <cfRule type="expression" dxfId="916" priority="265">
      <formula>$K124="GP2_CATEGORY"</formula>
    </cfRule>
    <cfRule type="expression" dxfId="915" priority="266">
      <formula>$K124="GP3_CATEGORY"</formula>
    </cfRule>
    <cfRule type="expression" dxfId="914" priority="267">
      <formula>$K124="GP3_IFP_CATEGORY"</formula>
    </cfRule>
    <cfRule type="expression" dxfId="913" priority="268">
      <formula>$K124="GP1_CATEGORY"</formula>
    </cfRule>
    <cfRule type="expression" dxfId="912" priority="269">
      <formula>$K124="GP1_IFP_CATEGORY"</formula>
    </cfRule>
  </conditionalFormatting>
  <conditionalFormatting sqref="G123">
    <cfRule type="expression" dxfId="911" priority="258">
      <formula>$K123="SoftStrap"</formula>
    </cfRule>
    <cfRule type="expression" dxfId="910" priority="259">
      <formula>$K123="GP2_CATEGORY"</formula>
    </cfRule>
    <cfRule type="expression" dxfId="909" priority="260">
      <formula>$K123="GP3_CATEGORY"</formula>
    </cfRule>
    <cfRule type="expression" dxfId="908" priority="261">
      <formula>$K123="GP3_IFP_CATEGORY"</formula>
    </cfRule>
    <cfRule type="expression" dxfId="907" priority="262">
      <formula>$K123="GP1_CATEGORY"</formula>
    </cfRule>
    <cfRule type="expression" dxfId="906" priority="263">
      <formula>$K123="GP1_IFP_CATEGORY"</formula>
    </cfRule>
  </conditionalFormatting>
  <conditionalFormatting sqref="B123">
    <cfRule type="expression" dxfId="905" priority="252">
      <formula>$K123="SoftStrap"</formula>
    </cfRule>
    <cfRule type="expression" dxfId="904" priority="253">
      <formula>$K123="GP2_CATEGORY"</formula>
    </cfRule>
    <cfRule type="expression" dxfId="903" priority="254">
      <formula>$K123="GP3_CATEGORY"</formula>
    </cfRule>
    <cfRule type="expression" dxfId="902" priority="255">
      <formula>$K123="GP3_IFP_CATEGORY"</formula>
    </cfRule>
    <cfRule type="expression" dxfId="901" priority="256">
      <formula>$K123="GP1_CATEGORY"</formula>
    </cfRule>
    <cfRule type="expression" dxfId="900" priority="257">
      <formula>$K123="GP1_IFP_CATEGORY"</formula>
    </cfRule>
  </conditionalFormatting>
  <conditionalFormatting sqref="B126">
    <cfRule type="expression" dxfId="899" priority="246">
      <formula>$K126="SoftStrap"</formula>
    </cfRule>
    <cfRule type="expression" dxfId="898" priority="247">
      <formula>$K126="GP2_CATEGORY"</formula>
    </cfRule>
    <cfRule type="expression" dxfId="897" priority="248">
      <formula>$K126="GP3_CATEGORY"</formula>
    </cfRule>
    <cfRule type="expression" dxfId="896" priority="249">
      <formula>$K126="GP3_IFP_CATEGORY"</formula>
    </cfRule>
    <cfRule type="expression" dxfId="895" priority="250">
      <formula>$K126="GP1_CATEGORY"</formula>
    </cfRule>
    <cfRule type="expression" dxfId="894" priority="251">
      <formula>$K126="GP1_IFP_CATEGORY"</formula>
    </cfRule>
  </conditionalFormatting>
  <conditionalFormatting sqref="H129:H130 H126:H127">
    <cfRule type="containsText" dxfId="893" priority="245" operator="containsText" text="deprecated">
      <formula>NOT(ISERROR(SEARCH("deprecated",H126)))</formula>
    </cfRule>
  </conditionalFormatting>
  <conditionalFormatting sqref="I21:I35">
    <cfRule type="expression" dxfId="892" priority="240">
      <formula>$K21="GP2_CATEGORY"</formula>
    </cfRule>
    <cfRule type="expression" dxfId="891" priority="241">
      <formula>$K21="GP3_CATEGORY"</formula>
    </cfRule>
    <cfRule type="expression" dxfId="890" priority="242">
      <formula>$K21="GP3_IFP_CATEGORY"</formula>
    </cfRule>
    <cfRule type="expression" dxfId="889" priority="243">
      <formula>$K21="GP1_CATEGORY"</formula>
    </cfRule>
    <cfRule type="expression" dxfId="888" priority="244">
      <formula>$K21="GP1_IFP_CATEGORY"</formula>
    </cfRule>
  </conditionalFormatting>
  <conditionalFormatting sqref="I1:I201 I208:I231 I238:I1048576">
    <cfRule type="cellIs" dxfId="887" priority="230" operator="equal">
      <formula>"JtagRd, SBRd, R4Err"</formula>
    </cfRule>
    <cfRule type="cellIs" dxfId="886" priority="231" operator="equal">
      <formula>"JtagRd, SBRd"</formula>
    </cfRule>
    <cfRule type="cellIs" dxfId="885" priority="232" operator="equal">
      <formula>"JtagRd, SBRd, JtagWr, SBWr, R4Err"</formula>
    </cfRule>
    <cfRule type="cellIs" dxfId="884" priority="233" operator="equal">
      <formula>"JtagRd, SBRd, R4Err, LockTag"</formula>
    </cfRule>
    <cfRule type="cellIs" dxfId="883" priority="236" operator="equal">
      <formula>"JtagRd, SBRd, SEC_CRC-16"</formula>
    </cfRule>
    <cfRule type="cellIs" dxfId="882" priority="237" operator="equal">
      <formula>"JtagRd, SBRd, JtagWr, R4Err, CRC-16"</formula>
    </cfRule>
    <cfRule type="cellIs" dxfId="881" priority="238" operator="equal">
      <formula>"JtagRd, SBRd, JtagWr, SBWr, R4Err, CRC-16"</formula>
    </cfRule>
    <cfRule type="cellIs" dxfId="880" priority="239" operator="equal">
      <formula>"JtagRd, SBRd, CRC-16"</formula>
    </cfRule>
  </conditionalFormatting>
  <conditionalFormatting sqref="I5:I201 I208:I231 I238:I1048576">
    <cfRule type="containsText" dxfId="879" priority="234" operator="containsText" text="Zeroizable">
      <formula>NOT(ISERROR(SEARCH("Zeroizable",I5)))</formula>
    </cfRule>
    <cfRule type="containsText" dxfId="878" priority="235" operator="containsText" text="BOD">
      <formula>NOT(ISERROR(SEARCH("BOD",I5)))</formula>
    </cfRule>
  </conditionalFormatting>
  <conditionalFormatting sqref="M202:M203">
    <cfRule type="cellIs" dxfId="877" priority="222" operator="equal">
      <formula>1</formula>
    </cfRule>
  </conditionalFormatting>
  <conditionalFormatting sqref="Q202:AE203 AG202:DD203">
    <cfRule type="expression" dxfId="876" priority="217">
      <formula>AND(Q202=0, Q202&lt;&gt;"")</formula>
    </cfRule>
    <cfRule type="expression" dxfId="875" priority="218">
      <formula>AND(Q202&gt;0, Q202&lt;10000000000)</formula>
    </cfRule>
    <cfRule type="cellIs" dxfId="874" priority="219" operator="equal">
      <formula>"yes"</formula>
    </cfRule>
    <cfRule type="cellIs" dxfId="873" priority="220" operator="equal">
      <formula>"no"</formula>
    </cfRule>
    <cfRule type="cellIs" dxfId="872" priority="221" operator="equal">
      <formula>"remove"</formula>
    </cfRule>
  </conditionalFormatting>
  <conditionalFormatting sqref="H202:H203">
    <cfRule type="containsText" dxfId="871" priority="216" operator="containsText" text="deprecated">
      <formula>NOT(ISERROR(SEARCH("deprecated",H202)))</formula>
    </cfRule>
  </conditionalFormatting>
  <conditionalFormatting sqref="A202:AE203 AG202:DA203">
    <cfRule type="expression" dxfId="870" priority="223">
      <formula>$K202="SoftStrap"</formula>
    </cfRule>
    <cfRule type="expression" dxfId="869" priority="224">
      <formula>$K202="GP2_CATEGORY"</formula>
    </cfRule>
    <cfRule type="expression" dxfId="868" priority="225">
      <formula>$K202="GP3_CATEGORY"</formula>
    </cfRule>
    <cfRule type="expression" dxfId="867" priority="226">
      <formula>$K202="GP3_IFP_CATEGORY"</formula>
    </cfRule>
    <cfRule type="expression" dxfId="866" priority="227">
      <formula>$K202="GP1_CATEGORY"</formula>
    </cfRule>
    <cfRule type="expression" dxfId="865"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864" priority="206" operator="equal">
      <formula>"JtagRd, SBRd, R4Err"</formula>
    </cfRule>
    <cfRule type="cellIs" dxfId="863" priority="207" operator="equal">
      <formula>"JtagRd, SBRd"</formula>
    </cfRule>
    <cfRule type="cellIs" dxfId="862" priority="208" operator="equal">
      <formula>"JtagRd, SBRd, JtagWr, SBWr, R4Err"</formula>
    </cfRule>
    <cfRule type="cellIs" dxfId="861" priority="209" operator="equal">
      <formula>"JtagRd, SBRd, R4Err, LockTag"</formula>
    </cfRule>
    <cfRule type="cellIs" dxfId="860" priority="212" operator="equal">
      <formula>"JtagRd, SBRd, SEC_CRC-16"</formula>
    </cfRule>
    <cfRule type="cellIs" dxfId="859" priority="213" operator="equal">
      <formula>"JtagRd, SBRd, JtagWr, R4Err, CRC-16"</formula>
    </cfRule>
    <cfRule type="cellIs" dxfId="858" priority="214" operator="equal">
      <formula>"JtagRd, SBRd, JtagWr, SBWr, R4Err, CRC-16"</formula>
    </cfRule>
    <cfRule type="cellIs" dxfId="857" priority="215" operator="equal">
      <formula>"JtagRd, SBRd, CRC-16"</formula>
    </cfRule>
  </conditionalFormatting>
  <conditionalFormatting sqref="I202:I203">
    <cfRule type="containsText" dxfId="856" priority="210" operator="containsText" text="Zeroizable">
      <formula>NOT(ISERROR(SEARCH("Zeroizable",I202)))</formula>
    </cfRule>
    <cfRule type="containsText" dxfId="855" priority="211" operator="containsText" text="BOD">
      <formula>NOT(ISERROR(SEARCH("BOD",I202)))</formula>
    </cfRule>
  </conditionalFormatting>
  <conditionalFormatting sqref="M204:M205">
    <cfRule type="cellIs" dxfId="854" priority="198" operator="equal">
      <formula>1</formula>
    </cfRule>
  </conditionalFormatting>
  <conditionalFormatting sqref="Q204:DD205">
    <cfRule type="expression" dxfId="853" priority="193">
      <formula>AND(Q204=0, Q204&lt;&gt;"")</formula>
    </cfRule>
    <cfRule type="expression" dxfId="852" priority="194">
      <formula>AND(Q204&gt;0, Q204&lt;10000000000)</formula>
    </cfRule>
    <cfRule type="cellIs" dxfId="851" priority="195" operator="equal">
      <formula>"yes"</formula>
    </cfRule>
    <cfRule type="cellIs" dxfId="850" priority="196" operator="equal">
      <formula>"no"</formula>
    </cfRule>
    <cfRule type="cellIs" dxfId="849" priority="197" operator="equal">
      <formula>"remove"</formula>
    </cfRule>
  </conditionalFormatting>
  <conditionalFormatting sqref="H204:H205">
    <cfRule type="containsText" dxfId="848" priority="192" operator="containsText" text="deprecated">
      <formula>NOT(ISERROR(SEARCH("deprecated",H204)))</formula>
    </cfRule>
  </conditionalFormatting>
  <conditionalFormatting sqref="A204:DA205">
    <cfRule type="expression" dxfId="847" priority="199">
      <formula>$K204="SoftStrap"</formula>
    </cfRule>
    <cfRule type="expression" dxfId="846" priority="200">
      <formula>$K204="GP2_CATEGORY"</formula>
    </cfRule>
    <cfRule type="expression" dxfId="845" priority="201">
      <formula>$K204="GP3_CATEGORY"</formula>
    </cfRule>
    <cfRule type="expression" dxfId="844" priority="202">
      <formula>$K204="GP3_IFP_CATEGORY"</formula>
    </cfRule>
    <cfRule type="expression" dxfId="843" priority="203">
      <formula>$K204="GP1_CATEGORY"</formula>
    </cfRule>
    <cfRule type="expression" dxfId="842"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841" priority="182" operator="equal">
      <formula>"JtagRd, SBRd, R4Err"</formula>
    </cfRule>
    <cfRule type="cellIs" dxfId="840" priority="183" operator="equal">
      <formula>"JtagRd, SBRd"</formula>
    </cfRule>
    <cfRule type="cellIs" dxfId="839" priority="184" operator="equal">
      <formula>"JtagRd, SBRd, JtagWr, SBWr, R4Err"</formula>
    </cfRule>
    <cfRule type="cellIs" dxfId="838" priority="185" operator="equal">
      <formula>"JtagRd, SBRd, R4Err, LockTag"</formula>
    </cfRule>
    <cfRule type="cellIs" dxfId="837" priority="188" operator="equal">
      <formula>"JtagRd, SBRd, SEC_CRC-16"</formula>
    </cfRule>
    <cfRule type="cellIs" dxfId="836" priority="189" operator="equal">
      <formula>"JtagRd, SBRd, JtagWr, R4Err, CRC-16"</formula>
    </cfRule>
    <cfRule type="cellIs" dxfId="835" priority="190" operator="equal">
      <formula>"JtagRd, SBRd, JtagWr, SBWr, R4Err, CRC-16"</formula>
    </cfRule>
    <cfRule type="cellIs" dxfId="834" priority="191" operator="equal">
      <formula>"JtagRd, SBRd, CRC-16"</formula>
    </cfRule>
  </conditionalFormatting>
  <conditionalFormatting sqref="I204:I205">
    <cfRule type="containsText" dxfId="833" priority="186" operator="containsText" text="Zeroizable">
      <formula>NOT(ISERROR(SEARCH("Zeroizable",I204)))</formula>
    </cfRule>
    <cfRule type="containsText" dxfId="832" priority="187" operator="containsText" text="BOD">
      <formula>NOT(ISERROR(SEARCH("BOD",I204)))</formula>
    </cfRule>
  </conditionalFormatting>
  <conditionalFormatting sqref="M206:M207">
    <cfRule type="cellIs" dxfId="831" priority="174" operator="equal">
      <formula>1</formula>
    </cfRule>
  </conditionalFormatting>
  <conditionalFormatting sqref="Q206:DD207">
    <cfRule type="expression" dxfId="830" priority="169">
      <formula>AND(Q206=0, Q206&lt;&gt;"")</formula>
    </cfRule>
    <cfRule type="expression" dxfId="829" priority="170">
      <formula>AND(Q206&gt;0, Q206&lt;10000000000)</formula>
    </cfRule>
    <cfRule type="cellIs" dxfId="828" priority="171" operator="equal">
      <formula>"yes"</formula>
    </cfRule>
    <cfRule type="cellIs" dxfId="827" priority="172" operator="equal">
      <formula>"no"</formula>
    </cfRule>
    <cfRule type="cellIs" dxfId="826" priority="173" operator="equal">
      <formula>"remove"</formula>
    </cfRule>
  </conditionalFormatting>
  <conditionalFormatting sqref="O206:O207">
    <cfRule type="expression" dxfId="825" priority="168">
      <formula>COUNTIF($O$5:$O206,$O206)&gt;1</formula>
    </cfRule>
  </conditionalFormatting>
  <conditionalFormatting sqref="N206:N207">
    <cfRule type="expression" dxfId="824" priority="167">
      <formula>COUNTIF($N$5:$N206,$N206)&gt;1</formula>
    </cfRule>
  </conditionalFormatting>
  <conditionalFormatting sqref="H206:H207">
    <cfRule type="containsText" dxfId="823" priority="166" operator="containsText" text="deprecated">
      <formula>NOT(ISERROR(SEARCH("deprecated",H206)))</formula>
    </cfRule>
  </conditionalFormatting>
  <conditionalFormatting sqref="A206:DA207">
    <cfRule type="expression" dxfId="822" priority="175">
      <formula>$K206="SoftStrap"</formula>
    </cfRule>
    <cfRule type="expression" dxfId="821" priority="176">
      <formula>$K206="GP2_CATEGORY"</formula>
    </cfRule>
    <cfRule type="expression" dxfId="820" priority="177">
      <formula>$K206="GP3_CATEGORY"</formula>
    </cfRule>
    <cfRule type="expression" dxfId="819" priority="178">
      <formula>$K206="GP3_IFP_CATEGORY"</formula>
    </cfRule>
    <cfRule type="expression" dxfId="818" priority="179">
      <formula>$K206="GP1_CATEGORY"</formula>
    </cfRule>
    <cfRule type="expression" dxfId="817"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816" priority="156" operator="equal">
      <formula>"JtagRd, SBRd, R4Err"</formula>
    </cfRule>
    <cfRule type="cellIs" dxfId="815" priority="157" operator="equal">
      <formula>"JtagRd, SBRd"</formula>
    </cfRule>
    <cfRule type="cellIs" dxfId="814" priority="158" operator="equal">
      <formula>"JtagRd, SBRd, JtagWr, SBWr, R4Err"</formula>
    </cfRule>
    <cfRule type="cellIs" dxfId="813" priority="159" operator="equal">
      <formula>"JtagRd, SBRd, R4Err, LockTag"</formula>
    </cfRule>
    <cfRule type="cellIs" dxfId="812" priority="162" operator="equal">
      <formula>"JtagRd, SBRd, SEC_CRC-16"</formula>
    </cfRule>
    <cfRule type="cellIs" dxfId="811" priority="163" operator="equal">
      <formula>"JtagRd, SBRd, JtagWr, R4Err, CRC-16"</formula>
    </cfRule>
    <cfRule type="cellIs" dxfId="810" priority="164" operator="equal">
      <formula>"JtagRd, SBRd, JtagWr, SBWr, R4Err, CRC-16"</formula>
    </cfRule>
    <cfRule type="cellIs" dxfId="809" priority="165" operator="equal">
      <formula>"JtagRd, SBRd, CRC-16"</formula>
    </cfRule>
  </conditionalFormatting>
  <conditionalFormatting sqref="I206:I207">
    <cfRule type="containsText" dxfId="808" priority="160" operator="containsText" text="Zeroizable">
      <formula>NOT(ISERROR(SEARCH("Zeroizable",I206)))</formula>
    </cfRule>
    <cfRule type="containsText" dxfId="807" priority="161" operator="containsText" text="BOD">
      <formula>NOT(ISERROR(SEARCH("BOD",I206)))</formula>
    </cfRule>
  </conditionalFormatting>
  <conditionalFormatting sqref="AF202:AF203">
    <cfRule type="expression" dxfId="806" priority="145">
      <formula>AND(AF202=0, AF202&lt;&gt;"")</formula>
    </cfRule>
    <cfRule type="expression" dxfId="805" priority="146">
      <formula>AND(AF202&gt;0, AF202&lt;10000000000)</formula>
    </cfRule>
    <cfRule type="cellIs" dxfId="804" priority="147" operator="equal">
      <formula>"yes"</formula>
    </cfRule>
    <cfRule type="cellIs" dxfId="803" priority="148" operator="equal">
      <formula>"no"</formula>
    </cfRule>
    <cfRule type="cellIs" dxfId="802" priority="149" operator="equal">
      <formula>"remove"</formula>
    </cfRule>
  </conditionalFormatting>
  <conditionalFormatting sqref="AF202:AF203">
    <cfRule type="expression" dxfId="801" priority="150">
      <formula>$K202="SoftStrap"</formula>
    </cfRule>
    <cfRule type="expression" dxfId="800" priority="151">
      <formula>$K202="GP2_CATEGORY"</formula>
    </cfRule>
    <cfRule type="expression" dxfId="799" priority="152">
      <formula>$K202="GP3_CATEGORY"</formula>
    </cfRule>
    <cfRule type="expression" dxfId="798" priority="153">
      <formula>$K202="GP3_IFP_CATEGORY"</formula>
    </cfRule>
    <cfRule type="expression" dxfId="797" priority="154">
      <formula>$K202="GP1_CATEGORY"</formula>
    </cfRule>
    <cfRule type="expression" dxfId="796" priority="155">
      <formula>$K202="GP1_IFP_CATEGORY"</formula>
    </cfRule>
  </conditionalFormatting>
  <conditionalFormatting sqref="M236:M237">
    <cfRule type="cellIs" dxfId="795" priority="137" operator="equal">
      <formula>1</formula>
    </cfRule>
  </conditionalFormatting>
  <conditionalFormatting sqref="Q236:DD237">
    <cfRule type="expression" dxfId="794" priority="132">
      <formula>AND(Q236=0, Q236&lt;&gt;"")</formula>
    </cfRule>
    <cfRule type="expression" dxfId="793" priority="133">
      <formula>AND(Q236&gt;0, Q236&lt;10000000000)</formula>
    </cfRule>
    <cfRule type="cellIs" dxfId="792" priority="134" operator="equal">
      <formula>"yes"</formula>
    </cfRule>
    <cfRule type="cellIs" dxfId="791" priority="135" operator="equal">
      <formula>"no"</formula>
    </cfRule>
    <cfRule type="cellIs" dxfId="790" priority="136" operator="equal">
      <formula>"remove"</formula>
    </cfRule>
  </conditionalFormatting>
  <conditionalFormatting sqref="O236:O237">
    <cfRule type="expression" dxfId="789" priority="131">
      <formula>COUNTIF($O$5:$O236,$O236)&gt;1</formula>
    </cfRule>
  </conditionalFormatting>
  <conditionalFormatting sqref="N236:N237">
    <cfRule type="expression" dxfId="788" priority="130">
      <formula>COUNTIF($N$5:$N236,$N236)&gt;1</formula>
    </cfRule>
  </conditionalFormatting>
  <conditionalFormatting sqref="H236:H237">
    <cfRule type="containsText" dxfId="787" priority="129" operator="containsText" text="deprecated">
      <formula>NOT(ISERROR(SEARCH("deprecated",H236)))</formula>
    </cfRule>
  </conditionalFormatting>
  <conditionalFormatting sqref="A236:DA237">
    <cfRule type="expression" dxfId="786" priority="138">
      <formula>$K236="SoftStrap"</formula>
    </cfRule>
    <cfRule type="expression" dxfId="785" priority="139">
      <formula>$K236="GP2_CATEGORY"</formula>
    </cfRule>
    <cfRule type="expression" dxfId="784" priority="140">
      <formula>$K236="GP3_CATEGORY"</formula>
    </cfRule>
    <cfRule type="expression" dxfId="783" priority="141">
      <formula>$K236="GP3_IFP_CATEGORY"</formula>
    </cfRule>
    <cfRule type="expression" dxfId="782" priority="142">
      <formula>$K236="GP1_CATEGORY"</formula>
    </cfRule>
    <cfRule type="expression" dxfId="781"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80" priority="119" operator="equal">
      <formula>"JtagRd, SBRd, R4Err"</formula>
    </cfRule>
    <cfRule type="cellIs" dxfId="779" priority="120" operator="equal">
      <formula>"JtagRd, SBRd"</formula>
    </cfRule>
    <cfRule type="cellIs" dxfId="778" priority="121" operator="equal">
      <formula>"JtagRd, SBRd, JtagWr, SBWr, R4Err"</formula>
    </cfRule>
    <cfRule type="cellIs" dxfId="777" priority="122" operator="equal">
      <formula>"JtagRd, SBRd, R4Err, LockTag"</formula>
    </cfRule>
    <cfRule type="cellIs" dxfId="776" priority="125" operator="equal">
      <formula>"JtagRd, SBRd, SEC_CRC-16"</formula>
    </cfRule>
    <cfRule type="cellIs" dxfId="775" priority="126" operator="equal">
      <formula>"JtagRd, SBRd, JtagWr, R4Err, CRC-16"</formula>
    </cfRule>
    <cfRule type="cellIs" dxfId="774" priority="127" operator="equal">
      <formula>"JtagRd, SBRd, JtagWr, SBWr, R4Err, CRC-16"</formula>
    </cfRule>
    <cfRule type="cellIs" dxfId="773" priority="128" operator="equal">
      <formula>"JtagRd, SBRd, CRC-16"</formula>
    </cfRule>
  </conditionalFormatting>
  <conditionalFormatting sqref="I236:I237">
    <cfRule type="containsText" dxfId="772" priority="123" operator="containsText" text="Zeroizable">
      <formula>NOT(ISERROR(SEARCH("Zeroizable",I236)))</formula>
    </cfRule>
    <cfRule type="containsText" dxfId="771" priority="124" operator="containsText" text="BOD">
      <formula>NOT(ISERROR(SEARCH("BOD",I236)))</formula>
    </cfRule>
  </conditionalFormatting>
  <conditionalFormatting sqref="M234:M235">
    <cfRule type="cellIs" dxfId="770" priority="111" operator="equal">
      <formula>1</formula>
    </cfRule>
  </conditionalFormatting>
  <conditionalFormatting sqref="Q234:AA235 AE234:AE235 AG234:DD235 AC234:AC235">
    <cfRule type="expression" dxfId="769" priority="106">
      <formula>AND(Q234=0, Q234&lt;&gt;"")</formula>
    </cfRule>
    <cfRule type="expression" dxfId="768" priority="107">
      <formula>AND(Q234&gt;0, Q234&lt;10000000000)</formula>
    </cfRule>
    <cfRule type="cellIs" dxfId="767" priority="108" operator="equal">
      <formula>"yes"</formula>
    </cfRule>
    <cfRule type="cellIs" dxfId="766" priority="109" operator="equal">
      <formula>"no"</formula>
    </cfRule>
    <cfRule type="cellIs" dxfId="765" priority="110" operator="equal">
      <formula>"remove"</formula>
    </cfRule>
  </conditionalFormatting>
  <conditionalFormatting sqref="O234:O235">
    <cfRule type="expression" dxfId="764" priority="105">
      <formula>COUNTIF($O$5:$O234,$O234)&gt;1</formula>
    </cfRule>
  </conditionalFormatting>
  <conditionalFormatting sqref="N234:N235">
    <cfRule type="expression" dxfId="763" priority="104">
      <formula>COUNTIF($N$5:$N234,$N234)&gt;1</formula>
    </cfRule>
  </conditionalFormatting>
  <conditionalFormatting sqref="H234:H235">
    <cfRule type="containsText" dxfId="762" priority="103" operator="containsText" text="deprecated">
      <formula>NOT(ISERROR(SEARCH("deprecated",H234)))</formula>
    </cfRule>
  </conditionalFormatting>
  <conditionalFormatting sqref="A234:AA235 AE234:AE235 AG234:DA235 AC234:AC235">
    <cfRule type="expression" dxfId="761" priority="112">
      <formula>$K234="SoftStrap"</formula>
    </cfRule>
    <cfRule type="expression" dxfId="760" priority="113">
      <formula>$K234="GP2_CATEGORY"</formula>
    </cfRule>
    <cfRule type="expression" dxfId="759" priority="114">
      <formula>$K234="GP3_CATEGORY"</formula>
    </cfRule>
    <cfRule type="expression" dxfId="758" priority="115">
      <formula>$K234="GP3_IFP_CATEGORY"</formula>
    </cfRule>
    <cfRule type="expression" dxfId="757" priority="116">
      <formula>$K234="GP1_CATEGORY"</formula>
    </cfRule>
    <cfRule type="expression" dxfId="756"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755" priority="93" operator="equal">
      <formula>"JtagRd, SBRd, R4Err"</formula>
    </cfRule>
    <cfRule type="cellIs" dxfId="754" priority="94" operator="equal">
      <formula>"JtagRd, SBRd"</formula>
    </cfRule>
    <cfRule type="cellIs" dxfId="753" priority="95" operator="equal">
      <formula>"JtagRd, SBRd, JtagWr, SBWr, R4Err"</formula>
    </cfRule>
    <cfRule type="cellIs" dxfId="752" priority="96" operator="equal">
      <formula>"JtagRd, SBRd, R4Err, LockTag"</formula>
    </cfRule>
    <cfRule type="cellIs" dxfId="751" priority="99" operator="equal">
      <formula>"JtagRd, SBRd, SEC_CRC-16"</formula>
    </cfRule>
    <cfRule type="cellIs" dxfId="750" priority="100" operator="equal">
      <formula>"JtagRd, SBRd, JtagWr, R4Err, CRC-16"</formula>
    </cfRule>
    <cfRule type="cellIs" dxfId="749" priority="101" operator="equal">
      <formula>"JtagRd, SBRd, JtagWr, SBWr, R4Err, CRC-16"</formula>
    </cfRule>
    <cfRule type="cellIs" dxfId="748" priority="102" operator="equal">
      <formula>"JtagRd, SBRd, CRC-16"</formula>
    </cfRule>
  </conditionalFormatting>
  <conditionalFormatting sqref="I234:I235">
    <cfRule type="containsText" dxfId="747" priority="97" operator="containsText" text="Zeroizable">
      <formula>NOT(ISERROR(SEARCH("Zeroizable",I234)))</formula>
    </cfRule>
    <cfRule type="containsText" dxfId="746" priority="98" operator="containsText" text="BOD">
      <formula>NOT(ISERROR(SEARCH("BOD",I234)))</formula>
    </cfRule>
  </conditionalFormatting>
  <conditionalFormatting sqref="M232:M233">
    <cfRule type="cellIs" dxfId="745" priority="85" operator="equal">
      <formula>1</formula>
    </cfRule>
  </conditionalFormatting>
  <conditionalFormatting sqref="Q232:AA233 AE232:AE233 AG232:DD233 AC232:AC233">
    <cfRule type="expression" dxfId="744" priority="80">
      <formula>AND(Q232=0, Q232&lt;&gt;"")</formula>
    </cfRule>
    <cfRule type="expression" dxfId="743" priority="81">
      <formula>AND(Q232&gt;0, Q232&lt;10000000000)</formula>
    </cfRule>
    <cfRule type="cellIs" dxfId="742" priority="82" operator="equal">
      <formula>"yes"</formula>
    </cfRule>
    <cfRule type="cellIs" dxfId="741" priority="83" operator="equal">
      <formula>"no"</formula>
    </cfRule>
    <cfRule type="cellIs" dxfId="740" priority="84" operator="equal">
      <formula>"remove"</formula>
    </cfRule>
  </conditionalFormatting>
  <conditionalFormatting sqref="O232:O233">
    <cfRule type="expression" dxfId="739" priority="79">
      <formula>COUNTIF($O$5:$O232,$O232)&gt;1</formula>
    </cfRule>
  </conditionalFormatting>
  <conditionalFormatting sqref="N232:N233">
    <cfRule type="expression" dxfId="738" priority="78">
      <formula>COUNTIF($N$5:$N232,$N232)&gt;1</formula>
    </cfRule>
  </conditionalFormatting>
  <conditionalFormatting sqref="H232:H233">
    <cfRule type="containsText" dxfId="737" priority="77" operator="containsText" text="deprecated">
      <formula>NOT(ISERROR(SEARCH("deprecated",H232)))</formula>
    </cfRule>
  </conditionalFormatting>
  <conditionalFormatting sqref="A232:AA233 AE232:AE233 AG232:DA233 AC232:AC233">
    <cfRule type="expression" dxfId="736" priority="86">
      <formula>$K232="SoftStrap"</formula>
    </cfRule>
    <cfRule type="expression" dxfId="735" priority="87">
      <formula>$K232="GP2_CATEGORY"</formula>
    </cfRule>
    <cfRule type="expression" dxfId="734" priority="88">
      <formula>$K232="GP3_CATEGORY"</formula>
    </cfRule>
    <cfRule type="expression" dxfId="733" priority="89">
      <formula>$K232="GP3_IFP_CATEGORY"</formula>
    </cfRule>
    <cfRule type="expression" dxfId="732" priority="90">
      <formula>$K232="GP1_CATEGORY"</formula>
    </cfRule>
    <cfRule type="expression" dxfId="731"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730" priority="67" operator="equal">
      <formula>"JtagRd, SBRd, R4Err"</formula>
    </cfRule>
    <cfRule type="cellIs" dxfId="729" priority="68" operator="equal">
      <formula>"JtagRd, SBRd"</formula>
    </cfRule>
    <cfRule type="cellIs" dxfId="728" priority="69" operator="equal">
      <formula>"JtagRd, SBRd, JtagWr, SBWr, R4Err"</formula>
    </cfRule>
    <cfRule type="cellIs" dxfId="727" priority="70" operator="equal">
      <formula>"JtagRd, SBRd, R4Err, LockTag"</formula>
    </cfRule>
    <cfRule type="cellIs" dxfId="726" priority="73" operator="equal">
      <formula>"JtagRd, SBRd, SEC_CRC-16"</formula>
    </cfRule>
    <cfRule type="cellIs" dxfId="725" priority="74" operator="equal">
      <formula>"JtagRd, SBRd, JtagWr, R4Err, CRC-16"</formula>
    </cfRule>
    <cfRule type="cellIs" dxfId="724" priority="75" operator="equal">
      <formula>"JtagRd, SBRd, JtagWr, SBWr, R4Err, CRC-16"</formula>
    </cfRule>
    <cfRule type="cellIs" dxfId="723" priority="76" operator="equal">
      <formula>"JtagRd, SBRd, CRC-16"</formula>
    </cfRule>
  </conditionalFormatting>
  <conditionalFormatting sqref="I232:I233">
    <cfRule type="containsText" dxfId="722" priority="71" operator="containsText" text="Zeroizable">
      <formula>NOT(ISERROR(SEARCH("Zeroizable",I232)))</formula>
    </cfRule>
    <cfRule type="containsText" dxfId="721" priority="72" operator="containsText" text="BOD">
      <formula>NOT(ISERROR(SEARCH("BOD",I232)))</formula>
    </cfRule>
  </conditionalFormatting>
  <conditionalFormatting sqref="AD234:AD235">
    <cfRule type="expression" dxfId="720" priority="56">
      <formula>AND(AD234=0, AD234&lt;&gt;"")</formula>
    </cfRule>
    <cfRule type="expression" dxfId="719" priority="57">
      <formula>AND(AD234&gt;0, AD234&lt;10000000000)</formula>
    </cfRule>
    <cfRule type="cellIs" dxfId="718" priority="58" operator="equal">
      <formula>"yes"</formula>
    </cfRule>
    <cfRule type="cellIs" dxfId="717" priority="59" operator="equal">
      <formula>"no"</formula>
    </cfRule>
    <cfRule type="cellIs" dxfId="716" priority="60" operator="equal">
      <formula>"remove"</formula>
    </cfRule>
  </conditionalFormatting>
  <conditionalFormatting sqref="AD234:AD235">
    <cfRule type="expression" dxfId="715" priority="61">
      <formula>$K234="SoftStrap"</formula>
    </cfRule>
    <cfRule type="expression" dxfId="714" priority="62">
      <formula>$K234="GP2_CATEGORY"</formula>
    </cfRule>
    <cfRule type="expression" dxfId="713" priority="63">
      <formula>$K234="GP3_CATEGORY"</formula>
    </cfRule>
    <cfRule type="expression" dxfId="712" priority="64">
      <formula>$K234="GP3_IFP_CATEGORY"</formula>
    </cfRule>
    <cfRule type="expression" dxfId="711" priority="65">
      <formula>$K234="GP1_CATEGORY"</formula>
    </cfRule>
    <cfRule type="expression" dxfId="710" priority="66">
      <formula>$K234="GP1_IFP_CATEGORY"</formula>
    </cfRule>
  </conditionalFormatting>
  <conditionalFormatting sqref="AD232:AD233">
    <cfRule type="expression" dxfId="709" priority="45">
      <formula>AND(AD232=0, AD232&lt;&gt;"")</formula>
    </cfRule>
    <cfRule type="expression" dxfId="708" priority="46">
      <formula>AND(AD232&gt;0, AD232&lt;10000000000)</formula>
    </cfRule>
    <cfRule type="cellIs" dxfId="707" priority="47" operator="equal">
      <formula>"yes"</formula>
    </cfRule>
    <cfRule type="cellIs" dxfId="706" priority="48" operator="equal">
      <formula>"no"</formula>
    </cfRule>
    <cfRule type="cellIs" dxfId="705" priority="49" operator="equal">
      <formula>"remove"</formula>
    </cfRule>
  </conditionalFormatting>
  <conditionalFormatting sqref="AD232:AD233">
    <cfRule type="expression" dxfId="704" priority="50">
      <formula>$K232="SoftStrap"</formula>
    </cfRule>
    <cfRule type="expression" dxfId="703" priority="51">
      <formula>$K232="GP2_CATEGORY"</formula>
    </cfRule>
    <cfRule type="expression" dxfId="702" priority="52">
      <formula>$K232="GP3_CATEGORY"</formula>
    </cfRule>
    <cfRule type="expression" dxfId="701" priority="53">
      <formula>$K232="GP3_IFP_CATEGORY"</formula>
    </cfRule>
    <cfRule type="expression" dxfId="700" priority="54">
      <formula>$K232="GP1_CATEGORY"</formula>
    </cfRule>
    <cfRule type="expression" dxfId="699" priority="55">
      <formula>$K232="GP1_IFP_CATEGORY"</formula>
    </cfRule>
  </conditionalFormatting>
  <conditionalFormatting sqref="AF234:AF235">
    <cfRule type="expression" dxfId="698" priority="34">
      <formula>AND(AF234=0, AF234&lt;&gt;"")</formula>
    </cfRule>
    <cfRule type="expression" dxfId="697" priority="35">
      <formula>AND(AF234&gt;0, AF234&lt;10000000000)</formula>
    </cfRule>
    <cfRule type="cellIs" dxfId="696" priority="36" operator="equal">
      <formula>"yes"</formula>
    </cfRule>
    <cfRule type="cellIs" dxfId="695" priority="37" operator="equal">
      <formula>"no"</formula>
    </cfRule>
    <cfRule type="cellIs" dxfId="694" priority="38" operator="equal">
      <formula>"remove"</formula>
    </cfRule>
  </conditionalFormatting>
  <conditionalFormatting sqref="AF234:AF235">
    <cfRule type="expression" dxfId="693" priority="39">
      <formula>$K234="SoftStrap"</formula>
    </cfRule>
    <cfRule type="expression" dxfId="692" priority="40">
      <formula>$K234="GP2_CATEGORY"</formula>
    </cfRule>
    <cfRule type="expression" dxfId="691" priority="41">
      <formula>$K234="GP3_CATEGORY"</formula>
    </cfRule>
    <cfRule type="expression" dxfId="690" priority="42">
      <formula>$K234="GP3_IFP_CATEGORY"</formula>
    </cfRule>
    <cfRule type="expression" dxfId="689" priority="43">
      <formula>$K234="GP1_CATEGORY"</formula>
    </cfRule>
    <cfRule type="expression" dxfId="688" priority="44">
      <formula>$K234="GP1_IFP_CATEGORY"</formula>
    </cfRule>
  </conditionalFormatting>
  <conditionalFormatting sqref="AF232:AF233">
    <cfRule type="expression" dxfId="687" priority="23">
      <formula>AND(AF232=0, AF232&lt;&gt;"")</formula>
    </cfRule>
    <cfRule type="expression" dxfId="686" priority="24">
      <formula>AND(AF232&gt;0, AF232&lt;10000000000)</formula>
    </cfRule>
    <cfRule type="cellIs" dxfId="685" priority="25" operator="equal">
      <formula>"yes"</formula>
    </cfRule>
    <cfRule type="cellIs" dxfId="684" priority="26" operator="equal">
      <formula>"no"</formula>
    </cfRule>
    <cfRule type="cellIs" dxfId="683" priority="27" operator="equal">
      <formula>"remove"</formula>
    </cfRule>
  </conditionalFormatting>
  <conditionalFormatting sqref="AF232:AF233">
    <cfRule type="expression" dxfId="682" priority="28">
      <formula>$K232="SoftStrap"</formula>
    </cfRule>
    <cfRule type="expression" dxfId="681" priority="29">
      <formula>$K232="GP2_CATEGORY"</formula>
    </cfRule>
    <cfRule type="expression" dxfId="680" priority="30">
      <formula>$K232="GP3_CATEGORY"</formula>
    </cfRule>
    <cfRule type="expression" dxfId="679" priority="31">
      <formula>$K232="GP3_IFP_CATEGORY"</formula>
    </cfRule>
    <cfRule type="expression" dxfId="678" priority="32">
      <formula>$K232="GP1_CATEGORY"</formula>
    </cfRule>
    <cfRule type="expression" dxfId="677" priority="33">
      <formula>$K232="GP1_IFP_CATEGORY"</formula>
    </cfRule>
  </conditionalFormatting>
  <conditionalFormatting sqref="AB234:AB235">
    <cfRule type="expression" dxfId="676" priority="12">
      <formula>AND(AB234=0, AB234&lt;&gt;"")</formula>
    </cfRule>
    <cfRule type="expression" dxfId="675" priority="13">
      <formula>AND(AB234&gt;0, AB234&lt;10000000000)</formula>
    </cfRule>
    <cfRule type="cellIs" dxfId="674" priority="14" operator="equal">
      <formula>"yes"</formula>
    </cfRule>
    <cfRule type="cellIs" dxfId="673" priority="15" operator="equal">
      <formula>"no"</formula>
    </cfRule>
    <cfRule type="cellIs" dxfId="672" priority="16" operator="equal">
      <formula>"remove"</formula>
    </cfRule>
  </conditionalFormatting>
  <conditionalFormatting sqref="AB234:AB235">
    <cfRule type="expression" dxfId="671" priority="17">
      <formula>$K234="SoftStrap"</formula>
    </cfRule>
    <cfRule type="expression" dxfId="670" priority="18">
      <formula>$K234="GP2_CATEGORY"</formula>
    </cfRule>
    <cfRule type="expression" dxfId="669" priority="19">
      <formula>$K234="GP3_CATEGORY"</formula>
    </cfRule>
    <cfRule type="expression" dxfId="668" priority="20">
      <formula>$K234="GP3_IFP_CATEGORY"</formula>
    </cfRule>
    <cfRule type="expression" dxfId="667" priority="21">
      <formula>$K234="GP1_CATEGORY"</formula>
    </cfRule>
    <cfRule type="expression" dxfId="666" priority="22">
      <formula>$K234="GP1_IFP_CATEGORY"</formula>
    </cfRule>
  </conditionalFormatting>
  <conditionalFormatting sqref="AB232:AB233">
    <cfRule type="expression" dxfId="665" priority="1">
      <formula>AND(AB232=0, AB232&lt;&gt;"")</formula>
    </cfRule>
    <cfRule type="expression" dxfId="664" priority="2">
      <formula>AND(AB232&gt;0, AB232&lt;10000000000)</formula>
    </cfRule>
    <cfRule type="cellIs" dxfId="663" priority="3" operator="equal">
      <formula>"yes"</formula>
    </cfRule>
    <cfRule type="cellIs" dxfId="662" priority="4" operator="equal">
      <formula>"no"</formula>
    </cfRule>
    <cfRule type="cellIs" dxfId="661" priority="5" operator="equal">
      <formula>"remove"</formula>
    </cfRule>
  </conditionalFormatting>
  <conditionalFormatting sqref="AB232:AB233">
    <cfRule type="expression" dxfId="660" priority="6">
      <formula>$K232="SoftStrap"</formula>
    </cfRule>
    <cfRule type="expression" dxfId="659" priority="7">
      <formula>$K232="GP2_CATEGORY"</formula>
    </cfRule>
    <cfRule type="expression" dxfId="658" priority="8">
      <formula>$K232="GP3_CATEGORY"</formula>
    </cfRule>
    <cfRule type="expression" dxfId="657" priority="9">
      <formula>$K232="GP3_IFP_CATEGORY"</formula>
    </cfRule>
    <cfRule type="expression" dxfId="656" priority="10">
      <formula>$K232="GP1_CATEGORY"</formula>
    </cfRule>
    <cfRule type="expression" dxfId="655"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0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604" t="s">
        <v>367</v>
      </c>
      <c r="N3" s="595" t="s">
        <v>14</v>
      </c>
      <c r="O3" s="598">
        <f ca="1">($G3+$G4+$G5+$G6+$G7)</f>
        <v>1056</v>
      </c>
    </row>
    <row r="4" spans="1:15" ht="15" customHeight="1" x14ac:dyDescent="0.25">
      <c r="A4" s="60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6"/>
      <c r="N4" s="596"/>
      <c r="O4" s="599"/>
    </row>
    <row r="5" spans="1:15" ht="15" customHeight="1" x14ac:dyDescent="0.25">
      <c r="A5" s="60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6"/>
      <c r="N5" s="596"/>
      <c r="O5" s="599"/>
    </row>
    <row r="6" spans="1:15" ht="15" customHeight="1" x14ac:dyDescent="0.25">
      <c r="A6" s="60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6"/>
      <c r="N6" s="596"/>
      <c r="O6" s="599"/>
    </row>
    <row r="7" spans="1:15" ht="15" customHeight="1" thickBot="1" x14ac:dyDescent="0.3">
      <c r="A7" s="60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7"/>
      <c r="N7" s="597"/>
      <c r="O7" s="600"/>
    </row>
    <row r="8" spans="1:15" ht="14.65" customHeight="1" x14ac:dyDescent="0.25">
      <c r="A8" s="61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7" t="s">
        <v>368</v>
      </c>
      <c r="N8" s="610" t="s">
        <v>20</v>
      </c>
      <c r="O8" s="612">
        <f ca="1">($G8+$G9+$G10+$G13)</f>
        <v>960</v>
      </c>
    </row>
    <row r="9" spans="1:15" ht="14.65" customHeight="1" x14ac:dyDescent="0.25">
      <c r="A9" s="61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8"/>
      <c r="N9" s="596"/>
      <c r="O9" s="599"/>
    </row>
    <row r="10" spans="1:15" ht="15" customHeight="1" x14ac:dyDescent="0.25">
      <c r="A10" s="61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8"/>
      <c r="N10" s="596"/>
      <c r="O10" s="599"/>
    </row>
    <row r="11" spans="1:15" ht="15" customHeight="1" x14ac:dyDescent="0.25">
      <c r="A11" s="61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8"/>
      <c r="N11" s="596"/>
      <c r="O11" s="599"/>
    </row>
    <row r="12" spans="1:15" ht="15" customHeight="1" x14ac:dyDescent="0.25">
      <c r="A12" s="61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9"/>
      <c r="N12" s="611"/>
      <c r="O12" s="613"/>
    </row>
    <row r="13" spans="1:15" ht="15" customHeight="1" thickBot="1" x14ac:dyDescent="0.3">
      <c r="A13" s="61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9"/>
      <c r="N13" s="611"/>
      <c r="O13" s="613"/>
    </row>
    <row r="14" spans="1:15" ht="15" customHeight="1" x14ac:dyDescent="0.25">
      <c r="A14" s="602" t="s">
        <v>23</v>
      </c>
      <c r="B14" s="34" t="s">
        <v>24</v>
      </c>
      <c r="C14" s="36" t="s">
        <v>613</v>
      </c>
      <c r="D14" s="59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604" t="s">
        <v>369</v>
      </c>
      <c r="N14" s="595" t="s">
        <v>29</v>
      </c>
      <c r="O14" s="598">
        <f ca="1">(4*32+G18+G19+G20+G21+G22+G23)</f>
        <v>160</v>
      </c>
    </row>
    <row r="15" spans="1:15" ht="15" customHeight="1" x14ac:dyDescent="0.25">
      <c r="A15" s="603"/>
      <c r="B15" s="35" t="s">
        <v>30</v>
      </c>
      <c r="C15" s="37" t="s">
        <v>613</v>
      </c>
      <c r="D15" s="59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601"/>
      <c r="N15" s="596"/>
      <c r="O15" s="599"/>
    </row>
    <row r="16" spans="1:15" ht="15" customHeight="1" x14ac:dyDescent="0.25">
      <c r="A16" s="603"/>
      <c r="B16" s="35" t="s">
        <v>31</v>
      </c>
      <c r="C16" s="37" t="s">
        <v>613</v>
      </c>
      <c r="D16" s="59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601"/>
      <c r="N16" s="596"/>
      <c r="O16" s="599"/>
    </row>
    <row r="17" spans="1:15" x14ac:dyDescent="0.25">
      <c r="A17" s="603"/>
      <c r="B17" s="35" t="s">
        <v>32</v>
      </c>
      <c r="C17" s="37" t="s">
        <v>613</v>
      </c>
      <c r="D17" s="59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601"/>
      <c r="N17" s="596"/>
      <c r="O17" s="599"/>
    </row>
    <row r="18" spans="1:15" x14ac:dyDescent="0.25">
      <c r="A18" s="603"/>
      <c r="B18" s="35" t="s">
        <v>34</v>
      </c>
      <c r="C18" s="35" t="s">
        <v>253</v>
      </c>
      <c r="D18" s="59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1"/>
      <c r="N18" s="596"/>
      <c r="O18" s="599"/>
    </row>
    <row r="19" spans="1:15" x14ac:dyDescent="0.25">
      <c r="A19" s="603"/>
      <c r="B19" s="35" t="s">
        <v>36</v>
      </c>
      <c r="C19" s="73" t="s">
        <v>214</v>
      </c>
      <c r="D19" s="59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1"/>
      <c r="N19" s="596"/>
      <c r="O19" s="599"/>
    </row>
    <row r="20" spans="1:15" x14ac:dyDescent="0.25">
      <c r="A20" s="603"/>
      <c r="B20" s="73" t="s">
        <v>246</v>
      </c>
      <c r="C20" s="73" t="s">
        <v>205</v>
      </c>
      <c r="D20" s="59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1"/>
      <c r="N20" s="596"/>
      <c r="O20" s="599"/>
    </row>
    <row r="21" spans="1:15" x14ac:dyDescent="0.25">
      <c r="A21" s="603"/>
      <c r="B21" s="73" t="s">
        <v>250</v>
      </c>
      <c r="C21" s="73" t="s">
        <v>390</v>
      </c>
      <c r="D21" s="59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601"/>
      <c r="N21" s="596"/>
      <c r="O21" s="599"/>
    </row>
    <row r="22" spans="1:15" x14ac:dyDescent="0.25">
      <c r="A22" s="603"/>
      <c r="B22" s="73" t="s">
        <v>251</v>
      </c>
      <c r="C22" s="73" t="s">
        <v>390</v>
      </c>
      <c r="D22" s="59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601"/>
      <c r="N22" s="596"/>
      <c r="O22" s="599"/>
    </row>
    <row r="23" spans="1:15" x14ac:dyDescent="0.25">
      <c r="A23" s="603"/>
      <c r="B23" s="73" t="s">
        <v>252</v>
      </c>
      <c r="C23" s="73" t="s">
        <v>390</v>
      </c>
      <c r="D23" s="59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601"/>
      <c r="N23" s="596"/>
      <c r="O23" s="599"/>
    </row>
    <row r="24" spans="1:15" x14ac:dyDescent="0.25">
      <c r="A24" s="603"/>
      <c r="B24" s="35" t="s">
        <v>38</v>
      </c>
      <c r="C24" s="37" t="s">
        <v>613</v>
      </c>
      <c r="D24" s="59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601"/>
      <c r="N24" s="596"/>
      <c r="O24" s="599"/>
    </row>
    <row r="25" spans="1:15" x14ac:dyDescent="0.25">
      <c r="A25" s="602" t="s">
        <v>41</v>
      </c>
      <c r="B25" s="35" t="s">
        <v>42</v>
      </c>
      <c r="C25" s="35" t="s">
        <v>614</v>
      </c>
      <c r="D25" s="59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601" t="s">
        <v>370</v>
      </c>
      <c r="N25" s="596"/>
      <c r="O25" s="599">
        <f ca="1">(G25+G26)</f>
        <v>64</v>
      </c>
    </row>
    <row r="26" spans="1:15" ht="15.75" thickBot="1" x14ac:dyDescent="0.3">
      <c r="A26" s="605"/>
      <c r="B26" s="74" t="s">
        <v>46</v>
      </c>
      <c r="C26" s="74" t="s">
        <v>615</v>
      </c>
      <c r="D26" s="594"/>
      <c r="E26" s="123"/>
      <c r="F26" s="76" t="s">
        <v>44</v>
      </c>
      <c r="G26" s="75">
        <f ca="1">IF($C26="No Param",32,VLOOKUP($C26,INDIRECT(Config!$B$1),HLOOKUP(D$1,INDIRECT(Config!$E$1),2,FALSE),FALSE)*32)</f>
        <v>32</v>
      </c>
      <c r="H26" s="26" t="str">
        <f ca="1">IF(G26=0,"N/A","0x8004")</f>
        <v>0x8004</v>
      </c>
      <c r="I26" s="26" t="s">
        <v>47</v>
      </c>
      <c r="J26" s="200" t="s">
        <v>48</v>
      </c>
      <c r="K26" s="200" t="s">
        <v>387</v>
      </c>
      <c r="L26" s="234"/>
      <c r="M26" s="597"/>
      <c r="N26" s="597"/>
      <c r="O26" s="600"/>
    </row>
    <row r="27" spans="1:15" ht="15.75" thickBot="1" x14ac:dyDescent="0.3">
      <c r="A27" s="104"/>
    </row>
    <row r="28" spans="1:15" x14ac:dyDescent="0.25">
      <c r="A28" s="59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5" t="s">
        <v>48</v>
      </c>
      <c r="O28" s="598">
        <f ca="1">SUM(G28:G42)</f>
        <v>576</v>
      </c>
    </row>
    <row r="29" spans="1:15" ht="15" customHeight="1" x14ac:dyDescent="0.25">
      <c r="A29" s="5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1" t="s">
        <v>369</v>
      </c>
      <c r="N29" s="596"/>
      <c r="O29" s="599"/>
    </row>
    <row r="30" spans="1:15" x14ac:dyDescent="0.25">
      <c r="A30" s="5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1"/>
      <c r="N30" s="596"/>
      <c r="O30" s="599"/>
    </row>
    <row r="31" spans="1:15" x14ac:dyDescent="0.25">
      <c r="A31" s="5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1"/>
      <c r="N31" s="596"/>
      <c r="O31" s="599"/>
    </row>
    <row r="32" spans="1:15" x14ac:dyDescent="0.25">
      <c r="A32" s="5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6"/>
      <c r="O32" s="599"/>
    </row>
    <row r="33" spans="1:15" x14ac:dyDescent="0.25">
      <c r="A33" s="5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6"/>
      <c r="O33" s="599"/>
    </row>
    <row r="34" spans="1:15" ht="15" customHeight="1" x14ac:dyDescent="0.25">
      <c r="A34" s="5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1" t="s">
        <v>369</v>
      </c>
      <c r="N34" s="596"/>
      <c r="O34" s="599"/>
    </row>
    <row r="35" spans="1:15" x14ac:dyDescent="0.25">
      <c r="A35" s="5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1"/>
      <c r="N35" s="596"/>
      <c r="O35" s="599"/>
    </row>
    <row r="36" spans="1:15" x14ac:dyDescent="0.25">
      <c r="A36" s="5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1"/>
      <c r="N36" s="596"/>
      <c r="O36" s="599"/>
    </row>
    <row r="37" spans="1:15" x14ac:dyDescent="0.25">
      <c r="A37" s="5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6"/>
      <c r="O37" s="599"/>
    </row>
    <row r="38" spans="1:15" x14ac:dyDescent="0.25">
      <c r="A38" s="5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6"/>
      <c r="O38" s="599"/>
    </row>
    <row r="39" spans="1:15" ht="15" customHeight="1" x14ac:dyDescent="0.25">
      <c r="A39" s="5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1" t="s">
        <v>369</v>
      </c>
      <c r="N39" s="596"/>
      <c r="O39" s="599"/>
    </row>
    <row r="40" spans="1:15" x14ac:dyDescent="0.25">
      <c r="A40" s="5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1"/>
      <c r="N40" s="596"/>
      <c r="O40" s="599"/>
    </row>
    <row r="41" spans="1:15" x14ac:dyDescent="0.25">
      <c r="A41" s="5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1"/>
      <c r="N41" s="596"/>
      <c r="O41" s="599"/>
    </row>
    <row r="42" spans="1:15" ht="15.75" thickBot="1" x14ac:dyDescent="0.3">
      <c r="A42" s="5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7"/>
      <c r="O42" s="600"/>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615" priority="297" operator="equal">
      <formula>0</formula>
    </cfRule>
  </conditionalFormatting>
  <conditionalFormatting sqref="G34">
    <cfRule type="cellIs" dxfId="614" priority="296" operator="equal">
      <formula>0</formula>
    </cfRule>
  </conditionalFormatting>
  <conditionalFormatting sqref="G36">
    <cfRule type="cellIs" dxfId="613" priority="295" operator="equal">
      <formula>0</formula>
    </cfRule>
  </conditionalFormatting>
  <conditionalFormatting sqref="G14:G26">
    <cfRule type="cellIs" dxfId="612" priority="294" operator="equal">
      <formula>0</formula>
    </cfRule>
  </conditionalFormatting>
  <conditionalFormatting sqref="G29">
    <cfRule type="cellIs" dxfId="611" priority="267" operator="equal">
      <formula>0</formula>
    </cfRule>
  </conditionalFormatting>
  <conditionalFormatting sqref="G32">
    <cfRule type="cellIs" dxfId="610" priority="273" operator="equal">
      <formula>0</formula>
    </cfRule>
  </conditionalFormatting>
  <conditionalFormatting sqref="G33">
    <cfRule type="cellIs" dxfId="609" priority="272" operator="equal">
      <formula>0</formula>
    </cfRule>
  </conditionalFormatting>
  <conditionalFormatting sqref="G28">
    <cfRule type="cellIs" dxfId="608" priority="274" operator="equal">
      <formula>0</formula>
    </cfRule>
  </conditionalFormatting>
  <conditionalFormatting sqref="G38">
    <cfRule type="cellIs" dxfId="607" priority="270" operator="equal">
      <formula>0</formula>
    </cfRule>
  </conditionalFormatting>
  <conditionalFormatting sqref="G35">
    <cfRule type="cellIs" dxfId="606" priority="268" operator="equal">
      <formula>0</formula>
    </cfRule>
  </conditionalFormatting>
  <conditionalFormatting sqref="G31">
    <cfRule type="cellIs" dxfId="605" priority="266" operator="equal">
      <formula>0</formula>
    </cfRule>
  </conditionalFormatting>
  <conditionalFormatting sqref="G30">
    <cfRule type="cellIs" dxfId="604" priority="265" operator="equal">
      <formula>0</formula>
    </cfRule>
  </conditionalFormatting>
  <conditionalFormatting sqref="G39">
    <cfRule type="cellIs" dxfId="603" priority="264" operator="equal">
      <formula>0</formula>
    </cfRule>
  </conditionalFormatting>
  <conditionalFormatting sqref="G41">
    <cfRule type="cellIs" dxfId="602" priority="263" operator="equal">
      <formula>0</formula>
    </cfRule>
  </conditionalFormatting>
  <conditionalFormatting sqref="G40">
    <cfRule type="cellIs" dxfId="601" priority="262" operator="equal">
      <formula>0</formula>
    </cfRule>
  </conditionalFormatting>
  <conditionalFormatting sqref="L32">
    <cfRule type="cellIs" dxfId="600" priority="234" operator="equal">
      <formula>0</formula>
    </cfRule>
  </conditionalFormatting>
  <conditionalFormatting sqref="L31">
    <cfRule type="cellIs" dxfId="599" priority="233" operator="equal">
      <formula>0</formula>
    </cfRule>
  </conditionalFormatting>
  <conditionalFormatting sqref="L30">
    <cfRule type="cellIs" dxfId="598" priority="232" operator="equal">
      <formula>0</formula>
    </cfRule>
  </conditionalFormatting>
  <conditionalFormatting sqref="L29">
    <cfRule type="cellIs" dxfId="597" priority="231" operator="equal">
      <formula>0</formula>
    </cfRule>
  </conditionalFormatting>
  <conditionalFormatting sqref="L37">
    <cfRule type="cellIs" dxfId="596" priority="230" operator="equal">
      <formula>0</formula>
    </cfRule>
  </conditionalFormatting>
  <conditionalFormatting sqref="L36">
    <cfRule type="cellIs" dxfId="595" priority="229" operator="equal">
      <formula>0</formula>
    </cfRule>
  </conditionalFormatting>
  <conditionalFormatting sqref="L35">
    <cfRule type="cellIs" dxfId="594" priority="228" operator="equal">
      <formula>0</formula>
    </cfRule>
  </conditionalFormatting>
  <conditionalFormatting sqref="L34">
    <cfRule type="cellIs" dxfId="593" priority="227" operator="equal">
      <formula>0</formula>
    </cfRule>
  </conditionalFormatting>
  <conditionalFormatting sqref="L42">
    <cfRule type="cellIs" dxfId="592" priority="226" operator="equal">
      <formula>0</formula>
    </cfRule>
  </conditionalFormatting>
  <conditionalFormatting sqref="L41">
    <cfRule type="cellIs" dxfId="591" priority="225" operator="equal">
      <formula>0</formula>
    </cfRule>
  </conditionalFormatting>
  <conditionalFormatting sqref="L40">
    <cfRule type="cellIs" dxfId="590" priority="224" operator="equal">
      <formula>0</formula>
    </cfRule>
  </conditionalFormatting>
  <conditionalFormatting sqref="L39">
    <cfRule type="cellIs" dxfId="589" priority="223" operator="equal">
      <formula>0</formula>
    </cfRule>
  </conditionalFormatting>
  <conditionalFormatting sqref="G37">
    <cfRule type="cellIs" dxfId="588" priority="200" operator="equal">
      <formula>0</formula>
    </cfRule>
  </conditionalFormatting>
  <conditionalFormatting sqref="G42">
    <cfRule type="cellIs" dxfId="587" priority="198" operator="equal">
      <formula>0</formula>
    </cfRule>
  </conditionalFormatting>
  <conditionalFormatting sqref="C5">
    <cfRule type="cellIs" dxfId="586" priority="184" operator="equal">
      <formula>0</formula>
    </cfRule>
  </conditionalFormatting>
  <conditionalFormatting sqref="C3">
    <cfRule type="cellIs" dxfId="585" priority="186" operator="equal">
      <formula>0</formula>
    </cfRule>
  </conditionalFormatting>
  <conditionalFormatting sqref="C4">
    <cfRule type="cellIs" dxfId="584" priority="185" operator="equal">
      <formula>0</formula>
    </cfRule>
  </conditionalFormatting>
  <conditionalFormatting sqref="B3 D3">
    <cfRule type="cellIs" dxfId="583" priority="197" operator="equal">
      <formula>0</formula>
    </cfRule>
  </conditionalFormatting>
  <conditionalFormatting sqref="B4 D4">
    <cfRule type="cellIs" dxfId="582" priority="196" operator="equal">
      <formula>0</formula>
    </cfRule>
  </conditionalFormatting>
  <conditionalFormatting sqref="B5 D5">
    <cfRule type="cellIs" dxfId="581" priority="195" operator="equal">
      <formula>0</formula>
    </cfRule>
  </conditionalFormatting>
  <conditionalFormatting sqref="B7">
    <cfRule type="cellIs" dxfId="580" priority="194" operator="equal">
      <formula>0</formula>
    </cfRule>
  </conditionalFormatting>
  <conditionalFormatting sqref="B8 D8">
    <cfRule type="cellIs" priority="193" operator="equal">
      <formula>0</formula>
    </cfRule>
  </conditionalFormatting>
  <conditionalFormatting sqref="B9 D9">
    <cfRule type="cellIs" dxfId="579" priority="192" operator="equal">
      <formula>0</formula>
    </cfRule>
  </conditionalFormatting>
  <conditionalFormatting sqref="B10 D10">
    <cfRule type="cellIs" dxfId="578" priority="190" operator="equal">
      <formula>0</formula>
    </cfRule>
    <cfRule type="cellIs" dxfId="577" priority="191" operator="equal">
      <formula>0</formula>
    </cfRule>
  </conditionalFormatting>
  <conditionalFormatting sqref="B6 D6">
    <cfRule type="cellIs" dxfId="576" priority="188" operator="equal">
      <formula>0</formula>
    </cfRule>
  </conditionalFormatting>
  <conditionalFormatting sqref="D7">
    <cfRule type="cellIs" dxfId="575" priority="187" operator="equal">
      <formula>0</formula>
    </cfRule>
  </conditionalFormatting>
  <conditionalFormatting sqref="C7">
    <cfRule type="cellIs" dxfId="574" priority="183" operator="equal">
      <formula>0</formula>
    </cfRule>
  </conditionalFormatting>
  <conditionalFormatting sqref="C8">
    <cfRule type="cellIs" priority="182" operator="equal">
      <formula>0</formula>
    </cfRule>
  </conditionalFormatting>
  <conditionalFormatting sqref="C9">
    <cfRule type="cellIs" dxfId="573" priority="181" operator="equal">
      <formula>0</formula>
    </cfRule>
  </conditionalFormatting>
  <conditionalFormatting sqref="C10">
    <cfRule type="cellIs" dxfId="572" priority="179" operator="equal">
      <formula>0</formula>
    </cfRule>
    <cfRule type="cellIs" dxfId="571" priority="180" operator="equal">
      <formula>0</formula>
    </cfRule>
  </conditionalFormatting>
  <conditionalFormatting sqref="C6">
    <cfRule type="cellIs" dxfId="570" priority="178" operator="equal">
      <formula>0</formula>
    </cfRule>
  </conditionalFormatting>
  <conditionalFormatting sqref="E10">
    <cfRule type="cellIs" priority="137" operator="equal">
      <formula>0</formula>
    </cfRule>
  </conditionalFormatting>
  <conditionalFormatting sqref="E3">
    <cfRule type="cellIs" dxfId="569" priority="152" operator="equal">
      <formula>0</formula>
    </cfRule>
  </conditionalFormatting>
  <conditionalFormatting sqref="E3">
    <cfRule type="cellIs" priority="151" operator="equal">
      <formula>0</formula>
    </cfRule>
  </conditionalFormatting>
  <conditionalFormatting sqref="E5">
    <cfRule type="cellIs" dxfId="568" priority="148" operator="equal">
      <formula>0</formula>
    </cfRule>
  </conditionalFormatting>
  <conditionalFormatting sqref="E5">
    <cfRule type="cellIs" priority="147" operator="equal">
      <formula>0</formula>
    </cfRule>
  </conditionalFormatting>
  <conditionalFormatting sqref="E7">
    <cfRule type="cellIs" dxfId="567" priority="144" operator="equal">
      <formula>0</formula>
    </cfRule>
  </conditionalFormatting>
  <conditionalFormatting sqref="E7">
    <cfRule type="cellIs" priority="143" operator="equal">
      <formula>0</formula>
    </cfRule>
  </conditionalFormatting>
  <conditionalFormatting sqref="E9">
    <cfRule type="cellIs" dxfId="566" priority="140" operator="equal">
      <formula>0</formula>
    </cfRule>
  </conditionalFormatting>
  <conditionalFormatting sqref="E9">
    <cfRule type="cellIs" priority="139" operator="equal">
      <formula>0</formula>
    </cfRule>
  </conditionalFormatting>
  <conditionalFormatting sqref="E4">
    <cfRule type="cellIs" dxfId="565" priority="150" operator="equal">
      <formula>0</formula>
    </cfRule>
  </conditionalFormatting>
  <conditionalFormatting sqref="E4">
    <cfRule type="cellIs" priority="149" operator="equal">
      <formula>0</formula>
    </cfRule>
  </conditionalFormatting>
  <conditionalFormatting sqref="E6">
    <cfRule type="cellIs" dxfId="564" priority="146" operator="equal">
      <formula>0</formula>
    </cfRule>
  </conditionalFormatting>
  <conditionalFormatting sqref="E6">
    <cfRule type="cellIs" priority="145" operator="equal">
      <formula>0</formula>
    </cfRule>
  </conditionalFormatting>
  <conditionalFormatting sqref="E8">
    <cfRule type="cellIs" dxfId="563" priority="142" operator="equal">
      <formula>0</formula>
    </cfRule>
  </conditionalFormatting>
  <conditionalFormatting sqref="E8">
    <cfRule type="cellIs" priority="141" operator="equal">
      <formula>0</formula>
    </cfRule>
  </conditionalFormatting>
  <conditionalFormatting sqref="E10">
    <cfRule type="cellIs" dxfId="562" priority="138" operator="equal">
      <formula>0</formula>
    </cfRule>
  </conditionalFormatting>
  <conditionalFormatting sqref="G4:G10">
    <cfRule type="cellIs" dxfId="561" priority="128" operator="equal">
      <formula>0</formula>
    </cfRule>
  </conditionalFormatting>
  <conditionalFormatting sqref="F6">
    <cfRule type="cellIs" dxfId="560" priority="119" operator="equal">
      <formula>0</formula>
    </cfRule>
  </conditionalFormatting>
  <conditionalFormatting sqref="F3">
    <cfRule type="cellIs" dxfId="559" priority="127" operator="equal">
      <formula>0</formula>
    </cfRule>
  </conditionalFormatting>
  <conditionalFormatting sqref="F4">
    <cfRule type="cellIs" dxfId="558" priority="126" operator="equal">
      <formula>0</formula>
    </cfRule>
  </conditionalFormatting>
  <conditionalFormatting sqref="F5">
    <cfRule type="cellIs" dxfId="557" priority="125" operator="equal">
      <formula>0</formula>
    </cfRule>
  </conditionalFormatting>
  <conditionalFormatting sqref="F7">
    <cfRule type="cellIs" dxfId="556" priority="124" operator="equal">
      <formula>0</formula>
    </cfRule>
  </conditionalFormatting>
  <conditionalFormatting sqref="F9">
    <cfRule type="cellIs" dxfId="555" priority="122" operator="equal">
      <formula>0</formula>
    </cfRule>
  </conditionalFormatting>
  <conditionalFormatting sqref="G3:I3">
    <cfRule type="cellIs" dxfId="554" priority="118" operator="equal">
      <formula>0</formula>
    </cfRule>
  </conditionalFormatting>
  <conditionalFormatting sqref="F8 H9:H10">
    <cfRule type="cellIs" priority="123" operator="equal">
      <formula>0</formula>
    </cfRule>
  </conditionalFormatting>
  <conditionalFormatting sqref="F10">
    <cfRule type="cellIs" dxfId="553" priority="120" operator="equal">
      <formula>0</formula>
    </cfRule>
    <cfRule type="cellIs" dxfId="552" priority="121" operator="equal">
      <formula>0</formula>
    </cfRule>
  </conditionalFormatting>
  <conditionalFormatting sqref="H7">
    <cfRule type="cellIs" dxfId="551" priority="110" operator="equal">
      <formula>0</formula>
    </cfRule>
  </conditionalFormatting>
  <conditionalFormatting sqref="I6">
    <cfRule type="cellIs" dxfId="550" priority="113" operator="equal">
      <formula>0</formula>
    </cfRule>
  </conditionalFormatting>
  <conditionalFormatting sqref="H5">
    <cfRule type="cellIs" dxfId="549" priority="112" operator="equal">
      <formula>0</formula>
    </cfRule>
  </conditionalFormatting>
  <conditionalFormatting sqref="H4:I4">
    <cfRule type="cellIs" dxfId="548" priority="117" operator="equal">
      <formula>0</formula>
    </cfRule>
  </conditionalFormatting>
  <conditionalFormatting sqref="I5">
    <cfRule type="cellIs" dxfId="547" priority="116" operator="equal">
      <formula>0</formula>
    </cfRule>
  </conditionalFormatting>
  <conditionalFormatting sqref="I7">
    <cfRule type="cellIs" dxfId="546" priority="115" operator="equal">
      <formula>0</formula>
    </cfRule>
  </conditionalFormatting>
  <conditionalFormatting sqref="H8:I8">
    <cfRule type="cellIs" priority="114" operator="equal">
      <formula>0</formula>
    </cfRule>
  </conditionalFormatting>
  <conditionalFormatting sqref="H6">
    <cfRule type="cellIs" dxfId="545" priority="111" operator="equal">
      <formula>0</formula>
    </cfRule>
  </conditionalFormatting>
  <conditionalFormatting sqref="I9:I10">
    <cfRule type="cellIs" priority="107" operator="equal">
      <formula>0</formula>
    </cfRule>
  </conditionalFormatting>
  <conditionalFormatting sqref="E11 G11">
    <cfRule type="cellIs" dxfId="544" priority="94" operator="equal">
      <formula>0</formula>
    </cfRule>
  </conditionalFormatting>
  <conditionalFormatting sqref="I11">
    <cfRule type="cellIs" priority="93" operator="equal">
      <formula>0</formula>
    </cfRule>
  </conditionalFormatting>
  <conditionalFormatting sqref="E13 G13">
    <cfRule type="cellIs" dxfId="543"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542"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541"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540" priority="44" operator="equal">
      <formula>0</formula>
    </cfRule>
  </conditionalFormatting>
  <conditionalFormatting sqref="K5">
    <cfRule type="cellIs" dxfId="539" priority="43" operator="equal">
      <formula>0</formula>
    </cfRule>
  </conditionalFormatting>
  <conditionalFormatting sqref="K6">
    <cfRule type="cellIs" dxfId="538" priority="42" operator="equal">
      <formula>0</formula>
    </cfRule>
  </conditionalFormatting>
  <conditionalFormatting sqref="K9">
    <cfRule type="cellIs" dxfId="537" priority="41" operator="equal">
      <formula>0</formula>
    </cfRule>
  </conditionalFormatting>
  <conditionalFormatting sqref="K10">
    <cfRule type="cellIs" dxfId="536" priority="40" operator="equal">
      <formula>0</formula>
    </cfRule>
  </conditionalFormatting>
  <conditionalFormatting sqref="K7">
    <cfRule type="cellIs" dxfId="535" priority="39" operator="equal">
      <formula>0</formula>
    </cfRule>
  </conditionalFormatting>
  <conditionalFormatting sqref="K8">
    <cfRule type="cellIs" dxfId="534" priority="38" operator="equal">
      <formula>0</formula>
    </cfRule>
  </conditionalFormatting>
  <conditionalFormatting sqref="K11">
    <cfRule type="cellIs" dxfId="533" priority="37" operator="equal">
      <formula>0</formula>
    </cfRule>
  </conditionalFormatting>
  <conditionalFormatting sqref="K13">
    <cfRule type="cellIs" dxfId="532" priority="36" operator="equal">
      <formula>0</formula>
    </cfRule>
  </conditionalFormatting>
  <conditionalFormatting sqref="K12">
    <cfRule type="cellIs" dxfId="531" priority="35" operator="equal">
      <formula>0</formula>
    </cfRule>
  </conditionalFormatting>
  <conditionalFormatting sqref="J3:J4">
    <cfRule type="cellIs" dxfId="530" priority="34" operator="equal">
      <formula>0</formula>
    </cfRule>
  </conditionalFormatting>
  <conditionalFormatting sqref="J5">
    <cfRule type="cellIs" dxfId="529" priority="33" operator="equal">
      <formula>0</formula>
    </cfRule>
  </conditionalFormatting>
  <conditionalFormatting sqref="J6">
    <cfRule type="cellIs" dxfId="528" priority="32" operator="equal">
      <formula>0</formula>
    </cfRule>
  </conditionalFormatting>
  <conditionalFormatting sqref="J9">
    <cfRule type="cellIs" dxfId="527" priority="31" operator="equal">
      <formula>0</formula>
    </cfRule>
  </conditionalFormatting>
  <conditionalFormatting sqref="J10">
    <cfRule type="cellIs" dxfId="526" priority="30" operator="equal">
      <formula>0</formula>
    </cfRule>
  </conditionalFormatting>
  <conditionalFormatting sqref="J7">
    <cfRule type="cellIs" dxfId="525" priority="29" operator="equal">
      <formula>0</formula>
    </cfRule>
  </conditionalFormatting>
  <conditionalFormatting sqref="J8">
    <cfRule type="cellIs" dxfId="524" priority="28" operator="equal">
      <formula>0</formula>
    </cfRule>
  </conditionalFormatting>
  <conditionalFormatting sqref="J11">
    <cfRule type="cellIs" dxfId="523" priority="27" operator="equal">
      <formula>0</formula>
    </cfRule>
  </conditionalFormatting>
  <conditionalFormatting sqref="J13">
    <cfRule type="cellIs" dxfId="522" priority="26" operator="equal">
      <formula>0</formula>
    </cfRule>
  </conditionalFormatting>
  <conditionalFormatting sqref="J12">
    <cfRule type="cellIs" dxfId="521" priority="25" operator="equal">
      <formula>0</formula>
    </cfRule>
  </conditionalFormatting>
  <conditionalFormatting sqref="K25">
    <cfRule type="cellIs" dxfId="520" priority="24" operator="equal">
      <formula>0</formula>
    </cfRule>
  </conditionalFormatting>
  <conditionalFormatting sqref="K26">
    <cfRule type="cellIs" dxfId="519" priority="23" operator="equal">
      <formula>0</formula>
    </cfRule>
  </conditionalFormatting>
  <conditionalFormatting sqref="J25">
    <cfRule type="cellIs" dxfId="518" priority="22" operator="equal">
      <formula>0</formula>
    </cfRule>
  </conditionalFormatting>
  <conditionalFormatting sqref="J26">
    <cfRule type="cellIs" dxfId="517" priority="21" operator="equal">
      <formula>0</formula>
    </cfRule>
  </conditionalFormatting>
  <conditionalFormatting sqref="L3:L4">
    <cfRule type="cellIs" dxfId="516" priority="20" operator="equal">
      <formula>0</formula>
    </cfRule>
  </conditionalFormatting>
  <conditionalFormatting sqref="L5">
    <cfRule type="cellIs" dxfId="515" priority="19" operator="equal">
      <formula>0</formula>
    </cfRule>
  </conditionalFormatting>
  <conditionalFormatting sqref="L6">
    <cfRule type="cellIs" dxfId="514" priority="18" operator="equal">
      <formula>0</formula>
    </cfRule>
  </conditionalFormatting>
  <conditionalFormatting sqref="L7">
    <cfRule type="cellIs" dxfId="513" priority="17" operator="equal">
      <formula>0</formula>
    </cfRule>
  </conditionalFormatting>
  <conditionalFormatting sqref="L8:L9">
    <cfRule type="cellIs" dxfId="512" priority="16" operator="equal">
      <formula>0</formula>
    </cfRule>
  </conditionalFormatting>
  <conditionalFormatting sqref="L14">
    <cfRule type="cellIs" dxfId="511" priority="15" operator="equal">
      <formula>0</formula>
    </cfRule>
  </conditionalFormatting>
  <conditionalFormatting sqref="L15">
    <cfRule type="cellIs" dxfId="510" priority="14" operator="equal">
      <formula>0</formula>
    </cfRule>
  </conditionalFormatting>
  <conditionalFormatting sqref="L16">
    <cfRule type="cellIs" dxfId="509" priority="13" operator="equal">
      <formula>0</formula>
    </cfRule>
  </conditionalFormatting>
  <conditionalFormatting sqref="L17">
    <cfRule type="cellIs" dxfId="508" priority="12" operator="equal">
      <formula>0</formula>
    </cfRule>
  </conditionalFormatting>
  <conditionalFormatting sqref="L18">
    <cfRule type="cellIs" dxfId="507" priority="11" operator="equal">
      <formula>0</formula>
    </cfRule>
  </conditionalFormatting>
  <conditionalFormatting sqref="L19">
    <cfRule type="cellIs" dxfId="506" priority="10" operator="equal">
      <formula>0</formula>
    </cfRule>
  </conditionalFormatting>
  <conditionalFormatting sqref="L20">
    <cfRule type="cellIs" dxfId="505" priority="9" operator="equal">
      <formula>0</formula>
    </cfRule>
  </conditionalFormatting>
  <conditionalFormatting sqref="L21">
    <cfRule type="cellIs" dxfId="504" priority="8" operator="equal">
      <formula>0</formula>
    </cfRule>
  </conditionalFormatting>
  <conditionalFormatting sqref="L22">
    <cfRule type="cellIs" dxfId="503" priority="7" operator="equal">
      <formula>0</formula>
    </cfRule>
  </conditionalFormatting>
  <conditionalFormatting sqref="L23">
    <cfRule type="cellIs" dxfId="502" priority="6" operator="equal">
      <formula>0</formula>
    </cfRule>
  </conditionalFormatting>
  <conditionalFormatting sqref="L24">
    <cfRule type="cellIs" dxfId="501" priority="5" operator="equal">
      <formula>0</formula>
    </cfRule>
  </conditionalFormatting>
  <conditionalFormatting sqref="L10">
    <cfRule type="cellIs" dxfId="500" priority="4" operator="equal">
      <formula>0</formula>
    </cfRule>
  </conditionalFormatting>
  <conditionalFormatting sqref="L11">
    <cfRule type="cellIs" dxfId="499" priority="3" operator="equal">
      <formula>0</formula>
    </cfRule>
  </conditionalFormatting>
  <conditionalFormatting sqref="L12">
    <cfRule type="cellIs" dxfId="498" priority="2" operator="equal">
      <formula>0</formula>
    </cfRule>
  </conditionalFormatting>
  <conditionalFormatting sqref="L13">
    <cfRule type="cellIs" dxfId="49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1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604" t="s">
        <v>367</v>
      </c>
      <c r="N3" s="595" t="s">
        <v>14</v>
      </c>
      <c r="O3" s="598">
        <f ca="1">($G3+$G4+$G5+$G6+$G7)</f>
        <v>1056</v>
      </c>
    </row>
    <row r="4" spans="1:15" ht="15" customHeight="1" x14ac:dyDescent="0.25">
      <c r="A4" s="61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6"/>
      <c r="N4" s="596"/>
      <c r="O4" s="599"/>
    </row>
    <row r="5" spans="1:15" ht="15" customHeight="1" x14ac:dyDescent="0.25">
      <c r="A5" s="61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6"/>
      <c r="N5" s="596"/>
      <c r="O5" s="599"/>
    </row>
    <row r="6" spans="1:15" ht="15" customHeight="1" x14ac:dyDescent="0.25">
      <c r="A6" s="61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6"/>
      <c r="N6" s="596"/>
      <c r="O6" s="599"/>
    </row>
    <row r="7" spans="1:15" ht="15" customHeight="1" thickBot="1" x14ac:dyDescent="0.3">
      <c r="A7" s="61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7"/>
      <c r="N7" s="597"/>
      <c r="O7" s="600"/>
    </row>
    <row r="8" spans="1:15" ht="15" customHeight="1" x14ac:dyDescent="0.25">
      <c r="A8" s="61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7" t="s">
        <v>368</v>
      </c>
      <c r="N8" s="610" t="s">
        <v>20</v>
      </c>
      <c r="O8" s="612">
        <f ca="1">($G8+$G9+$G10+$G13)</f>
        <v>960</v>
      </c>
    </row>
    <row r="9" spans="1:15" ht="15" customHeight="1" x14ac:dyDescent="0.25">
      <c r="A9" s="61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8"/>
      <c r="N9" s="596"/>
      <c r="O9" s="599"/>
    </row>
    <row r="10" spans="1:15" ht="15" customHeight="1" x14ac:dyDescent="0.25">
      <c r="A10" s="61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8"/>
      <c r="N10" s="596"/>
      <c r="O10" s="599"/>
    </row>
    <row r="11" spans="1:15" ht="15" customHeight="1" x14ac:dyDescent="0.25">
      <c r="A11" s="61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8"/>
      <c r="N11" s="596"/>
      <c r="O11" s="599"/>
    </row>
    <row r="12" spans="1:15" ht="15" customHeight="1" x14ac:dyDescent="0.25">
      <c r="A12" s="61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9"/>
      <c r="N12" s="611"/>
      <c r="O12" s="613"/>
    </row>
    <row r="13" spans="1:15" ht="15" customHeight="1" thickBot="1" x14ac:dyDescent="0.3">
      <c r="A13" s="62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9"/>
      <c r="N13" s="611"/>
      <c r="O13" s="613"/>
    </row>
    <row r="14" spans="1:15" ht="15" customHeight="1" x14ac:dyDescent="0.25">
      <c r="A14" s="621" t="s">
        <v>23</v>
      </c>
      <c r="B14" s="34" t="s">
        <v>24</v>
      </c>
      <c r="C14" s="36" t="s">
        <v>613</v>
      </c>
      <c r="D14" s="59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604" t="s">
        <v>369</v>
      </c>
      <c r="N14" s="595" t="s">
        <v>29</v>
      </c>
      <c r="O14" s="598">
        <f ca="1">(4*32+G18+G19+G20+G21+G22+G23)</f>
        <v>160</v>
      </c>
    </row>
    <row r="15" spans="1:15" x14ac:dyDescent="0.25">
      <c r="A15" s="622"/>
      <c r="B15" s="35" t="s">
        <v>30</v>
      </c>
      <c r="C15" s="37" t="s">
        <v>613</v>
      </c>
      <c r="D15" s="59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601"/>
      <c r="N15" s="596"/>
      <c r="O15" s="599"/>
    </row>
    <row r="16" spans="1:15" x14ac:dyDescent="0.25">
      <c r="A16" s="622"/>
      <c r="B16" s="35" t="s">
        <v>31</v>
      </c>
      <c r="C16" s="37" t="s">
        <v>613</v>
      </c>
      <c r="D16" s="59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601"/>
      <c r="N16" s="596"/>
      <c r="O16" s="599"/>
    </row>
    <row r="17" spans="1:15" x14ac:dyDescent="0.25">
      <c r="A17" s="622"/>
      <c r="B17" s="35" t="s">
        <v>32</v>
      </c>
      <c r="C17" s="37" t="s">
        <v>613</v>
      </c>
      <c r="D17" s="59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601"/>
      <c r="N17" s="596"/>
      <c r="O17" s="599"/>
    </row>
    <row r="18" spans="1:15" x14ac:dyDescent="0.25">
      <c r="A18" s="622"/>
      <c r="B18" s="35" t="s">
        <v>34</v>
      </c>
      <c r="C18" s="35" t="s">
        <v>253</v>
      </c>
      <c r="D18" s="59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1"/>
      <c r="N18" s="596"/>
      <c r="O18" s="599"/>
    </row>
    <row r="19" spans="1:15" x14ac:dyDescent="0.25">
      <c r="A19" s="622"/>
      <c r="B19" s="35" t="s">
        <v>36</v>
      </c>
      <c r="C19" s="73" t="s">
        <v>214</v>
      </c>
      <c r="D19" s="59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1"/>
      <c r="N19" s="596"/>
      <c r="O19" s="599"/>
    </row>
    <row r="20" spans="1:15" x14ac:dyDescent="0.25">
      <c r="A20" s="622"/>
      <c r="B20" s="73" t="s">
        <v>246</v>
      </c>
      <c r="C20" s="73" t="s">
        <v>205</v>
      </c>
      <c r="D20" s="59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1"/>
      <c r="N20" s="596"/>
      <c r="O20" s="599"/>
    </row>
    <row r="21" spans="1:15" x14ac:dyDescent="0.25">
      <c r="A21" s="622"/>
      <c r="B21" s="73" t="s">
        <v>250</v>
      </c>
      <c r="C21" s="73" t="s">
        <v>390</v>
      </c>
      <c r="D21" s="59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1"/>
      <c r="N21" s="596"/>
      <c r="O21" s="599"/>
    </row>
    <row r="22" spans="1:15" x14ac:dyDescent="0.25">
      <c r="A22" s="622"/>
      <c r="B22" s="73" t="s">
        <v>251</v>
      </c>
      <c r="C22" s="73" t="s">
        <v>390</v>
      </c>
      <c r="D22" s="59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1"/>
      <c r="N22" s="596"/>
      <c r="O22" s="599"/>
    </row>
    <row r="23" spans="1:15" x14ac:dyDescent="0.25">
      <c r="A23" s="622"/>
      <c r="B23" s="73" t="s">
        <v>252</v>
      </c>
      <c r="C23" s="73" t="s">
        <v>390</v>
      </c>
      <c r="D23" s="59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1"/>
      <c r="N23" s="596"/>
      <c r="O23" s="599"/>
    </row>
    <row r="24" spans="1:15" x14ac:dyDescent="0.25">
      <c r="A24" s="622"/>
      <c r="B24" s="35" t="s">
        <v>38</v>
      </c>
      <c r="C24" s="37" t="s">
        <v>613</v>
      </c>
      <c r="D24" s="59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1"/>
      <c r="N24" s="596"/>
      <c r="O24" s="599"/>
    </row>
    <row r="25" spans="1:15" x14ac:dyDescent="0.25">
      <c r="A25" s="621" t="s">
        <v>41</v>
      </c>
      <c r="B25" s="35" t="s">
        <v>42</v>
      </c>
      <c r="C25" s="35" t="s">
        <v>614</v>
      </c>
      <c r="D25" s="593"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1" t="s">
        <v>370</v>
      </c>
      <c r="N25" s="596"/>
      <c r="O25" s="599">
        <f ca="1">(G25+G26)</f>
        <v>64</v>
      </c>
    </row>
    <row r="26" spans="1:15" ht="15.75" thickBot="1" x14ac:dyDescent="0.3">
      <c r="A26" s="623"/>
      <c r="B26" s="74" t="s">
        <v>46</v>
      </c>
      <c r="C26" s="74" t="s">
        <v>615</v>
      </c>
      <c r="D26" s="594"/>
      <c r="E26" s="123"/>
      <c r="F26" s="76" t="s">
        <v>44</v>
      </c>
      <c r="G26" s="75">
        <f ca="1">IF($C26="No Param",32,VLOOKUP($C26,INDIRECT(Config!$B$1),HLOOKUP(D$1,INDIRECT(Config!$E$1),2,FALSE),FALSE)*32)</f>
        <v>32</v>
      </c>
      <c r="H26" s="26" t="str">
        <f ca="1">IF(G26=0,"N/A","0x8004")</f>
        <v>0x8004</v>
      </c>
      <c r="I26" s="26" t="s">
        <v>47</v>
      </c>
      <c r="J26" s="26" t="s">
        <v>48</v>
      </c>
      <c r="K26" s="26" t="s">
        <v>387</v>
      </c>
      <c r="L26" s="234"/>
      <c r="M26" s="597"/>
      <c r="N26" s="597"/>
      <c r="O26" s="600"/>
    </row>
    <row r="27" spans="1:15" ht="15.75" thickBot="1" x14ac:dyDescent="0.3">
      <c r="A27" s="124"/>
    </row>
    <row r="28" spans="1:15" x14ac:dyDescent="0.25">
      <c r="A28" s="59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5" t="s">
        <v>48</v>
      </c>
      <c r="O28" s="598">
        <f ca="1">SUM(G28:G42)</f>
        <v>576</v>
      </c>
    </row>
    <row r="29" spans="1:15" ht="15" customHeight="1" x14ac:dyDescent="0.25">
      <c r="A29" s="5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1" t="s">
        <v>369</v>
      </c>
      <c r="N29" s="596"/>
      <c r="O29" s="599"/>
    </row>
    <row r="30" spans="1:15" x14ac:dyDescent="0.25">
      <c r="A30" s="5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1"/>
      <c r="N30" s="596"/>
      <c r="O30" s="599"/>
    </row>
    <row r="31" spans="1:15" x14ac:dyDescent="0.25">
      <c r="A31" s="5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1"/>
      <c r="N31" s="596"/>
      <c r="O31" s="599"/>
    </row>
    <row r="32" spans="1:15" x14ac:dyDescent="0.25">
      <c r="A32" s="5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6"/>
      <c r="O32" s="599"/>
    </row>
    <row r="33" spans="1:15" x14ac:dyDescent="0.25">
      <c r="A33" s="5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6"/>
      <c r="O33" s="599"/>
    </row>
    <row r="34" spans="1:15" ht="15" customHeight="1" x14ac:dyDescent="0.25">
      <c r="A34" s="5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1" t="s">
        <v>369</v>
      </c>
      <c r="N34" s="596"/>
      <c r="O34" s="599"/>
    </row>
    <row r="35" spans="1:15" x14ac:dyDescent="0.25">
      <c r="A35" s="5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1"/>
      <c r="N35" s="596"/>
      <c r="O35" s="599"/>
    </row>
    <row r="36" spans="1:15" x14ac:dyDescent="0.25">
      <c r="A36" s="5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1"/>
      <c r="N36" s="596"/>
      <c r="O36" s="599"/>
    </row>
    <row r="37" spans="1:15" x14ac:dyDescent="0.25">
      <c r="A37" s="5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6"/>
      <c r="O37" s="599"/>
    </row>
    <row r="38" spans="1:15" x14ac:dyDescent="0.25">
      <c r="A38" s="5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6"/>
      <c r="O38" s="599"/>
    </row>
    <row r="39" spans="1:15" ht="15" customHeight="1" x14ac:dyDescent="0.25">
      <c r="A39" s="5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1" t="s">
        <v>369</v>
      </c>
      <c r="N39" s="596"/>
      <c r="O39" s="599"/>
    </row>
    <row r="40" spans="1:15" x14ac:dyDescent="0.25">
      <c r="A40" s="5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1"/>
      <c r="N40" s="596"/>
      <c r="O40" s="599"/>
    </row>
    <row r="41" spans="1:15" x14ac:dyDescent="0.25">
      <c r="A41" s="5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1"/>
      <c r="N41" s="596"/>
      <c r="O41" s="599"/>
    </row>
    <row r="42" spans="1:15" ht="15.75" thickBot="1" x14ac:dyDescent="0.3">
      <c r="A42" s="5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7"/>
      <c r="O42" s="600"/>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96" priority="227" operator="equal">
      <formula>0</formula>
    </cfRule>
  </conditionalFormatting>
  <conditionalFormatting sqref="J28">
    <cfRule type="cellIs" dxfId="495" priority="243" operator="equal">
      <formula>0</formula>
    </cfRule>
  </conditionalFormatting>
  <conditionalFormatting sqref="C3">
    <cfRule type="cellIs" dxfId="494" priority="229" operator="equal">
      <formula>0</formula>
    </cfRule>
  </conditionalFormatting>
  <conditionalFormatting sqref="C4">
    <cfRule type="cellIs" dxfId="493" priority="228" operator="equal">
      <formula>0</formula>
    </cfRule>
  </conditionalFormatting>
  <conditionalFormatting sqref="B3 D3 G14:G26">
    <cfRule type="cellIs" dxfId="492" priority="240" operator="equal">
      <formula>0</formula>
    </cfRule>
  </conditionalFormatting>
  <conditionalFormatting sqref="B4 D4">
    <cfRule type="cellIs" dxfId="491" priority="239" operator="equal">
      <formula>0</formula>
    </cfRule>
  </conditionalFormatting>
  <conditionalFormatting sqref="B5 D5">
    <cfRule type="cellIs" dxfId="490" priority="238" operator="equal">
      <formula>0</formula>
    </cfRule>
  </conditionalFormatting>
  <conditionalFormatting sqref="B7">
    <cfRule type="cellIs" dxfId="489" priority="237" operator="equal">
      <formula>0</formula>
    </cfRule>
  </conditionalFormatting>
  <conditionalFormatting sqref="B8 D8">
    <cfRule type="cellIs" priority="236" operator="equal">
      <formula>0</formula>
    </cfRule>
  </conditionalFormatting>
  <conditionalFormatting sqref="B9 D9">
    <cfRule type="cellIs" dxfId="488" priority="235" operator="equal">
      <formula>0</formula>
    </cfRule>
  </conditionalFormatting>
  <conditionalFormatting sqref="B10 D10">
    <cfRule type="cellIs" dxfId="487" priority="233" operator="equal">
      <formula>0</formula>
    </cfRule>
    <cfRule type="cellIs" dxfId="486" priority="234" operator="equal">
      <formula>0</formula>
    </cfRule>
  </conditionalFormatting>
  <conditionalFormatting sqref="B6 D6">
    <cfRule type="cellIs" dxfId="485" priority="231" operator="equal">
      <formula>0</formula>
    </cfRule>
  </conditionalFormatting>
  <conditionalFormatting sqref="D7">
    <cfRule type="cellIs" dxfId="484" priority="230" operator="equal">
      <formula>0</formula>
    </cfRule>
  </conditionalFormatting>
  <conditionalFormatting sqref="C7">
    <cfRule type="cellIs" dxfId="483" priority="226" operator="equal">
      <formula>0</formula>
    </cfRule>
  </conditionalFormatting>
  <conditionalFormatting sqref="C8">
    <cfRule type="cellIs" priority="225" operator="equal">
      <formula>0</formula>
    </cfRule>
  </conditionalFormatting>
  <conditionalFormatting sqref="C9">
    <cfRule type="cellIs" dxfId="482" priority="224" operator="equal">
      <formula>0</formula>
    </cfRule>
  </conditionalFormatting>
  <conditionalFormatting sqref="C10">
    <cfRule type="cellIs" dxfId="481" priority="222" operator="equal">
      <formula>0</formula>
    </cfRule>
    <cfRule type="cellIs" dxfId="480" priority="223" operator="equal">
      <formula>0</formula>
    </cfRule>
  </conditionalFormatting>
  <conditionalFormatting sqref="C6">
    <cfRule type="cellIs" dxfId="479" priority="221" operator="equal">
      <formula>0</formula>
    </cfRule>
  </conditionalFormatting>
  <conditionalFormatting sqref="G40">
    <cfRule type="cellIs" dxfId="478" priority="141" operator="equal">
      <formula>0</formula>
    </cfRule>
  </conditionalFormatting>
  <conditionalFormatting sqref="G37">
    <cfRule type="cellIs" dxfId="477" priority="140" operator="equal">
      <formula>0</formula>
    </cfRule>
  </conditionalFormatting>
  <conditionalFormatting sqref="G42">
    <cfRule type="cellIs" dxfId="476" priority="139" operator="equal">
      <formula>0</formula>
    </cfRule>
  </conditionalFormatting>
  <conditionalFormatting sqref="L32">
    <cfRule type="cellIs" dxfId="475" priority="182" operator="equal">
      <formula>0</formula>
    </cfRule>
  </conditionalFormatting>
  <conditionalFormatting sqref="L31">
    <cfRule type="cellIs" dxfId="474" priority="181" operator="equal">
      <formula>0</formula>
    </cfRule>
  </conditionalFormatting>
  <conditionalFormatting sqref="L30">
    <cfRule type="cellIs" dxfId="473" priority="180" operator="equal">
      <formula>0</formula>
    </cfRule>
  </conditionalFormatting>
  <conditionalFormatting sqref="L36">
    <cfRule type="cellIs" dxfId="472" priority="177" operator="equal">
      <formula>0</formula>
    </cfRule>
  </conditionalFormatting>
  <conditionalFormatting sqref="L29">
    <cfRule type="cellIs" dxfId="471" priority="179" operator="equal">
      <formula>0</formula>
    </cfRule>
  </conditionalFormatting>
  <conditionalFormatting sqref="L37">
    <cfRule type="cellIs" dxfId="470" priority="178" operator="equal">
      <formula>0</formula>
    </cfRule>
  </conditionalFormatting>
  <conditionalFormatting sqref="L35">
    <cfRule type="cellIs" dxfId="469" priority="176" operator="equal">
      <formula>0</formula>
    </cfRule>
  </conditionalFormatting>
  <conditionalFormatting sqref="L34">
    <cfRule type="cellIs" dxfId="468" priority="175" operator="equal">
      <formula>0</formula>
    </cfRule>
  </conditionalFormatting>
  <conditionalFormatting sqref="L42">
    <cfRule type="cellIs" dxfId="467" priority="174" operator="equal">
      <formula>0</formula>
    </cfRule>
  </conditionalFormatting>
  <conditionalFormatting sqref="L41">
    <cfRule type="cellIs" dxfId="466" priority="173" operator="equal">
      <formula>0</formula>
    </cfRule>
  </conditionalFormatting>
  <conditionalFormatting sqref="L40">
    <cfRule type="cellIs" dxfId="465" priority="172" operator="equal">
      <formula>0</formula>
    </cfRule>
  </conditionalFormatting>
  <conditionalFormatting sqref="L39">
    <cfRule type="cellIs" dxfId="464" priority="171" operator="equal">
      <formula>0</formula>
    </cfRule>
  </conditionalFormatting>
  <conditionalFormatting sqref="K25">
    <cfRule type="cellIs" dxfId="463" priority="158" operator="equal">
      <formula>0</formula>
    </cfRule>
  </conditionalFormatting>
  <conditionalFormatting sqref="K26">
    <cfRule type="cellIs" dxfId="462" priority="156" operator="equal">
      <formula>0</formula>
    </cfRule>
  </conditionalFormatting>
  <conditionalFormatting sqref="G34">
    <cfRule type="cellIs" dxfId="461" priority="153" operator="equal">
      <formula>0</formula>
    </cfRule>
  </conditionalFormatting>
  <conditionalFormatting sqref="G36">
    <cfRule type="cellIs" dxfId="460" priority="152" operator="equal">
      <formula>0</formula>
    </cfRule>
  </conditionalFormatting>
  <conditionalFormatting sqref="G29">
    <cfRule type="cellIs" dxfId="459" priority="146" operator="equal">
      <formula>0</formula>
    </cfRule>
  </conditionalFormatting>
  <conditionalFormatting sqref="G32">
    <cfRule type="cellIs" dxfId="458" priority="150" operator="equal">
      <formula>0</formula>
    </cfRule>
  </conditionalFormatting>
  <conditionalFormatting sqref="G33">
    <cfRule type="cellIs" dxfId="457" priority="149" operator="equal">
      <formula>0</formula>
    </cfRule>
  </conditionalFormatting>
  <conditionalFormatting sqref="G28">
    <cfRule type="cellIs" dxfId="456" priority="151" operator="equal">
      <formula>0</formula>
    </cfRule>
  </conditionalFormatting>
  <conditionalFormatting sqref="G38">
    <cfRule type="cellIs" dxfId="455" priority="148" operator="equal">
      <formula>0</formula>
    </cfRule>
  </conditionalFormatting>
  <conditionalFormatting sqref="G35">
    <cfRule type="cellIs" dxfId="454" priority="147" operator="equal">
      <formula>0</formula>
    </cfRule>
  </conditionalFormatting>
  <conditionalFormatting sqref="G31">
    <cfRule type="cellIs" dxfId="453" priority="145" operator="equal">
      <formula>0</formula>
    </cfRule>
  </conditionalFormatting>
  <conditionalFormatting sqref="G30">
    <cfRule type="cellIs" dxfId="452" priority="144" operator="equal">
      <formula>0</formula>
    </cfRule>
  </conditionalFormatting>
  <conditionalFormatting sqref="G39">
    <cfRule type="cellIs" dxfId="451" priority="143" operator="equal">
      <formula>0</formula>
    </cfRule>
  </conditionalFormatting>
  <conditionalFormatting sqref="G41">
    <cfRule type="cellIs" dxfId="450" priority="142" operator="equal">
      <formula>0</formula>
    </cfRule>
  </conditionalFormatting>
  <conditionalFormatting sqref="G3:I3">
    <cfRule type="cellIs" dxfId="449" priority="70" operator="equal">
      <formula>0</formula>
    </cfRule>
  </conditionalFormatting>
  <conditionalFormatting sqref="H4:I4">
    <cfRule type="cellIs" dxfId="448" priority="69" operator="equal">
      <formula>0</formula>
    </cfRule>
  </conditionalFormatting>
  <conditionalFormatting sqref="I6">
    <cfRule type="cellIs" dxfId="447" priority="65" operator="equal">
      <formula>0</formula>
    </cfRule>
  </conditionalFormatting>
  <conditionalFormatting sqref="H5">
    <cfRule type="cellIs" dxfId="446" priority="64" operator="equal">
      <formula>0</formula>
    </cfRule>
  </conditionalFormatting>
  <conditionalFormatting sqref="H6">
    <cfRule type="cellIs" dxfId="445" priority="63" operator="equal">
      <formula>0</formula>
    </cfRule>
  </conditionalFormatting>
  <conditionalFormatting sqref="K3:K4">
    <cfRule type="cellIs" dxfId="444" priority="121" operator="equal">
      <formula>0</formula>
    </cfRule>
  </conditionalFormatting>
  <conditionalFormatting sqref="K5">
    <cfRule type="cellIs" dxfId="443" priority="119" operator="equal">
      <formula>0</formula>
    </cfRule>
  </conditionalFormatting>
  <conditionalFormatting sqref="K6">
    <cfRule type="cellIs" dxfId="442" priority="117" operator="equal">
      <formula>0</formula>
    </cfRule>
  </conditionalFormatting>
  <conditionalFormatting sqref="K9">
    <cfRule type="cellIs" dxfId="441" priority="115" operator="equal">
      <formula>0</formula>
    </cfRule>
  </conditionalFormatting>
  <conditionalFormatting sqref="K10">
    <cfRule type="cellIs" dxfId="440" priority="113" operator="equal">
      <formula>0</formula>
    </cfRule>
  </conditionalFormatting>
  <conditionalFormatting sqref="K7">
    <cfRule type="cellIs" dxfId="439" priority="109" operator="equal">
      <formula>0</formula>
    </cfRule>
  </conditionalFormatting>
  <conditionalFormatting sqref="K8">
    <cfRule type="cellIs" dxfId="438" priority="107" operator="equal">
      <formula>0</formula>
    </cfRule>
  </conditionalFormatting>
  <conditionalFormatting sqref="E10">
    <cfRule type="cellIs" priority="89" operator="equal">
      <formula>0</formula>
    </cfRule>
  </conditionalFormatting>
  <conditionalFormatting sqref="E3">
    <cfRule type="cellIs" dxfId="437" priority="104" operator="equal">
      <formula>0</formula>
    </cfRule>
  </conditionalFormatting>
  <conditionalFormatting sqref="E3">
    <cfRule type="cellIs" priority="103" operator="equal">
      <formula>0</formula>
    </cfRule>
  </conditionalFormatting>
  <conditionalFormatting sqref="E5">
    <cfRule type="cellIs" dxfId="436" priority="100" operator="equal">
      <formula>0</formula>
    </cfRule>
  </conditionalFormatting>
  <conditionalFormatting sqref="E5">
    <cfRule type="cellIs" priority="99" operator="equal">
      <formula>0</formula>
    </cfRule>
  </conditionalFormatting>
  <conditionalFormatting sqref="E7">
    <cfRule type="cellIs" dxfId="435" priority="96" operator="equal">
      <formula>0</formula>
    </cfRule>
  </conditionalFormatting>
  <conditionalFormatting sqref="E7">
    <cfRule type="cellIs" priority="95" operator="equal">
      <formula>0</formula>
    </cfRule>
  </conditionalFormatting>
  <conditionalFormatting sqref="E9">
    <cfRule type="cellIs" dxfId="434" priority="92" operator="equal">
      <formula>0</formula>
    </cfRule>
  </conditionalFormatting>
  <conditionalFormatting sqref="E9">
    <cfRule type="cellIs" priority="91" operator="equal">
      <formula>0</formula>
    </cfRule>
  </conditionalFormatting>
  <conditionalFormatting sqref="E4">
    <cfRule type="cellIs" dxfId="433" priority="102" operator="equal">
      <formula>0</formula>
    </cfRule>
  </conditionalFormatting>
  <conditionalFormatting sqref="E4">
    <cfRule type="cellIs" priority="101" operator="equal">
      <formula>0</formula>
    </cfRule>
  </conditionalFormatting>
  <conditionalFormatting sqref="E6">
    <cfRule type="cellIs" dxfId="432" priority="98" operator="equal">
      <formula>0</formula>
    </cfRule>
  </conditionalFormatting>
  <conditionalFormatting sqref="E6">
    <cfRule type="cellIs" priority="97" operator="equal">
      <formula>0</formula>
    </cfRule>
  </conditionalFormatting>
  <conditionalFormatting sqref="E8">
    <cfRule type="cellIs" dxfId="431" priority="94" operator="equal">
      <formula>0</formula>
    </cfRule>
  </conditionalFormatting>
  <conditionalFormatting sqref="E8">
    <cfRule type="cellIs" priority="93" operator="equal">
      <formula>0</formula>
    </cfRule>
  </conditionalFormatting>
  <conditionalFormatting sqref="E10">
    <cfRule type="cellIs" dxfId="430" priority="90" operator="equal">
      <formula>0</formula>
    </cfRule>
  </conditionalFormatting>
  <conditionalFormatting sqref="G4:G10">
    <cfRule type="cellIs" dxfId="429" priority="80" operator="equal">
      <formula>0</formula>
    </cfRule>
  </conditionalFormatting>
  <conditionalFormatting sqref="F6">
    <cfRule type="cellIs" dxfId="428" priority="71" operator="equal">
      <formula>0</formula>
    </cfRule>
  </conditionalFormatting>
  <conditionalFormatting sqref="F3">
    <cfRule type="cellIs" dxfId="427" priority="79" operator="equal">
      <formula>0</formula>
    </cfRule>
  </conditionalFormatting>
  <conditionalFormatting sqref="F4">
    <cfRule type="cellIs" dxfId="426" priority="78" operator="equal">
      <formula>0</formula>
    </cfRule>
  </conditionalFormatting>
  <conditionalFormatting sqref="F5">
    <cfRule type="cellIs" dxfId="425" priority="77" operator="equal">
      <formula>0</formula>
    </cfRule>
  </conditionalFormatting>
  <conditionalFormatting sqref="F7">
    <cfRule type="cellIs" dxfId="424" priority="76" operator="equal">
      <formula>0</formula>
    </cfRule>
  </conditionalFormatting>
  <conditionalFormatting sqref="F9">
    <cfRule type="cellIs" dxfId="423" priority="74" operator="equal">
      <formula>0</formula>
    </cfRule>
  </conditionalFormatting>
  <conditionalFormatting sqref="F8 H9:H10">
    <cfRule type="cellIs" priority="75" operator="equal">
      <formula>0</formula>
    </cfRule>
  </conditionalFormatting>
  <conditionalFormatting sqref="F10">
    <cfRule type="cellIs" dxfId="422" priority="72" operator="equal">
      <formula>0</formula>
    </cfRule>
    <cfRule type="cellIs" dxfId="421" priority="73" operator="equal">
      <formula>0</formula>
    </cfRule>
  </conditionalFormatting>
  <conditionalFormatting sqref="H7">
    <cfRule type="cellIs" dxfId="420" priority="62" operator="equal">
      <formula>0</formula>
    </cfRule>
  </conditionalFormatting>
  <conditionalFormatting sqref="I5">
    <cfRule type="cellIs" dxfId="419" priority="68" operator="equal">
      <formula>0</formula>
    </cfRule>
  </conditionalFormatting>
  <conditionalFormatting sqref="I7">
    <cfRule type="cellIs" dxfId="418"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417" priority="46" operator="equal">
      <formula>0</formula>
    </cfRule>
  </conditionalFormatting>
  <conditionalFormatting sqref="I11">
    <cfRule type="cellIs" priority="45" operator="equal">
      <formula>0</formula>
    </cfRule>
  </conditionalFormatting>
  <conditionalFormatting sqref="K13 E13 G13">
    <cfRule type="cellIs" dxfId="416"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415"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414"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413" priority="32" operator="equal">
      <formula>0</formula>
    </cfRule>
  </conditionalFormatting>
  <conditionalFormatting sqref="J5">
    <cfRule type="cellIs" dxfId="412" priority="31" operator="equal">
      <formula>0</formula>
    </cfRule>
  </conditionalFormatting>
  <conditionalFormatting sqref="J6">
    <cfRule type="cellIs" dxfId="411" priority="30" operator="equal">
      <formula>0</formula>
    </cfRule>
  </conditionalFormatting>
  <conditionalFormatting sqref="J9">
    <cfRule type="cellIs" dxfId="410" priority="29" operator="equal">
      <formula>0</formula>
    </cfRule>
  </conditionalFormatting>
  <conditionalFormatting sqref="J10">
    <cfRule type="cellIs" dxfId="409" priority="28" operator="equal">
      <formula>0</formula>
    </cfRule>
  </conditionalFormatting>
  <conditionalFormatting sqref="J7">
    <cfRule type="cellIs" dxfId="408" priority="27" operator="equal">
      <formula>0</formula>
    </cfRule>
  </conditionalFormatting>
  <conditionalFormatting sqref="J8">
    <cfRule type="cellIs" dxfId="407" priority="26" operator="equal">
      <formula>0</formula>
    </cfRule>
  </conditionalFormatting>
  <conditionalFormatting sqref="J11">
    <cfRule type="cellIs" dxfId="406" priority="25" operator="equal">
      <formula>0</formula>
    </cfRule>
  </conditionalFormatting>
  <conditionalFormatting sqref="J13">
    <cfRule type="cellIs" dxfId="405" priority="24" operator="equal">
      <formula>0</formula>
    </cfRule>
  </conditionalFormatting>
  <conditionalFormatting sqref="J12">
    <cfRule type="cellIs" dxfId="404" priority="23" operator="equal">
      <formula>0</formula>
    </cfRule>
  </conditionalFormatting>
  <conditionalFormatting sqref="J25">
    <cfRule type="cellIs" dxfId="403" priority="22" operator="equal">
      <formula>0</formula>
    </cfRule>
  </conditionalFormatting>
  <conditionalFormatting sqref="J26">
    <cfRule type="cellIs" dxfId="402" priority="21" operator="equal">
      <formula>0</formula>
    </cfRule>
  </conditionalFormatting>
  <conditionalFormatting sqref="L3:L4">
    <cfRule type="cellIs" dxfId="401" priority="20" operator="equal">
      <formula>0</formula>
    </cfRule>
  </conditionalFormatting>
  <conditionalFormatting sqref="L5">
    <cfRule type="cellIs" dxfId="400" priority="19" operator="equal">
      <formula>0</formula>
    </cfRule>
  </conditionalFormatting>
  <conditionalFormatting sqref="L6">
    <cfRule type="cellIs" dxfId="399" priority="18" operator="equal">
      <formula>0</formula>
    </cfRule>
  </conditionalFormatting>
  <conditionalFormatting sqref="L7">
    <cfRule type="cellIs" dxfId="398" priority="17" operator="equal">
      <formula>0</formula>
    </cfRule>
  </conditionalFormatting>
  <conditionalFormatting sqref="L8:L9">
    <cfRule type="cellIs" dxfId="397" priority="16" operator="equal">
      <formula>0</formula>
    </cfRule>
  </conditionalFormatting>
  <conditionalFormatting sqref="L14">
    <cfRule type="cellIs" dxfId="396" priority="15" operator="equal">
      <formula>0</formula>
    </cfRule>
  </conditionalFormatting>
  <conditionalFormatting sqref="L15">
    <cfRule type="cellIs" dxfId="395" priority="14" operator="equal">
      <formula>0</formula>
    </cfRule>
  </conditionalFormatting>
  <conditionalFormatting sqref="L16">
    <cfRule type="cellIs" dxfId="394" priority="13" operator="equal">
      <formula>0</formula>
    </cfRule>
  </conditionalFormatting>
  <conditionalFormatting sqref="L17">
    <cfRule type="cellIs" dxfId="393" priority="12" operator="equal">
      <formula>0</formula>
    </cfRule>
  </conditionalFormatting>
  <conditionalFormatting sqref="L18">
    <cfRule type="cellIs" dxfId="392" priority="11" operator="equal">
      <formula>0</formula>
    </cfRule>
  </conditionalFormatting>
  <conditionalFormatting sqref="L19">
    <cfRule type="cellIs" dxfId="391" priority="10" operator="equal">
      <formula>0</formula>
    </cfRule>
  </conditionalFormatting>
  <conditionalFormatting sqref="L20">
    <cfRule type="cellIs" dxfId="390" priority="9" operator="equal">
      <formula>0</formula>
    </cfRule>
  </conditionalFormatting>
  <conditionalFormatting sqref="L21">
    <cfRule type="cellIs" dxfId="389" priority="8" operator="equal">
      <formula>0</formula>
    </cfRule>
  </conditionalFormatting>
  <conditionalFormatting sqref="L22">
    <cfRule type="cellIs" dxfId="388" priority="7" operator="equal">
      <formula>0</formula>
    </cfRule>
  </conditionalFormatting>
  <conditionalFormatting sqref="L23">
    <cfRule type="cellIs" dxfId="387" priority="6" operator="equal">
      <formula>0</formula>
    </cfRule>
  </conditionalFormatting>
  <conditionalFormatting sqref="L24">
    <cfRule type="cellIs" dxfId="386" priority="5" operator="equal">
      <formula>0</formula>
    </cfRule>
  </conditionalFormatting>
  <conditionalFormatting sqref="L10">
    <cfRule type="cellIs" dxfId="385" priority="4" operator="equal">
      <formula>0</formula>
    </cfRule>
  </conditionalFormatting>
  <conditionalFormatting sqref="L11">
    <cfRule type="cellIs" dxfId="384" priority="3" operator="equal">
      <formula>0</formula>
    </cfRule>
  </conditionalFormatting>
  <conditionalFormatting sqref="L12">
    <cfRule type="cellIs" dxfId="383" priority="2" operator="equal">
      <formula>0</formula>
    </cfRule>
  </conditionalFormatting>
  <conditionalFormatting sqref="L13">
    <cfRule type="cellIs" dxfId="38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0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604" t="s">
        <v>367</v>
      </c>
      <c r="N3" s="595" t="s">
        <v>14</v>
      </c>
      <c r="O3" s="598">
        <f ca="1">($G3+$G4+$G5+$G6+$G7)</f>
        <v>1056</v>
      </c>
    </row>
    <row r="4" spans="1:15" ht="15" customHeight="1" x14ac:dyDescent="0.25">
      <c r="A4" s="60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6"/>
      <c r="N4" s="596"/>
      <c r="O4" s="599"/>
    </row>
    <row r="5" spans="1:15" ht="15" customHeight="1" x14ac:dyDescent="0.25">
      <c r="A5" s="60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6"/>
      <c r="N5" s="596"/>
      <c r="O5" s="599"/>
    </row>
    <row r="6" spans="1:15" ht="15" customHeight="1" x14ac:dyDescent="0.25">
      <c r="A6" s="60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6"/>
      <c r="N6" s="596"/>
      <c r="O6" s="599"/>
    </row>
    <row r="7" spans="1:15" ht="15" customHeight="1" thickBot="1" x14ac:dyDescent="0.3">
      <c r="A7" s="60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7"/>
      <c r="N7" s="597"/>
      <c r="O7" s="600"/>
    </row>
    <row r="8" spans="1:15" ht="14.65" customHeight="1" x14ac:dyDescent="0.25">
      <c r="A8" s="61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7" t="s">
        <v>368</v>
      </c>
      <c r="N8" s="610" t="s">
        <v>20</v>
      </c>
      <c r="O8" s="612">
        <f ca="1">($G8+$G9+$G10+$G13)</f>
        <v>960</v>
      </c>
    </row>
    <row r="9" spans="1:15" ht="14.65" customHeight="1" x14ac:dyDescent="0.25">
      <c r="A9" s="61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8"/>
      <c r="N9" s="596"/>
      <c r="O9" s="599"/>
    </row>
    <row r="10" spans="1:15" ht="14.65" customHeight="1" x14ac:dyDescent="0.25">
      <c r="A10" s="61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8"/>
      <c r="N10" s="596"/>
      <c r="O10" s="599"/>
    </row>
    <row r="11" spans="1:15" ht="14.65" customHeight="1" x14ac:dyDescent="0.25">
      <c r="A11" s="61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8"/>
      <c r="N11" s="596"/>
      <c r="O11" s="599"/>
    </row>
    <row r="12" spans="1:15" ht="14.65" customHeight="1" x14ac:dyDescent="0.25">
      <c r="A12" s="61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9"/>
      <c r="N12" s="611"/>
      <c r="O12" s="613"/>
    </row>
    <row r="13" spans="1:15" ht="14.65" customHeight="1" thickBot="1" x14ac:dyDescent="0.3">
      <c r="A13" s="61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9"/>
      <c r="N13" s="611"/>
      <c r="O13" s="613"/>
    </row>
    <row r="14" spans="1:15" ht="14.65" customHeight="1" x14ac:dyDescent="0.25">
      <c r="A14" s="602" t="s">
        <v>23</v>
      </c>
      <c r="B14" s="34" t="s">
        <v>24</v>
      </c>
      <c r="C14" s="36" t="s">
        <v>613</v>
      </c>
      <c r="D14" s="59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604" t="s">
        <v>369</v>
      </c>
      <c r="N14" s="595" t="s">
        <v>29</v>
      </c>
      <c r="O14" s="598">
        <f ca="1">(4*32+G18+G19+G20+G21+G22+G23)</f>
        <v>160</v>
      </c>
    </row>
    <row r="15" spans="1:15" ht="14.65" customHeight="1" x14ac:dyDescent="0.25">
      <c r="A15" s="603"/>
      <c r="B15" s="35" t="s">
        <v>30</v>
      </c>
      <c r="C15" s="37" t="s">
        <v>613</v>
      </c>
      <c r="D15" s="59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601"/>
      <c r="N15" s="596"/>
      <c r="O15" s="599"/>
    </row>
    <row r="16" spans="1:15" ht="14.65" customHeight="1" x14ac:dyDescent="0.25">
      <c r="A16" s="603"/>
      <c r="B16" s="35" t="s">
        <v>31</v>
      </c>
      <c r="C16" s="37" t="s">
        <v>613</v>
      </c>
      <c r="D16" s="59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601"/>
      <c r="N16" s="596"/>
      <c r="O16" s="599"/>
    </row>
    <row r="17" spans="1:15" x14ac:dyDescent="0.25">
      <c r="A17" s="603"/>
      <c r="B17" s="35" t="s">
        <v>32</v>
      </c>
      <c r="C17" s="37" t="s">
        <v>613</v>
      </c>
      <c r="D17" s="59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601"/>
      <c r="N17" s="596"/>
      <c r="O17" s="599"/>
    </row>
    <row r="18" spans="1:15" x14ac:dyDescent="0.25">
      <c r="A18" s="603"/>
      <c r="B18" s="35" t="s">
        <v>34</v>
      </c>
      <c r="C18" s="35" t="s">
        <v>253</v>
      </c>
      <c r="D18" s="59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01"/>
      <c r="N18" s="596"/>
      <c r="O18" s="599"/>
    </row>
    <row r="19" spans="1:15" x14ac:dyDescent="0.25">
      <c r="A19" s="603"/>
      <c r="B19" s="35" t="s">
        <v>36</v>
      </c>
      <c r="C19" s="73" t="s">
        <v>214</v>
      </c>
      <c r="D19" s="59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01"/>
      <c r="N19" s="596"/>
      <c r="O19" s="599"/>
    </row>
    <row r="20" spans="1:15" x14ac:dyDescent="0.25">
      <c r="A20" s="603"/>
      <c r="B20" s="73" t="s">
        <v>246</v>
      </c>
      <c r="C20" s="73" t="s">
        <v>205</v>
      </c>
      <c r="D20" s="59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01"/>
      <c r="N20" s="596"/>
      <c r="O20" s="599"/>
    </row>
    <row r="21" spans="1:15" x14ac:dyDescent="0.25">
      <c r="A21" s="603"/>
      <c r="B21" s="73" t="s">
        <v>250</v>
      </c>
      <c r="C21" s="73" t="s">
        <v>390</v>
      </c>
      <c r="D21" s="59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01"/>
      <c r="N21" s="596"/>
      <c r="O21" s="599"/>
    </row>
    <row r="22" spans="1:15" x14ac:dyDescent="0.25">
      <c r="A22" s="603"/>
      <c r="B22" s="73" t="s">
        <v>251</v>
      </c>
      <c r="C22" s="73" t="s">
        <v>390</v>
      </c>
      <c r="D22" s="59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01"/>
      <c r="N22" s="596"/>
      <c r="O22" s="599"/>
    </row>
    <row r="23" spans="1:15" x14ac:dyDescent="0.25">
      <c r="A23" s="603"/>
      <c r="B23" s="73" t="s">
        <v>252</v>
      </c>
      <c r="C23" s="73" t="s">
        <v>390</v>
      </c>
      <c r="D23" s="59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01"/>
      <c r="N23" s="596"/>
      <c r="O23" s="599"/>
    </row>
    <row r="24" spans="1:15" x14ac:dyDescent="0.25">
      <c r="A24" s="603"/>
      <c r="B24" s="35" t="s">
        <v>38</v>
      </c>
      <c r="C24" s="37" t="s">
        <v>613</v>
      </c>
      <c r="D24" s="59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01"/>
      <c r="N24" s="596"/>
      <c r="O24" s="599"/>
    </row>
    <row r="25" spans="1:15" x14ac:dyDescent="0.25">
      <c r="A25" s="602" t="s">
        <v>41</v>
      </c>
      <c r="B25" s="35" t="s">
        <v>42</v>
      </c>
      <c r="C25" s="35" t="s">
        <v>614</v>
      </c>
      <c r="D25" s="593" t="s">
        <v>43</v>
      </c>
      <c r="E25" s="122"/>
      <c r="F25" s="68" t="s">
        <v>44</v>
      </c>
      <c r="G25" s="39">
        <f ca="1">IF($C25="No Param",32,VLOOKUP($C25,INDIRECT(Config!$B$1),HLOOKUP(D$1,INDIRECT(Config!$E$1),2,FALSE),FALSE)*32)</f>
        <v>32</v>
      </c>
      <c r="H25" s="16" t="str">
        <f ca="1">IF(G25=0,"N/A","0x8000")</f>
        <v>0x8000</v>
      </c>
      <c r="I25" s="16" t="s">
        <v>45</v>
      </c>
      <c r="J25" s="16" t="s">
        <v>48</v>
      </c>
      <c r="K25" s="16" t="s">
        <v>387</v>
      </c>
      <c r="L25" s="3"/>
      <c r="M25" s="601" t="s">
        <v>370</v>
      </c>
      <c r="N25" s="596"/>
      <c r="O25" s="599">
        <f ca="1">(G25+G26)</f>
        <v>64</v>
      </c>
    </row>
    <row r="26" spans="1:15" ht="15.75" thickBot="1" x14ac:dyDescent="0.3">
      <c r="A26" s="605"/>
      <c r="B26" s="74" t="s">
        <v>46</v>
      </c>
      <c r="C26" s="74" t="s">
        <v>615</v>
      </c>
      <c r="D26" s="594"/>
      <c r="E26" s="123"/>
      <c r="F26" s="76" t="s">
        <v>44</v>
      </c>
      <c r="G26" s="75">
        <f ca="1">IF($C26="No Param",32,VLOOKUP($C26,INDIRECT(Config!$B$1),HLOOKUP(D$1,INDIRECT(Config!$E$1),2,FALSE),FALSE)*32)</f>
        <v>32</v>
      </c>
      <c r="H26" s="26" t="str">
        <f ca="1">IF(G26=0,"N/A","0x8004")</f>
        <v>0x8004</v>
      </c>
      <c r="I26" s="26" t="s">
        <v>47</v>
      </c>
      <c r="J26" s="26" t="s">
        <v>48</v>
      </c>
      <c r="K26" s="26" t="s">
        <v>387</v>
      </c>
      <c r="L26" s="234"/>
      <c r="M26" s="597"/>
      <c r="N26" s="597"/>
      <c r="O26" s="600"/>
    </row>
    <row r="27" spans="1:15" ht="15.75" thickBot="1" x14ac:dyDescent="0.3">
      <c r="A27" s="124"/>
    </row>
    <row r="28" spans="1:15" x14ac:dyDescent="0.25">
      <c r="A28" s="59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5" t="s">
        <v>48</v>
      </c>
      <c r="O28" s="598">
        <f ca="1">SUM(G28:G42)</f>
        <v>576</v>
      </c>
    </row>
    <row r="29" spans="1:15" ht="15" customHeight="1" x14ac:dyDescent="0.25">
      <c r="A29" s="5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1" t="s">
        <v>369</v>
      </c>
      <c r="N29" s="596"/>
      <c r="O29" s="599"/>
    </row>
    <row r="30" spans="1:15" x14ac:dyDescent="0.25">
      <c r="A30" s="5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1"/>
      <c r="N30" s="596"/>
      <c r="O30" s="599"/>
    </row>
    <row r="31" spans="1:15" x14ac:dyDescent="0.25">
      <c r="A31" s="5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1"/>
      <c r="N31" s="596"/>
      <c r="O31" s="599"/>
    </row>
    <row r="32" spans="1:15" x14ac:dyDescent="0.25">
      <c r="A32" s="5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6"/>
      <c r="O32" s="599"/>
    </row>
    <row r="33" spans="1:15" x14ac:dyDescent="0.25">
      <c r="A33" s="5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6"/>
      <c r="O33" s="599"/>
    </row>
    <row r="34" spans="1:15" ht="15" customHeight="1" x14ac:dyDescent="0.25">
      <c r="A34" s="5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1" t="s">
        <v>369</v>
      </c>
      <c r="N34" s="596"/>
      <c r="O34" s="599"/>
    </row>
    <row r="35" spans="1:15" x14ac:dyDescent="0.25">
      <c r="A35" s="5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1"/>
      <c r="N35" s="596"/>
      <c r="O35" s="599"/>
    </row>
    <row r="36" spans="1:15" x14ac:dyDescent="0.25">
      <c r="A36" s="5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1"/>
      <c r="N36" s="596"/>
      <c r="O36" s="599"/>
    </row>
    <row r="37" spans="1:15" x14ac:dyDescent="0.25">
      <c r="A37" s="5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6"/>
      <c r="O37" s="599"/>
    </row>
    <row r="38" spans="1:15" x14ac:dyDescent="0.25">
      <c r="A38" s="5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6"/>
      <c r="O38" s="599"/>
    </row>
    <row r="39" spans="1:15" ht="15" customHeight="1" x14ac:dyDescent="0.25">
      <c r="A39" s="5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1" t="s">
        <v>369</v>
      </c>
      <c r="N39" s="596"/>
      <c r="O39" s="599"/>
    </row>
    <row r="40" spans="1:15" x14ac:dyDescent="0.25">
      <c r="A40" s="5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1"/>
      <c r="N40" s="596"/>
      <c r="O40" s="599"/>
    </row>
    <row r="41" spans="1:15" x14ac:dyDescent="0.25">
      <c r="A41" s="5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1"/>
      <c r="N41" s="596"/>
      <c r="O41" s="599"/>
    </row>
    <row r="42" spans="1:15" ht="15.75" thickBot="1" x14ac:dyDescent="0.3">
      <c r="A42" s="5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7"/>
      <c r="O42" s="600"/>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81" priority="256" operator="equal">
      <formula>0</formula>
    </cfRule>
  </conditionalFormatting>
  <conditionalFormatting sqref="J28">
    <cfRule type="cellIs" dxfId="380" priority="272" operator="equal">
      <formula>0</formula>
    </cfRule>
  </conditionalFormatting>
  <conditionalFormatting sqref="C3">
    <cfRule type="cellIs" dxfId="379" priority="258" operator="equal">
      <formula>0</formula>
    </cfRule>
  </conditionalFormatting>
  <conditionalFormatting sqref="C4">
    <cfRule type="cellIs" dxfId="378" priority="257" operator="equal">
      <formula>0</formula>
    </cfRule>
  </conditionalFormatting>
  <conditionalFormatting sqref="B3 D3 G14:G26">
    <cfRule type="cellIs" dxfId="377" priority="269" operator="equal">
      <formula>0</formula>
    </cfRule>
  </conditionalFormatting>
  <conditionalFormatting sqref="B4 D4">
    <cfRule type="cellIs" dxfId="376" priority="268" operator="equal">
      <formula>0</formula>
    </cfRule>
  </conditionalFormatting>
  <conditionalFormatting sqref="B5 D5">
    <cfRule type="cellIs" dxfId="375" priority="267" operator="equal">
      <formula>0</formula>
    </cfRule>
  </conditionalFormatting>
  <conditionalFormatting sqref="B7">
    <cfRule type="cellIs" dxfId="374" priority="266" operator="equal">
      <formula>0</formula>
    </cfRule>
  </conditionalFormatting>
  <conditionalFormatting sqref="B8 D8">
    <cfRule type="cellIs" priority="265" operator="equal">
      <formula>0</formula>
    </cfRule>
  </conditionalFormatting>
  <conditionalFormatting sqref="B9 D9">
    <cfRule type="cellIs" dxfId="373" priority="264" operator="equal">
      <formula>0</formula>
    </cfRule>
  </conditionalFormatting>
  <conditionalFormatting sqref="B10 D10">
    <cfRule type="cellIs" dxfId="372" priority="262" operator="equal">
      <formula>0</formula>
    </cfRule>
    <cfRule type="cellIs" dxfId="371" priority="263" operator="equal">
      <formula>0</formula>
    </cfRule>
  </conditionalFormatting>
  <conditionalFormatting sqref="B6 D6">
    <cfRule type="cellIs" dxfId="370" priority="260" operator="equal">
      <formula>0</formula>
    </cfRule>
  </conditionalFormatting>
  <conditionalFormatting sqref="D7">
    <cfRule type="cellIs" dxfId="369" priority="259" operator="equal">
      <formula>0</formula>
    </cfRule>
  </conditionalFormatting>
  <conditionalFormatting sqref="C7">
    <cfRule type="cellIs" dxfId="368" priority="255" operator="equal">
      <formula>0</formula>
    </cfRule>
  </conditionalFormatting>
  <conditionalFormatting sqref="C8">
    <cfRule type="cellIs" priority="254" operator="equal">
      <formula>0</formula>
    </cfRule>
  </conditionalFormatting>
  <conditionalFormatting sqref="C9">
    <cfRule type="cellIs" dxfId="367" priority="253" operator="equal">
      <formula>0</formula>
    </cfRule>
  </conditionalFormatting>
  <conditionalFormatting sqref="C10">
    <cfRule type="cellIs" dxfId="366" priority="251" operator="equal">
      <formula>0</formula>
    </cfRule>
    <cfRule type="cellIs" dxfId="365" priority="252" operator="equal">
      <formula>0</formula>
    </cfRule>
  </conditionalFormatting>
  <conditionalFormatting sqref="C6">
    <cfRule type="cellIs" dxfId="364" priority="250" operator="equal">
      <formula>0</formula>
    </cfRule>
  </conditionalFormatting>
  <conditionalFormatting sqref="G40">
    <cfRule type="cellIs" dxfId="363" priority="170" operator="equal">
      <formula>0</formula>
    </cfRule>
  </conditionalFormatting>
  <conditionalFormatting sqref="G37">
    <cfRule type="cellIs" dxfId="362" priority="169" operator="equal">
      <formula>0</formula>
    </cfRule>
  </conditionalFormatting>
  <conditionalFormatting sqref="G42">
    <cfRule type="cellIs" dxfId="361" priority="168" operator="equal">
      <formula>0</formula>
    </cfRule>
  </conditionalFormatting>
  <conditionalFormatting sqref="L32">
    <cfRule type="cellIs" dxfId="360" priority="211" operator="equal">
      <formula>0</formula>
    </cfRule>
  </conditionalFormatting>
  <conditionalFormatting sqref="L31">
    <cfRule type="cellIs" dxfId="359" priority="210" operator="equal">
      <formula>0</formula>
    </cfRule>
  </conditionalFormatting>
  <conditionalFormatting sqref="L30">
    <cfRule type="cellIs" dxfId="358" priority="209" operator="equal">
      <formula>0</formula>
    </cfRule>
  </conditionalFormatting>
  <conditionalFormatting sqref="L29">
    <cfRule type="cellIs" dxfId="357" priority="208" operator="equal">
      <formula>0</formula>
    </cfRule>
  </conditionalFormatting>
  <conditionalFormatting sqref="L37">
    <cfRule type="cellIs" dxfId="356" priority="207" operator="equal">
      <formula>0</formula>
    </cfRule>
  </conditionalFormatting>
  <conditionalFormatting sqref="L36">
    <cfRule type="cellIs" dxfId="355" priority="206" operator="equal">
      <formula>0</formula>
    </cfRule>
  </conditionalFormatting>
  <conditionalFormatting sqref="L35">
    <cfRule type="cellIs" dxfId="354" priority="205" operator="equal">
      <formula>0</formula>
    </cfRule>
  </conditionalFormatting>
  <conditionalFormatting sqref="L34">
    <cfRule type="cellIs" dxfId="353" priority="204" operator="equal">
      <formula>0</formula>
    </cfRule>
  </conditionalFormatting>
  <conditionalFormatting sqref="L42">
    <cfRule type="cellIs" dxfId="352" priority="203" operator="equal">
      <formula>0</formula>
    </cfRule>
  </conditionalFormatting>
  <conditionalFormatting sqref="L41">
    <cfRule type="cellIs" dxfId="351" priority="202" operator="equal">
      <formula>0</formula>
    </cfRule>
  </conditionalFormatting>
  <conditionalFormatting sqref="L40">
    <cfRule type="cellIs" dxfId="350" priority="201" operator="equal">
      <formula>0</formula>
    </cfRule>
  </conditionalFormatting>
  <conditionalFormatting sqref="L39">
    <cfRule type="cellIs" dxfId="349" priority="200" operator="equal">
      <formula>0</formula>
    </cfRule>
  </conditionalFormatting>
  <conditionalFormatting sqref="G34">
    <cfRule type="cellIs" dxfId="348" priority="182" operator="equal">
      <formula>0</formula>
    </cfRule>
  </conditionalFormatting>
  <conditionalFormatting sqref="G36">
    <cfRule type="cellIs" dxfId="347" priority="181" operator="equal">
      <formula>0</formula>
    </cfRule>
  </conditionalFormatting>
  <conditionalFormatting sqref="G29">
    <cfRule type="cellIs" dxfId="346" priority="175" operator="equal">
      <formula>0</formula>
    </cfRule>
  </conditionalFormatting>
  <conditionalFormatting sqref="G32">
    <cfRule type="cellIs" dxfId="345" priority="179" operator="equal">
      <formula>0</formula>
    </cfRule>
  </conditionalFormatting>
  <conditionalFormatting sqref="G33">
    <cfRule type="cellIs" dxfId="344" priority="178" operator="equal">
      <formula>0</formula>
    </cfRule>
  </conditionalFormatting>
  <conditionalFormatting sqref="G28">
    <cfRule type="cellIs" dxfId="343" priority="180" operator="equal">
      <formula>0</formula>
    </cfRule>
  </conditionalFormatting>
  <conditionalFormatting sqref="G38">
    <cfRule type="cellIs" dxfId="342" priority="177" operator="equal">
      <formula>0</formula>
    </cfRule>
  </conditionalFormatting>
  <conditionalFormatting sqref="G35">
    <cfRule type="cellIs" dxfId="341" priority="176" operator="equal">
      <formula>0</formula>
    </cfRule>
  </conditionalFormatting>
  <conditionalFormatting sqref="G31">
    <cfRule type="cellIs" dxfId="340" priority="174" operator="equal">
      <formula>0</formula>
    </cfRule>
  </conditionalFormatting>
  <conditionalFormatting sqref="G30">
    <cfRule type="cellIs" dxfId="339" priority="173" operator="equal">
      <formula>0</formula>
    </cfRule>
  </conditionalFormatting>
  <conditionalFormatting sqref="G39">
    <cfRule type="cellIs" dxfId="338" priority="172" operator="equal">
      <formula>0</formula>
    </cfRule>
  </conditionalFormatting>
  <conditionalFormatting sqref="G41">
    <cfRule type="cellIs" dxfId="337" priority="171" operator="equal">
      <formula>0</formula>
    </cfRule>
  </conditionalFormatting>
  <conditionalFormatting sqref="E10">
    <cfRule type="cellIs" priority="131" operator="equal">
      <formula>0</formula>
    </cfRule>
  </conditionalFormatting>
  <conditionalFormatting sqref="E3">
    <cfRule type="cellIs" dxfId="336" priority="146" operator="equal">
      <formula>0</formula>
    </cfRule>
  </conditionalFormatting>
  <conditionalFormatting sqref="E3">
    <cfRule type="cellIs" priority="145" operator="equal">
      <formula>0</formula>
    </cfRule>
  </conditionalFormatting>
  <conditionalFormatting sqref="E5">
    <cfRule type="cellIs" dxfId="335" priority="142" operator="equal">
      <formula>0</formula>
    </cfRule>
  </conditionalFormatting>
  <conditionalFormatting sqref="E5">
    <cfRule type="cellIs" priority="141" operator="equal">
      <formula>0</formula>
    </cfRule>
  </conditionalFormatting>
  <conditionalFormatting sqref="E7">
    <cfRule type="cellIs" dxfId="334" priority="138" operator="equal">
      <formula>0</formula>
    </cfRule>
  </conditionalFormatting>
  <conditionalFormatting sqref="E7">
    <cfRule type="cellIs" priority="137" operator="equal">
      <formula>0</formula>
    </cfRule>
  </conditionalFormatting>
  <conditionalFormatting sqref="E9">
    <cfRule type="cellIs" dxfId="333" priority="134" operator="equal">
      <formula>0</formula>
    </cfRule>
  </conditionalFormatting>
  <conditionalFormatting sqref="E9">
    <cfRule type="cellIs" priority="133" operator="equal">
      <formula>0</formula>
    </cfRule>
  </conditionalFormatting>
  <conditionalFormatting sqref="E4">
    <cfRule type="cellIs" dxfId="332" priority="144" operator="equal">
      <formula>0</formula>
    </cfRule>
  </conditionalFormatting>
  <conditionalFormatting sqref="E4">
    <cfRule type="cellIs" priority="143" operator="equal">
      <formula>0</formula>
    </cfRule>
  </conditionalFormatting>
  <conditionalFormatting sqref="E6">
    <cfRule type="cellIs" dxfId="331" priority="140" operator="equal">
      <formula>0</formula>
    </cfRule>
  </conditionalFormatting>
  <conditionalFormatting sqref="E6">
    <cfRule type="cellIs" priority="139" operator="equal">
      <formula>0</formula>
    </cfRule>
  </conditionalFormatting>
  <conditionalFormatting sqref="E8">
    <cfRule type="cellIs" dxfId="330" priority="136" operator="equal">
      <formula>0</formula>
    </cfRule>
  </conditionalFormatting>
  <conditionalFormatting sqref="E8">
    <cfRule type="cellIs" priority="135" operator="equal">
      <formula>0</formula>
    </cfRule>
  </conditionalFormatting>
  <conditionalFormatting sqref="E10">
    <cfRule type="cellIs" dxfId="329" priority="132" operator="equal">
      <formula>0</formula>
    </cfRule>
  </conditionalFormatting>
  <conditionalFormatting sqref="G4:G10">
    <cfRule type="cellIs" dxfId="328" priority="122" operator="equal">
      <formula>0</formula>
    </cfRule>
  </conditionalFormatting>
  <conditionalFormatting sqref="F6">
    <cfRule type="cellIs" dxfId="327" priority="113" operator="equal">
      <formula>0</formula>
    </cfRule>
  </conditionalFormatting>
  <conditionalFormatting sqref="F3">
    <cfRule type="cellIs" dxfId="326" priority="121" operator="equal">
      <formula>0</formula>
    </cfRule>
  </conditionalFormatting>
  <conditionalFormatting sqref="F4">
    <cfRule type="cellIs" dxfId="325" priority="120" operator="equal">
      <formula>0</formula>
    </cfRule>
  </conditionalFormatting>
  <conditionalFormatting sqref="F5">
    <cfRule type="cellIs" dxfId="324" priority="119" operator="equal">
      <formula>0</formula>
    </cfRule>
  </conditionalFormatting>
  <conditionalFormatting sqref="F7">
    <cfRule type="cellIs" dxfId="323" priority="118" operator="equal">
      <formula>0</formula>
    </cfRule>
  </conditionalFormatting>
  <conditionalFormatting sqref="F9">
    <cfRule type="cellIs" dxfId="322" priority="116" operator="equal">
      <formula>0</formula>
    </cfRule>
  </conditionalFormatting>
  <conditionalFormatting sqref="G3:I3">
    <cfRule type="cellIs" dxfId="321" priority="112" operator="equal">
      <formula>0</formula>
    </cfRule>
  </conditionalFormatting>
  <conditionalFormatting sqref="F8 H9:H10">
    <cfRule type="cellIs" priority="117" operator="equal">
      <formula>0</formula>
    </cfRule>
  </conditionalFormatting>
  <conditionalFormatting sqref="F10">
    <cfRule type="cellIs" dxfId="320" priority="114" operator="equal">
      <formula>0</formula>
    </cfRule>
    <cfRule type="cellIs" dxfId="319" priority="115" operator="equal">
      <formula>0</formula>
    </cfRule>
  </conditionalFormatting>
  <conditionalFormatting sqref="H7">
    <cfRule type="cellIs" dxfId="318" priority="104" operator="equal">
      <formula>0</formula>
    </cfRule>
  </conditionalFormatting>
  <conditionalFormatting sqref="I6">
    <cfRule type="cellIs" dxfId="317" priority="107" operator="equal">
      <formula>0</formula>
    </cfRule>
  </conditionalFormatting>
  <conditionalFormatting sqref="H5">
    <cfRule type="cellIs" dxfId="316" priority="106" operator="equal">
      <formula>0</formula>
    </cfRule>
  </conditionalFormatting>
  <conditionalFormatting sqref="H4:I4">
    <cfRule type="cellIs" dxfId="315" priority="111" operator="equal">
      <formula>0</formula>
    </cfRule>
  </conditionalFormatting>
  <conditionalFormatting sqref="I5">
    <cfRule type="cellIs" dxfId="314" priority="110" operator="equal">
      <formula>0</formula>
    </cfRule>
  </conditionalFormatting>
  <conditionalFormatting sqref="I7">
    <cfRule type="cellIs" dxfId="313" priority="109" operator="equal">
      <formula>0</formula>
    </cfRule>
  </conditionalFormatting>
  <conditionalFormatting sqref="H8:I8">
    <cfRule type="cellIs" priority="108" operator="equal">
      <formula>0</formula>
    </cfRule>
  </conditionalFormatting>
  <conditionalFormatting sqref="H6">
    <cfRule type="cellIs" dxfId="312" priority="105" operator="equal">
      <formula>0</formula>
    </cfRule>
  </conditionalFormatting>
  <conditionalFormatting sqref="I9:I10">
    <cfRule type="cellIs" priority="101" operator="equal">
      <formula>0</formula>
    </cfRule>
  </conditionalFormatting>
  <conditionalFormatting sqref="E11 G11">
    <cfRule type="cellIs" dxfId="311" priority="88" operator="equal">
      <formula>0</formula>
    </cfRule>
  </conditionalFormatting>
  <conditionalFormatting sqref="I11">
    <cfRule type="cellIs" priority="87" operator="equal">
      <formula>0</formula>
    </cfRule>
  </conditionalFormatting>
  <conditionalFormatting sqref="E13 G13">
    <cfRule type="cellIs" dxfId="310"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309"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308"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307" priority="44" operator="equal">
      <formula>0</formula>
    </cfRule>
  </conditionalFormatting>
  <conditionalFormatting sqref="K26">
    <cfRule type="cellIs" dxfId="306" priority="43" operator="equal">
      <formula>0</formula>
    </cfRule>
  </conditionalFormatting>
  <conditionalFormatting sqref="J25">
    <cfRule type="cellIs" dxfId="305" priority="42" operator="equal">
      <formula>0</formula>
    </cfRule>
  </conditionalFormatting>
  <conditionalFormatting sqref="J26">
    <cfRule type="cellIs" dxfId="304" priority="41" operator="equal">
      <formula>0</formula>
    </cfRule>
  </conditionalFormatting>
  <conditionalFormatting sqref="K3:K4">
    <cfRule type="cellIs" dxfId="303" priority="40" operator="equal">
      <formula>0</formula>
    </cfRule>
  </conditionalFormatting>
  <conditionalFormatting sqref="K5">
    <cfRule type="cellIs" dxfId="302" priority="39" operator="equal">
      <formula>0</formula>
    </cfRule>
  </conditionalFormatting>
  <conditionalFormatting sqref="K6">
    <cfRule type="cellIs" dxfId="301" priority="38" operator="equal">
      <formula>0</formula>
    </cfRule>
  </conditionalFormatting>
  <conditionalFormatting sqref="K9">
    <cfRule type="cellIs" dxfId="300" priority="37" operator="equal">
      <formula>0</formula>
    </cfRule>
  </conditionalFormatting>
  <conditionalFormatting sqref="K10">
    <cfRule type="cellIs" dxfId="299" priority="36" operator="equal">
      <formula>0</formula>
    </cfRule>
  </conditionalFormatting>
  <conditionalFormatting sqref="K7">
    <cfRule type="cellIs" dxfId="298" priority="35" operator="equal">
      <formula>0</formula>
    </cfRule>
  </conditionalFormatting>
  <conditionalFormatting sqref="K8">
    <cfRule type="cellIs" dxfId="297" priority="34" operator="equal">
      <formula>0</formula>
    </cfRule>
  </conditionalFormatting>
  <conditionalFormatting sqref="K11">
    <cfRule type="cellIs" dxfId="296" priority="33" operator="equal">
      <formula>0</formula>
    </cfRule>
  </conditionalFormatting>
  <conditionalFormatting sqref="K13">
    <cfRule type="cellIs" dxfId="295" priority="32" operator="equal">
      <formula>0</formula>
    </cfRule>
  </conditionalFormatting>
  <conditionalFormatting sqref="K12">
    <cfRule type="cellIs" dxfId="294" priority="31" operator="equal">
      <formula>0</formula>
    </cfRule>
  </conditionalFormatting>
  <conditionalFormatting sqref="J3:J4">
    <cfRule type="cellIs" dxfId="293" priority="30" operator="equal">
      <formula>0</formula>
    </cfRule>
  </conditionalFormatting>
  <conditionalFormatting sqref="J5">
    <cfRule type="cellIs" dxfId="292" priority="29" operator="equal">
      <formula>0</formula>
    </cfRule>
  </conditionalFormatting>
  <conditionalFormatting sqref="J6">
    <cfRule type="cellIs" dxfId="291" priority="28" operator="equal">
      <formula>0</formula>
    </cfRule>
  </conditionalFormatting>
  <conditionalFormatting sqref="J9">
    <cfRule type="cellIs" dxfId="290" priority="27" operator="equal">
      <formula>0</formula>
    </cfRule>
  </conditionalFormatting>
  <conditionalFormatting sqref="J10">
    <cfRule type="cellIs" dxfId="289" priority="26" operator="equal">
      <formula>0</formula>
    </cfRule>
  </conditionalFormatting>
  <conditionalFormatting sqref="J7">
    <cfRule type="cellIs" dxfId="288" priority="25" operator="equal">
      <formula>0</formula>
    </cfRule>
  </conditionalFormatting>
  <conditionalFormatting sqref="J8">
    <cfRule type="cellIs" dxfId="287" priority="24" operator="equal">
      <formula>0</formula>
    </cfRule>
  </conditionalFormatting>
  <conditionalFormatting sqref="J11">
    <cfRule type="cellIs" dxfId="286" priority="23" operator="equal">
      <formula>0</formula>
    </cfRule>
  </conditionalFormatting>
  <conditionalFormatting sqref="J13">
    <cfRule type="cellIs" dxfId="285" priority="22" operator="equal">
      <formula>0</formula>
    </cfRule>
  </conditionalFormatting>
  <conditionalFormatting sqref="J12">
    <cfRule type="cellIs" dxfId="284" priority="21" operator="equal">
      <formula>0</formula>
    </cfRule>
  </conditionalFormatting>
  <conditionalFormatting sqref="L3:L4">
    <cfRule type="cellIs" dxfId="283" priority="20" operator="equal">
      <formula>0</formula>
    </cfRule>
  </conditionalFormatting>
  <conditionalFormatting sqref="L5">
    <cfRule type="cellIs" dxfId="282" priority="19" operator="equal">
      <formula>0</formula>
    </cfRule>
  </conditionalFormatting>
  <conditionalFormatting sqref="L6">
    <cfRule type="cellIs" dxfId="281" priority="18" operator="equal">
      <formula>0</formula>
    </cfRule>
  </conditionalFormatting>
  <conditionalFormatting sqref="L7">
    <cfRule type="cellIs" dxfId="280" priority="17" operator="equal">
      <formula>0</formula>
    </cfRule>
  </conditionalFormatting>
  <conditionalFormatting sqref="L8:L9">
    <cfRule type="cellIs" dxfId="279" priority="16" operator="equal">
      <formula>0</formula>
    </cfRule>
  </conditionalFormatting>
  <conditionalFormatting sqref="L14">
    <cfRule type="cellIs" dxfId="278" priority="15" operator="equal">
      <formula>0</formula>
    </cfRule>
  </conditionalFormatting>
  <conditionalFormatting sqref="L15">
    <cfRule type="cellIs" dxfId="277" priority="14" operator="equal">
      <formula>0</formula>
    </cfRule>
  </conditionalFormatting>
  <conditionalFormatting sqref="L16">
    <cfRule type="cellIs" dxfId="276" priority="13" operator="equal">
      <formula>0</formula>
    </cfRule>
  </conditionalFormatting>
  <conditionalFormatting sqref="L17">
    <cfRule type="cellIs" dxfId="275" priority="12" operator="equal">
      <formula>0</formula>
    </cfRule>
  </conditionalFormatting>
  <conditionalFormatting sqref="L18">
    <cfRule type="cellIs" dxfId="274" priority="11" operator="equal">
      <formula>0</formula>
    </cfRule>
  </conditionalFormatting>
  <conditionalFormatting sqref="L19">
    <cfRule type="cellIs" dxfId="273" priority="10" operator="equal">
      <formula>0</formula>
    </cfRule>
  </conditionalFormatting>
  <conditionalFormatting sqref="L20">
    <cfRule type="cellIs" dxfId="272" priority="9" operator="equal">
      <formula>0</formula>
    </cfRule>
  </conditionalFormatting>
  <conditionalFormatting sqref="L21">
    <cfRule type="cellIs" dxfId="271" priority="8" operator="equal">
      <formula>0</formula>
    </cfRule>
  </conditionalFormatting>
  <conditionalFormatting sqref="L22">
    <cfRule type="cellIs" dxfId="270" priority="7" operator="equal">
      <formula>0</formula>
    </cfRule>
  </conditionalFormatting>
  <conditionalFormatting sqref="L23">
    <cfRule type="cellIs" dxfId="269" priority="6" operator="equal">
      <formula>0</formula>
    </cfRule>
  </conditionalFormatting>
  <conditionalFormatting sqref="L24">
    <cfRule type="cellIs" dxfId="268" priority="5" operator="equal">
      <formula>0</formula>
    </cfRule>
  </conditionalFormatting>
  <conditionalFormatting sqref="L10">
    <cfRule type="cellIs" dxfId="267" priority="4" operator="equal">
      <formula>0</formula>
    </cfRule>
  </conditionalFormatting>
  <conditionalFormatting sqref="L11">
    <cfRule type="cellIs" dxfId="266" priority="3" operator="equal">
      <formula>0</formula>
    </cfRule>
  </conditionalFormatting>
  <conditionalFormatting sqref="L12">
    <cfRule type="cellIs" dxfId="265" priority="2" operator="equal">
      <formula>0</formula>
    </cfRule>
  </conditionalFormatting>
  <conditionalFormatting sqref="L13">
    <cfRule type="cellIs" dxfId="26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06"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604" t="s">
        <v>367</v>
      </c>
      <c r="N3" s="595" t="s">
        <v>14</v>
      </c>
      <c r="O3" s="598">
        <f ca="1">($G3+$G4+$G5+$G6+$G7)</f>
        <v>801</v>
      </c>
    </row>
    <row r="4" spans="1:15" ht="15" customHeight="1" x14ac:dyDescent="0.25">
      <c r="A4" s="606"/>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96"/>
      <c r="N4" s="596"/>
      <c r="O4" s="599"/>
    </row>
    <row r="5" spans="1:15" ht="15" customHeight="1" x14ac:dyDescent="0.25">
      <c r="A5" s="606"/>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96"/>
      <c r="N5" s="596"/>
      <c r="O5" s="599"/>
    </row>
    <row r="6" spans="1:15" ht="15" customHeight="1" thickBot="1" x14ac:dyDescent="0.3">
      <c r="A6" s="606"/>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96"/>
      <c r="N6" s="596"/>
      <c r="O6" s="599"/>
    </row>
    <row r="7" spans="1:15" ht="15" customHeight="1" thickBot="1" x14ac:dyDescent="0.3">
      <c r="A7" s="606"/>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611"/>
      <c r="N7" s="611"/>
      <c r="O7" s="613"/>
    </row>
    <row r="8" spans="1:15" ht="14.65" customHeight="1" x14ac:dyDescent="0.25">
      <c r="A8" s="626"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24" t="s">
        <v>368</v>
      </c>
      <c r="N8" s="595" t="s">
        <v>20</v>
      </c>
      <c r="O8" s="598">
        <f ca="1">($G8+$G9+$G10+$G13)</f>
        <v>992</v>
      </c>
    </row>
    <row r="9" spans="1:15" s="131" customFormat="1" ht="14.65" customHeight="1" x14ac:dyDescent="0.25">
      <c r="A9" s="627"/>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608"/>
      <c r="N9" s="596"/>
      <c r="O9" s="599"/>
    </row>
    <row r="10" spans="1:15" ht="14.65" customHeight="1" thickBot="1" x14ac:dyDescent="0.3">
      <c r="A10" s="627"/>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608"/>
      <c r="N10" s="596"/>
      <c r="O10" s="599"/>
    </row>
    <row r="11" spans="1:15" ht="15" customHeight="1" x14ac:dyDescent="0.25">
      <c r="A11" s="627"/>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8"/>
      <c r="N11" s="596"/>
      <c r="O11" s="599"/>
    </row>
    <row r="12" spans="1:15" ht="39.6" customHeight="1" x14ac:dyDescent="0.25">
      <c r="A12" s="627"/>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608"/>
      <c r="N12" s="596"/>
      <c r="O12" s="599"/>
    </row>
    <row r="13" spans="1:15" ht="15" customHeight="1" thickBot="1" x14ac:dyDescent="0.3">
      <c r="A13" s="628"/>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25"/>
      <c r="N13" s="597"/>
      <c r="O13" s="600"/>
    </row>
    <row r="14" spans="1:15" ht="15" customHeight="1" thickBot="1" x14ac:dyDescent="0.3">
      <c r="A14" s="602" t="s">
        <v>23</v>
      </c>
      <c r="B14" s="43" t="s">
        <v>24</v>
      </c>
      <c r="C14" s="171" t="s">
        <v>613</v>
      </c>
      <c r="D14" s="630"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32" t="s">
        <v>369</v>
      </c>
      <c r="N14" s="610" t="s">
        <v>29</v>
      </c>
      <c r="O14" s="612">
        <f ca="1">(4*32+G18+G19+G20+G21+G22+G23)</f>
        <v>128</v>
      </c>
    </row>
    <row r="15" spans="1:15" x14ac:dyDescent="0.25">
      <c r="A15" s="603"/>
      <c r="B15" s="35" t="s">
        <v>30</v>
      </c>
      <c r="C15" s="37" t="s">
        <v>613</v>
      </c>
      <c r="D15" s="631"/>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601"/>
      <c r="N15" s="596"/>
      <c r="O15" s="599"/>
    </row>
    <row r="16" spans="1:15" x14ac:dyDescent="0.25">
      <c r="A16" s="603"/>
      <c r="B16" s="35" t="s">
        <v>31</v>
      </c>
      <c r="C16" s="37" t="s">
        <v>613</v>
      </c>
      <c r="D16" s="631"/>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601"/>
      <c r="N16" s="596"/>
      <c r="O16" s="599"/>
    </row>
    <row r="17" spans="1:15" x14ac:dyDescent="0.25">
      <c r="A17" s="603"/>
      <c r="B17" s="35" t="s">
        <v>32</v>
      </c>
      <c r="C17" s="37" t="s">
        <v>613</v>
      </c>
      <c r="D17" s="631"/>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601"/>
      <c r="N17" s="596"/>
      <c r="O17" s="599"/>
    </row>
    <row r="18" spans="1:15" ht="15.75" thickBot="1" x14ac:dyDescent="0.3">
      <c r="A18" s="603"/>
      <c r="B18" s="35" t="s">
        <v>34</v>
      </c>
      <c r="C18" s="35" t="s">
        <v>253</v>
      </c>
      <c r="D18" s="631"/>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601"/>
      <c r="N18" s="596"/>
      <c r="O18" s="599"/>
    </row>
    <row r="19" spans="1:15" x14ac:dyDescent="0.25">
      <c r="A19" s="603"/>
      <c r="B19" s="35" t="s">
        <v>36</v>
      </c>
      <c r="C19" s="73" t="s">
        <v>214</v>
      </c>
      <c r="D19" s="631"/>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601"/>
      <c r="N19" s="596"/>
      <c r="O19" s="599"/>
    </row>
    <row r="20" spans="1:15" x14ac:dyDescent="0.25">
      <c r="A20" s="603"/>
      <c r="B20" s="73" t="s">
        <v>246</v>
      </c>
      <c r="C20" s="73" t="s">
        <v>205</v>
      </c>
      <c r="D20" s="631"/>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601"/>
      <c r="N20" s="596"/>
      <c r="O20" s="599"/>
    </row>
    <row r="21" spans="1:15" x14ac:dyDescent="0.25">
      <c r="A21" s="603"/>
      <c r="B21" s="73" t="s">
        <v>250</v>
      </c>
      <c r="C21" s="73" t="s">
        <v>390</v>
      </c>
      <c r="D21" s="631"/>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601"/>
      <c r="N21" s="596"/>
      <c r="O21" s="599"/>
    </row>
    <row r="22" spans="1:15" ht="15.75" thickBot="1" x14ac:dyDescent="0.3">
      <c r="A22" s="603"/>
      <c r="B22" s="73" t="s">
        <v>251</v>
      </c>
      <c r="C22" s="73" t="s">
        <v>390</v>
      </c>
      <c r="D22" s="631"/>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601"/>
      <c r="N22" s="596"/>
      <c r="O22" s="599"/>
    </row>
    <row r="23" spans="1:15" x14ac:dyDescent="0.25">
      <c r="A23" s="603"/>
      <c r="B23" s="73" t="s">
        <v>252</v>
      </c>
      <c r="C23" s="73" t="s">
        <v>390</v>
      </c>
      <c r="D23" s="631"/>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601"/>
      <c r="N23" s="596"/>
      <c r="O23" s="599"/>
    </row>
    <row r="24" spans="1:15" x14ac:dyDescent="0.25">
      <c r="A24" s="629"/>
      <c r="B24" s="35" t="s">
        <v>38</v>
      </c>
      <c r="C24" s="37" t="s">
        <v>613</v>
      </c>
      <c r="D24" s="631"/>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601"/>
      <c r="N24" s="596"/>
      <c r="O24" s="599"/>
    </row>
    <row r="25" spans="1:15" x14ac:dyDescent="0.25">
      <c r="A25" s="602" t="s">
        <v>41</v>
      </c>
      <c r="B25" s="35" t="s">
        <v>42</v>
      </c>
      <c r="C25" s="35" t="s">
        <v>614</v>
      </c>
      <c r="D25" s="631" t="s">
        <v>43</v>
      </c>
      <c r="E25" s="122"/>
      <c r="F25" s="25" t="s">
        <v>44</v>
      </c>
      <c r="G25" s="39">
        <f ca="1">IF($C25="No Param",32,VLOOKUP($C25,INDIRECT(Config!$B$1),HLOOKUP(D$1,INDIRECT(Config!$E$1),2,FALSE),FALSE)*32)</f>
        <v>0</v>
      </c>
      <c r="H25" s="16" t="str">
        <f ca="1">IF(G25=0,"N/A","0x8000")</f>
        <v>N/A</v>
      </c>
      <c r="I25" s="16" t="s">
        <v>45</v>
      </c>
      <c r="J25" s="16" t="s">
        <v>48</v>
      </c>
      <c r="K25" s="16" t="s">
        <v>387</v>
      </c>
      <c r="L25" s="16"/>
      <c r="M25" s="601" t="s">
        <v>370</v>
      </c>
      <c r="N25" s="596"/>
      <c r="O25" s="599">
        <f ca="1">(G25+G26)</f>
        <v>0</v>
      </c>
    </row>
    <row r="26" spans="1:15" ht="15.75" thickBot="1" x14ac:dyDescent="0.3">
      <c r="A26" s="605"/>
      <c r="B26" s="74" t="s">
        <v>46</v>
      </c>
      <c r="C26" s="74" t="s">
        <v>615</v>
      </c>
      <c r="D26" s="633"/>
      <c r="E26" s="123"/>
      <c r="F26" s="177" t="s">
        <v>44</v>
      </c>
      <c r="G26" s="75">
        <f ca="1">IF($C26="No Param",32,VLOOKUP($C26,INDIRECT(Config!$B$1),HLOOKUP(D$1,INDIRECT(Config!$E$1),2,FALSE),FALSE)*32)</f>
        <v>0</v>
      </c>
      <c r="H26" s="26" t="str">
        <f ca="1">IF(G26=0,"N/A","0x8004")</f>
        <v>N/A</v>
      </c>
      <c r="I26" s="26" t="s">
        <v>47</v>
      </c>
      <c r="J26" s="26" t="s">
        <v>48</v>
      </c>
      <c r="K26" s="26" t="s">
        <v>387</v>
      </c>
      <c r="L26" s="26"/>
      <c r="M26" s="597"/>
      <c r="N26" s="597"/>
      <c r="O26" s="600"/>
    </row>
    <row r="27" spans="1:15" ht="15.75" thickBot="1" x14ac:dyDescent="0.3">
      <c r="A27" s="124"/>
    </row>
    <row r="28" spans="1:15" x14ac:dyDescent="0.25">
      <c r="A28" s="59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95" t="s">
        <v>48</v>
      </c>
      <c r="O28" s="598">
        <f ca="1">SUM(G28:G42)</f>
        <v>0</v>
      </c>
    </row>
    <row r="29" spans="1:15" ht="15" customHeight="1" x14ac:dyDescent="0.25">
      <c r="A29" s="59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01" t="s">
        <v>369</v>
      </c>
      <c r="N29" s="596"/>
      <c r="O29" s="599"/>
    </row>
    <row r="30" spans="1:15" x14ac:dyDescent="0.25">
      <c r="A30" s="59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01"/>
      <c r="N30" s="596"/>
      <c r="O30" s="599"/>
    </row>
    <row r="31" spans="1:15" x14ac:dyDescent="0.25">
      <c r="A31" s="59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01"/>
      <c r="N31" s="596"/>
      <c r="O31" s="599"/>
    </row>
    <row r="32" spans="1:15" x14ac:dyDescent="0.25">
      <c r="A32" s="59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6"/>
      <c r="O32" s="599"/>
    </row>
    <row r="33" spans="1:15" x14ac:dyDescent="0.25">
      <c r="A33" s="59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6"/>
      <c r="O33" s="599"/>
    </row>
    <row r="34" spans="1:15" ht="15" customHeight="1" x14ac:dyDescent="0.25">
      <c r="A34" s="59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01" t="s">
        <v>369</v>
      </c>
      <c r="N34" s="596"/>
      <c r="O34" s="599"/>
    </row>
    <row r="35" spans="1:15" x14ac:dyDescent="0.25">
      <c r="A35" s="59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01"/>
      <c r="N35" s="596"/>
      <c r="O35" s="599"/>
    </row>
    <row r="36" spans="1:15" x14ac:dyDescent="0.25">
      <c r="A36" s="59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01"/>
      <c r="N36" s="596"/>
      <c r="O36" s="599"/>
    </row>
    <row r="37" spans="1:15" x14ac:dyDescent="0.25">
      <c r="A37" s="59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6"/>
      <c r="O37" s="599"/>
    </row>
    <row r="38" spans="1:15" x14ac:dyDescent="0.25">
      <c r="A38" s="59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6"/>
      <c r="O38" s="599"/>
    </row>
    <row r="39" spans="1:15" ht="15" customHeight="1" x14ac:dyDescent="0.25">
      <c r="A39" s="59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01" t="s">
        <v>369</v>
      </c>
      <c r="N39" s="596"/>
      <c r="O39" s="599"/>
    </row>
    <row r="40" spans="1:15" x14ac:dyDescent="0.25">
      <c r="A40" s="59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01"/>
      <c r="N40" s="596"/>
      <c r="O40" s="599"/>
    </row>
    <row r="41" spans="1:15" x14ac:dyDescent="0.25">
      <c r="A41" s="59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01"/>
      <c r="N41" s="596"/>
      <c r="O41" s="599"/>
    </row>
    <row r="42" spans="1:15" ht="15.75" thickBot="1" x14ac:dyDescent="0.3">
      <c r="A42" s="5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7"/>
      <c r="O42" s="600"/>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263" priority="286" operator="equal">
      <formula>0</formula>
    </cfRule>
  </conditionalFormatting>
  <conditionalFormatting sqref="J28">
    <cfRule type="cellIs" dxfId="262" priority="302" operator="equal">
      <formula>0</formula>
    </cfRule>
  </conditionalFormatting>
  <conditionalFormatting sqref="C3">
    <cfRule type="cellIs" dxfId="261" priority="288" operator="equal">
      <formula>0</formula>
    </cfRule>
  </conditionalFormatting>
  <conditionalFormatting sqref="C4">
    <cfRule type="cellIs" dxfId="260" priority="287" operator="equal">
      <formula>0</formula>
    </cfRule>
  </conditionalFormatting>
  <conditionalFormatting sqref="B3 D3 G14:G26">
    <cfRule type="cellIs" dxfId="259" priority="299" operator="equal">
      <formula>0</formula>
    </cfRule>
  </conditionalFormatting>
  <conditionalFormatting sqref="B4 D4">
    <cfRule type="cellIs" dxfId="258" priority="298" operator="equal">
      <formula>0</formula>
    </cfRule>
  </conditionalFormatting>
  <conditionalFormatting sqref="B5 D5">
    <cfRule type="cellIs" dxfId="257" priority="297" operator="equal">
      <formula>0</formula>
    </cfRule>
  </conditionalFormatting>
  <conditionalFormatting sqref="B7">
    <cfRule type="cellIs" dxfId="256" priority="296" operator="equal">
      <formula>0</formula>
    </cfRule>
  </conditionalFormatting>
  <conditionalFormatting sqref="B8 D8">
    <cfRule type="cellIs" priority="295" operator="equal">
      <formula>0</formula>
    </cfRule>
  </conditionalFormatting>
  <conditionalFormatting sqref="B9 D9">
    <cfRule type="cellIs" dxfId="255" priority="294" operator="equal">
      <formula>0</formula>
    </cfRule>
  </conditionalFormatting>
  <conditionalFormatting sqref="B10 D10">
    <cfRule type="cellIs" dxfId="254" priority="292" operator="equal">
      <formula>0</formula>
    </cfRule>
    <cfRule type="cellIs" dxfId="253" priority="293" operator="equal">
      <formula>0</formula>
    </cfRule>
  </conditionalFormatting>
  <conditionalFormatting sqref="L3:L4">
    <cfRule type="cellIs" dxfId="252" priority="291" operator="equal">
      <formula>0</formula>
    </cfRule>
  </conditionalFormatting>
  <conditionalFormatting sqref="B6 D6">
    <cfRule type="cellIs" dxfId="251" priority="290" operator="equal">
      <formula>0</formula>
    </cfRule>
  </conditionalFormatting>
  <conditionalFormatting sqref="D7">
    <cfRule type="cellIs" dxfId="250" priority="289" operator="equal">
      <formula>0</formula>
    </cfRule>
  </conditionalFormatting>
  <conditionalFormatting sqref="C7">
    <cfRule type="cellIs" dxfId="249" priority="285" operator="equal">
      <formula>0</formula>
    </cfRule>
  </conditionalFormatting>
  <conditionalFormatting sqref="C8">
    <cfRule type="cellIs" priority="284" operator="equal">
      <formula>0</formula>
    </cfRule>
  </conditionalFormatting>
  <conditionalFormatting sqref="C9">
    <cfRule type="cellIs" dxfId="248" priority="283" operator="equal">
      <formula>0</formula>
    </cfRule>
  </conditionalFormatting>
  <conditionalFormatting sqref="C10">
    <cfRule type="cellIs" dxfId="247" priority="281" operator="equal">
      <formula>0</formula>
    </cfRule>
    <cfRule type="cellIs" dxfId="246" priority="282" operator="equal">
      <formula>0</formula>
    </cfRule>
  </conditionalFormatting>
  <conditionalFormatting sqref="C6">
    <cfRule type="cellIs" dxfId="245" priority="280" operator="equal">
      <formula>0</formula>
    </cfRule>
  </conditionalFormatting>
  <conditionalFormatting sqref="G31">
    <cfRule type="cellIs" dxfId="244" priority="204" operator="equal">
      <formula>0</formula>
    </cfRule>
  </conditionalFormatting>
  <conditionalFormatting sqref="G30">
    <cfRule type="cellIs" dxfId="243" priority="203" operator="equal">
      <formula>0</formula>
    </cfRule>
  </conditionalFormatting>
  <conditionalFormatting sqref="G39">
    <cfRule type="cellIs" dxfId="242" priority="202" operator="equal">
      <formula>0</formula>
    </cfRule>
  </conditionalFormatting>
  <conditionalFormatting sqref="G32">
    <cfRule type="cellIs" dxfId="241" priority="209" operator="equal">
      <formula>0</formula>
    </cfRule>
  </conditionalFormatting>
  <conditionalFormatting sqref="G41">
    <cfRule type="cellIs" dxfId="240" priority="201" operator="equal">
      <formula>0</formula>
    </cfRule>
  </conditionalFormatting>
  <conditionalFormatting sqref="G40">
    <cfRule type="cellIs" dxfId="239" priority="200" operator="equal">
      <formula>0</formula>
    </cfRule>
  </conditionalFormatting>
  <conditionalFormatting sqref="L5">
    <cfRule type="cellIs" dxfId="238" priority="248" operator="equal">
      <formula>0</formula>
    </cfRule>
  </conditionalFormatting>
  <conditionalFormatting sqref="L6">
    <cfRule type="cellIs" dxfId="237" priority="247" operator="equal">
      <formula>0</formula>
    </cfRule>
  </conditionalFormatting>
  <conditionalFormatting sqref="L7">
    <cfRule type="cellIs" dxfId="236" priority="246" operator="equal">
      <formula>0</formula>
    </cfRule>
  </conditionalFormatting>
  <conditionalFormatting sqref="L8:L9">
    <cfRule type="cellIs" dxfId="235" priority="245" operator="equal">
      <formula>0</formula>
    </cfRule>
  </conditionalFormatting>
  <conditionalFormatting sqref="L32">
    <cfRule type="cellIs" dxfId="234" priority="241" operator="equal">
      <formula>0</formula>
    </cfRule>
  </conditionalFormatting>
  <conditionalFormatting sqref="L31">
    <cfRule type="cellIs" dxfId="233" priority="240" operator="equal">
      <formula>0</formula>
    </cfRule>
  </conditionalFormatting>
  <conditionalFormatting sqref="L30">
    <cfRule type="cellIs" dxfId="232" priority="239" operator="equal">
      <formula>0</formula>
    </cfRule>
  </conditionalFormatting>
  <conditionalFormatting sqref="L29">
    <cfRule type="cellIs" dxfId="231" priority="238" operator="equal">
      <formula>0</formula>
    </cfRule>
  </conditionalFormatting>
  <conditionalFormatting sqref="L37">
    <cfRule type="cellIs" dxfId="230" priority="237" operator="equal">
      <formula>0</formula>
    </cfRule>
  </conditionalFormatting>
  <conditionalFormatting sqref="L36">
    <cfRule type="cellIs" dxfId="229" priority="236" operator="equal">
      <formula>0</formula>
    </cfRule>
  </conditionalFormatting>
  <conditionalFormatting sqref="L35">
    <cfRule type="cellIs" dxfId="228" priority="235" operator="equal">
      <formula>0</formula>
    </cfRule>
  </conditionalFormatting>
  <conditionalFormatting sqref="L34">
    <cfRule type="cellIs" dxfId="227" priority="234" operator="equal">
      <formula>0</formula>
    </cfRule>
  </conditionalFormatting>
  <conditionalFormatting sqref="L42">
    <cfRule type="cellIs" dxfId="226" priority="233" operator="equal">
      <formula>0</formula>
    </cfRule>
  </conditionalFormatting>
  <conditionalFormatting sqref="L41">
    <cfRule type="cellIs" dxfId="225" priority="232" operator="equal">
      <formula>0</formula>
    </cfRule>
  </conditionalFormatting>
  <conditionalFormatting sqref="L40">
    <cfRule type="cellIs" dxfId="224" priority="231" operator="equal">
      <formula>0</formula>
    </cfRule>
  </conditionalFormatting>
  <conditionalFormatting sqref="L39">
    <cfRule type="cellIs" dxfId="223" priority="230" operator="equal">
      <formula>0</formula>
    </cfRule>
  </conditionalFormatting>
  <conditionalFormatting sqref="L14">
    <cfRule type="cellIs" dxfId="222" priority="229" operator="equal">
      <formula>0</formula>
    </cfRule>
  </conditionalFormatting>
  <conditionalFormatting sqref="L15">
    <cfRule type="cellIs" dxfId="221" priority="228" operator="equal">
      <formula>0</formula>
    </cfRule>
  </conditionalFormatting>
  <conditionalFormatting sqref="L16">
    <cfRule type="cellIs" dxfId="220" priority="227" operator="equal">
      <formula>0</formula>
    </cfRule>
  </conditionalFormatting>
  <conditionalFormatting sqref="L17">
    <cfRule type="cellIs" dxfId="219" priority="226" operator="equal">
      <formula>0</formula>
    </cfRule>
  </conditionalFormatting>
  <conditionalFormatting sqref="L18">
    <cfRule type="cellIs" dxfId="218" priority="225" operator="equal">
      <formula>0</formula>
    </cfRule>
  </conditionalFormatting>
  <conditionalFormatting sqref="L19">
    <cfRule type="cellIs" dxfId="217" priority="224" operator="equal">
      <formula>0</formula>
    </cfRule>
  </conditionalFormatting>
  <conditionalFormatting sqref="L20">
    <cfRule type="cellIs" dxfId="216" priority="223" operator="equal">
      <formula>0</formula>
    </cfRule>
  </conditionalFormatting>
  <conditionalFormatting sqref="L21">
    <cfRule type="cellIs" dxfId="215" priority="222" operator="equal">
      <formula>0</formula>
    </cfRule>
  </conditionalFormatting>
  <conditionalFormatting sqref="L22">
    <cfRule type="cellIs" dxfId="214" priority="221" operator="equal">
      <formula>0</formula>
    </cfRule>
  </conditionalFormatting>
  <conditionalFormatting sqref="L23">
    <cfRule type="cellIs" dxfId="213" priority="220" operator="equal">
      <formula>0</formula>
    </cfRule>
  </conditionalFormatting>
  <conditionalFormatting sqref="L24">
    <cfRule type="cellIs" dxfId="212" priority="219" operator="equal">
      <formula>0</formula>
    </cfRule>
  </conditionalFormatting>
  <conditionalFormatting sqref="G34">
    <cfRule type="cellIs" dxfId="211" priority="212" operator="equal">
      <formula>0</formula>
    </cfRule>
  </conditionalFormatting>
  <conditionalFormatting sqref="G36">
    <cfRule type="cellIs" dxfId="210" priority="211" operator="equal">
      <formula>0</formula>
    </cfRule>
  </conditionalFormatting>
  <conditionalFormatting sqref="G29">
    <cfRule type="cellIs" dxfId="209" priority="205" operator="equal">
      <formula>0</formula>
    </cfRule>
  </conditionalFormatting>
  <conditionalFormatting sqref="G33">
    <cfRule type="cellIs" dxfId="208" priority="208" operator="equal">
      <formula>0</formula>
    </cfRule>
  </conditionalFormatting>
  <conditionalFormatting sqref="G28">
    <cfRule type="cellIs" dxfId="207" priority="210" operator="equal">
      <formula>0</formula>
    </cfRule>
  </conditionalFormatting>
  <conditionalFormatting sqref="G38">
    <cfRule type="cellIs" dxfId="206" priority="207" operator="equal">
      <formula>0</formula>
    </cfRule>
  </conditionalFormatting>
  <conditionalFormatting sqref="G35">
    <cfRule type="cellIs" dxfId="205" priority="206" operator="equal">
      <formula>0</formula>
    </cfRule>
  </conditionalFormatting>
  <conditionalFormatting sqref="G37">
    <cfRule type="cellIs" dxfId="204" priority="199" operator="equal">
      <formula>0</formula>
    </cfRule>
  </conditionalFormatting>
  <conditionalFormatting sqref="G42">
    <cfRule type="cellIs" dxfId="203" priority="198" operator="equal">
      <formula>0</formula>
    </cfRule>
  </conditionalFormatting>
  <conditionalFormatting sqref="E10">
    <cfRule type="cellIs" priority="155" operator="equal">
      <formula>0</formula>
    </cfRule>
  </conditionalFormatting>
  <conditionalFormatting sqref="E4">
    <cfRule type="cellIs" dxfId="202" priority="168" operator="equal">
      <formula>0</formula>
    </cfRule>
  </conditionalFormatting>
  <conditionalFormatting sqref="E3">
    <cfRule type="cellIs" dxfId="201" priority="170" operator="equal">
      <formula>0</formula>
    </cfRule>
  </conditionalFormatting>
  <conditionalFormatting sqref="E3">
    <cfRule type="cellIs" priority="169" operator="equal">
      <formula>0</formula>
    </cfRule>
  </conditionalFormatting>
  <conditionalFormatting sqref="E5">
    <cfRule type="cellIs" dxfId="200" priority="166" operator="equal">
      <formula>0</formula>
    </cfRule>
  </conditionalFormatting>
  <conditionalFormatting sqref="E5">
    <cfRule type="cellIs" priority="165" operator="equal">
      <formula>0</formula>
    </cfRule>
  </conditionalFormatting>
  <conditionalFormatting sqref="E7">
    <cfRule type="cellIs" dxfId="199" priority="162" operator="equal">
      <formula>0</formula>
    </cfRule>
  </conditionalFormatting>
  <conditionalFormatting sqref="E7">
    <cfRule type="cellIs" priority="161" operator="equal">
      <formula>0</formula>
    </cfRule>
  </conditionalFormatting>
  <conditionalFormatting sqref="E9">
    <cfRule type="cellIs" dxfId="198"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97" priority="164" operator="equal">
      <formula>0</formula>
    </cfRule>
  </conditionalFormatting>
  <conditionalFormatting sqref="E6">
    <cfRule type="cellIs" priority="163" operator="equal">
      <formula>0</formula>
    </cfRule>
  </conditionalFormatting>
  <conditionalFormatting sqref="E8">
    <cfRule type="cellIs" dxfId="196" priority="160" operator="equal">
      <formula>0</formula>
    </cfRule>
  </conditionalFormatting>
  <conditionalFormatting sqref="E8">
    <cfRule type="cellIs" priority="159" operator="equal">
      <formula>0</formula>
    </cfRule>
  </conditionalFormatting>
  <conditionalFormatting sqref="E10">
    <cfRule type="cellIs" dxfId="195" priority="156" operator="equal">
      <formula>0</formula>
    </cfRule>
  </conditionalFormatting>
  <conditionalFormatting sqref="G4:G10">
    <cfRule type="cellIs" dxfId="194" priority="122" operator="equal">
      <formula>0</formula>
    </cfRule>
  </conditionalFormatting>
  <conditionalFormatting sqref="F3 F7 F11 F15 F19 F23">
    <cfRule type="cellIs" dxfId="193" priority="121" operator="equal">
      <formula>0</formula>
    </cfRule>
  </conditionalFormatting>
  <conditionalFormatting sqref="F4 F8 F12 F16 F20 F24">
    <cfRule type="cellIs" dxfId="192" priority="120" operator="equal">
      <formula>0</formula>
    </cfRule>
  </conditionalFormatting>
  <conditionalFormatting sqref="H5">
    <cfRule type="cellIs" dxfId="191" priority="106" operator="equal">
      <formula>0</formula>
    </cfRule>
  </conditionalFormatting>
  <conditionalFormatting sqref="I7">
    <cfRule type="cellIs" dxfId="190" priority="109" operator="equal">
      <formula>0</formula>
    </cfRule>
  </conditionalFormatting>
  <conditionalFormatting sqref="F6 F10 F14 F18 F22">
    <cfRule type="cellIs" dxfId="189" priority="113" operator="equal">
      <formula>0</formula>
    </cfRule>
  </conditionalFormatting>
  <conditionalFormatting sqref="G3:I3">
    <cfRule type="cellIs" dxfId="188" priority="112" operator="equal">
      <formula>0</formula>
    </cfRule>
  </conditionalFormatting>
  <conditionalFormatting sqref="H4:I4">
    <cfRule type="cellIs" dxfId="187" priority="111" operator="equal">
      <formula>0</formula>
    </cfRule>
  </conditionalFormatting>
  <conditionalFormatting sqref="I6">
    <cfRule type="cellIs" dxfId="186" priority="107" operator="equal">
      <formula>0</formula>
    </cfRule>
  </conditionalFormatting>
  <conditionalFormatting sqref="H6">
    <cfRule type="cellIs" dxfId="185" priority="105" operator="equal">
      <formula>0</formula>
    </cfRule>
  </conditionalFormatting>
  <conditionalFormatting sqref="I9:I10">
    <cfRule type="cellIs" priority="101" operator="equal">
      <formula>0</formula>
    </cfRule>
  </conditionalFormatting>
  <conditionalFormatting sqref="F5 F9 F13 F17 F21">
    <cfRule type="cellIs" dxfId="184" priority="119" operator="equal">
      <formula>0</formula>
    </cfRule>
  </conditionalFormatting>
  <conditionalFormatting sqref="H9:H10">
    <cfRule type="cellIs" priority="117" operator="equal">
      <formula>0</formula>
    </cfRule>
  </conditionalFormatting>
  <conditionalFormatting sqref="H7">
    <cfRule type="cellIs" dxfId="183" priority="104" operator="equal">
      <formula>0</formula>
    </cfRule>
  </conditionalFormatting>
  <conditionalFormatting sqref="I5">
    <cfRule type="cellIs" dxfId="182" priority="110" operator="equal">
      <formula>0</formula>
    </cfRule>
  </conditionalFormatting>
  <conditionalFormatting sqref="H8:I8">
    <cfRule type="cellIs" priority="108" operator="equal">
      <formula>0</formula>
    </cfRule>
  </conditionalFormatting>
  <conditionalFormatting sqref="E11 G11">
    <cfRule type="cellIs" dxfId="181" priority="84" operator="equal">
      <formula>0</formula>
    </cfRule>
  </conditionalFormatting>
  <conditionalFormatting sqref="I11">
    <cfRule type="cellIs" priority="83" operator="equal">
      <formula>0</formula>
    </cfRule>
  </conditionalFormatting>
  <conditionalFormatting sqref="E13 G13">
    <cfRule type="cellIs" dxfId="180"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79"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78"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77" priority="28" operator="equal">
      <formula>0</formula>
    </cfRule>
  </conditionalFormatting>
  <conditionalFormatting sqref="K26">
    <cfRule type="cellIs" dxfId="176" priority="27" operator="equal">
      <formula>0</formula>
    </cfRule>
  </conditionalFormatting>
  <conditionalFormatting sqref="J25">
    <cfRule type="cellIs" dxfId="175" priority="26" operator="equal">
      <formula>0</formula>
    </cfRule>
  </conditionalFormatting>
  <conditionalFormatting sqref="J26">
    <cfRule type="cellIs" dxfId="174" priority="25" operator="equal">
      <formula>0</formula>
    </cfRule>
  </conditionalFormatting>
  <conditionalFormatting sqref="K3:K4">
    <cfRule type="cellIs" dxfId="173" priority="24" operator="equal">
      <formula>0</formula>
    </cfRule>
  </conditionalFormatting>
  <conditionalFormatting sqref="K5">
    <cfRule type="cellIs" dxfId="172" priority="23" operator="equal">
      <formula>0</formula>
    </cfRule>
  </conditionalFormatting>
  <conditionalFormatting sqref="K6">
    <cfRule type="cellIs" dxfId="171" priority="22" operator="equal">
      <formula>0</formula>
    </cfRule>
  </conditionalFormatting>
  <conditionalFormatting sqref="K9">
    <cfRule type="cellIs" dxfId="170" priority="21" operator="equal">
      <formula>0</formula>
    </cfRule>
  </conditionalFormatting>
  <conditionalFormatting sqref="K10">
    <cfRule type="cellIs" dxfId="169" priority="20" operator="equal">
      <formula>0</formula>
    </cfRule>
  </conditionalFormatting>
  <conditionalFormatting sqref="K7">
    <cfRule type="cellIs" dxfId="168" priority="19" operator="equal">
      <formula>0</formula>
    </cfRule>
  </conditionalFormatting>
  <conditionalFormatting sqref="K8">
    <cfRule type="cellIs" dxfId="167" priority="18" operator="equal">
      <formula>0</formula>
    </cfRule>
  </conditionalFormatting>
  <conditionalFormatting sqref="K11">
    <cfRule type="cellIs" dxfId="166" priority="17" operator="equal">
      <formula>0</formula>
    </cfRule>
  </conditionalFormatting>
  <conditionalFormatting sqref="K13">
    <cfRule type="cellIs" dxfId="165" priority="16" operator="equal">
      <formula>0</formula>
    </cfRule>
  </conditionalFormatting>
  <conditionalFormatting sqref="K12">
    <cfRule type="cellIs" dxfId="164" priority="15" operator="equal">
      <formula>0</formula>
    </cfRule>
  </conditionalFormatting>
  <conditionalFormatting sqref="J3:J4">
    <cfRule type="cellIs" dxfId="163" priority="14" operator="equal">
      <formula>0</formula>
    </cfRule>
  </conditionalFormatting>
  <conditionalFormatting sqref="J5">
    <cfRule type="cellIs" dxfId="162" priority="13" operator="equal">
      <formula>0</formula>
    </cfRule>
  </conditionalFormatting>
  <conditionalFormatting sqref="J6">
    <cfRule type="cellIs" dxfId="161" priority="12" operator="equal">
      <formula>0</formula>
    </cfRule>
  </conditionalFormatting>
  <conditionalFormatting sqref="J9">
    <cfRule type="cellIs" dxfId="160" priority="11" operator="equal">
      <formula>0</formula>
    </cfRule>
  </conditionalFormatting>
  <conditionalFormatting sqref="J10">
    <cfRule type="cellIs" dxfId="159" priority="10" operator="equal">
      <formula>0</formula>
    </cfRule>
  </conditionalFormatting>
  <conditionalFormatting sqref="J7">
    <cfRule type="cellIs" dxfId="158" priority="9" operator="equal">
      <formula>0</formula>
    </cfRule>
  </conditionalFormatting>
  <conditionalFormatting sqref="J8">
    <cfRule type="cellIs" dxfId="157" priority="8" operator="equal">
      <formula>0</formula>
    </cfRule>
  </conditionalFormatting>
  <conditionalFormatting sqref="J11">
    <cfRule type="cellIs" dxfId="156" priority="7" operator="equal">
      <formula>0</formula>
    </cfRule>
  </conditionalFormatting>
  <conditionalFormatting sqref="J13">
    <cfRule type="cellIs" dxfId="155" priority="6" operator="equal">
      <formula>0</formula>
    </cfRule>
  </conditionalFormatting>
  <conditionalFormatting sqref="J12">
    <cfRule type="cellIs" dxfId="154" priority="5" operator="equal">
      <formula>0</formula>
    </cfRule>
  </conditionalFormatting>
  <conditionalFormatting sqref="L10">
    <cfRule type="cellIs" dxfId="153" priority="4" operator="equal">
      <formula>0</formula>
    </cfRule>
  </conditionalFormatting>
  <conditionalFormatting sqref="L11">
    <cfRule type="cellIs" dxfId="152" priority="3" operator="equal">
      <formula>0</formula>
    </cfRule>
  </conditionalFormatting>
  <conditionalFormatting sqref="L12">
    <cfRule type="cellIs" dxfId="151" priority="2" operator="equal">
      <formula>0</formula>
    </cfRule>
  </conditionalFormatting>
  <conditionalFormatting sqref="L13">
    <cfRule type="cellIs" dxfId="15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9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95" t="s">
        <v>48</v>
      </c>
      <c r="O3" s="598">
        <f ca="1">SUM(F3:F17)</f>
        <v>576</v>
      </c>
    </row>
    <row r="4" spans="1:15" ht="15.4" customHeight="1" x14ac:dyDescent="0.25">
      <c r="A4" s="59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601" t="s">
        <v>369</v>
      </c>
      <c r="N4" s="596"/>
      <c r="O4" s="599"/>
    </row>
    <row r="5" spans="1:15" ht="15.4" customHeight="1" x14ac:dyDescent="0.25">
      <c r="A5" s="59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601"/>
      <c r="N5" s="596"/>
      <c r="O5" s="599"/>
    </row>
    <row r="6" spans="1:15" ht="15.4" customHeight="1" x14ac:dyDescent="0.25">
      <c r="A6" s="59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601"/>
      <c r="N6" s="596"/>
      <c r="O6" s="599"/>
    </row>
    <row r="7" spans="1:15" ht="15.4" customHeight="1" x14ac:dyDescent="0.25">
      <c r="A7" s="59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96"/>
      <c r="O7" s="599"/>
    </row>
    <row r="8" spans="1:15" ht="15.4" customHeight="1" x14ac:dyDescent="0.25">
      <c r="A8" s="59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96"/>
      <c r="O8" s="599"/>
    </row>
    <row r="9" spans="1:15" ht="15.4" customHeight="1" x14ac:dyDescent="0.25">
      <c r="A9" s="59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601" t="s">
        <v>369</v>
      </c>
      <c r="N9" s="596"/>
      <c r="O9" s="599"/>
    </row>
    <row r="10" spans="1:15" ht="15.4" customHeight="1" x14ac:dyDescent="0.25">
      <c r="A10" s="59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601"/>
      <c r="N10" s="596"/>
      <c r="O10" s="599"/>
    </row>
    <row r="11" spans="1:15" ht="15.4" customHeight="1" x14ac:dyDescent="0.25">
      <c r="A11" s="59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601"/>
      <c r="N11" s="596"/>
      <c r="O11" s="599"/>
    </row>
    <row r="12" spans="1:15" ht="15.4" customHeight="1" x14ac:dyDescent="0.25">
      <c r="A12" s="59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96"/>
      <c r="O12" s="599"/>
    </row>
    <row r="13" spans="1:15" ht="15.4" customHeight="1" x14ac:dyDescent="0.25">
      <c r="A13" s="59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96"/>
      <c r="O13" s="599"/>
    </row>
    <row r="14" spans="1:15" ht="15.4" customHeight="1" x14ac:dyDescent="0.25">
      <c r="A14" s="59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601" t="s">
        <v>369</v>
      </c>
      <c r="N14" s="596"/>
      <c r="O14" s="599"/>
    </row>
    <row r="15" spans="1:15" ht="15.4" customHeight="1" x14ac:dyDescent="0.25">
      <c r="A15" s="59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601"/>
      <c r="N15" s="596"/>
      <c r="O15" s="599"/>
    </row>
    <row r="16" spans="1:15" ht="15.4" customHeight="1" x14ac:dyDescent="0.25">
      <c r="A16" s="59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601"/>
      <c r="N16" s="596"/>
      <c r="O16" s="599"/>
    </row>
    <row r="17" spans="1:15" ht="15.4" customHeight="1" thickBot="1" x14ac:dyDescent="0.3">
      <c r="A17" s="59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97"/>
      <c r="O17" s="600"/>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149" priority="138" operator="equal">
      <formula>0</formula>
    </cfRule>
  </conditionalFormatting>
  <conditionalFormatting sqref="K7">
    <cfRule type="cellIs" dxfId="148" priority="75" operator="equal">
      <formula>0</formula>
    </cfRule>
  </conditionalFormatting>
  <conditionalFormatting sqref="K6">
    <cfRule type="cellIs" dxfId="147" priority="74" operator="equal">
      <formula>0</formula>
    </cfRule>
  </conditionalFormatting>
  <conditionalFormatting sqref="K5">
    <cfRule type="cellIs" dxfId="146" priority="73" operator="equal">
      <formula>0</formula>
    </cfRule>
  </conditionalFormatting>
  <conditionalFormatting sqref="K4">
    <cfRule type="cellIs" dxfId="145" priority="72" operator="equal">
      <formula>0</formula>
    </cfRule>
  </conditionalFormatting>
  <conditionalFormatting sqref="K12">
    <cfRule type="cellIs" dxfId="144" priority="71" operator="equal">
      <formula>0</formula>
    </cfRule>
  </conditionalFormatting>
  <conditionalFormatting sqref="K11">
    <cfRule type="cellIs" dxfId="143" priority="70" operator="equal">
      <formula>0</formula>
    </cfRule>
  </conditionalFormatting>
  <conditionalFormatting sqref="K10">
    <cfRule type="cellIs" dxfId="142" priority="69" operator="equal">
      <formula>0</formula>
    </cfRule>
  </conditionalFormatting>
  <conditionalFormatting sqref="K9">
    <cfRule type="cellIs" dxfId="141" priority="68" operator="equal">
      <formula>0</formula>
    </cfRule>
  </conditionalFormatting>
  <conditionalFormatting sqref="K17">
    <cfRule type="cellIs" dxfId="140" priority="67" operator="equal">
      <formula>0</formula>
    </cfRule>
  </conditionalFormatting>
  <conditionalFormatting sqref="K16">
    <cfRule type="cellIs" dxfId="139" priority="66" operator="equal">
      <formula>0</formula>
    </cfRule>
  </conditionalFormatting>
  <conditionalFormatting sqref="K15">
    <cfRule type="cellIs" dxfId="138" priority="65" operator="equal">
      <formula>0</formula>
    </cfRule>
  </conditionalFormatting>
  <conditionalFormatting sqref="K14">
    <cfRule type="cellIs" dxfId="137" priority="64" operator="equal">
      <formula>0</formula>
    </cfRule>
  </conditionalFormatting>
  <conditionalFormatting sqref="L7:L8 L12 L3:L5">
    <cfRule type="cellIs" dxfId="136" priority="42" operator="equal">
      <formula>0</formula>
    </cfRule>
  </conditionalFormatting>
  <conditionalFormatting sqref="L6">
    <cfRule type="cellIs" dxfId="135" priority="41" operator="equal">
      <formula>0</formula>
    </cfRule>
  </conditionalFormatting>
  <conditionalFormatting sqref="L13">
    <cfRule type="cellIs" dxfId="134" priority="34" operator="equal">
      <formula>0</formula>
    </cfRule>
  </conditionalFormatting>
  <conditionalFormatting sqref="L9">
    <cfRule type="cellIs" dxfId="133" priority="39" operator="equal">
      <formula>0</formula>
    </cfRule>
  </conditionalFormatting>
  <conditionalFormatting sqref="L11">
    <cfRule type="cellIs" dxfId="132" priority="38" operator="equal">
      <formula>0</formula>
    </cfRule>
  </conditionalFormatting>
  <conditionalFormatting sqref="L16">
    <cfRule type="cellIs" dxfId="131" priority="36" operator="equal">
      <formula>0</formula>
    </cfRule>
  </conditionalFormatting>
  <conditionalFormatting sqref="F9">
    <cfRule type="cellIs" dxfId="130" priority="18" operator="equal">
      <formula>0</formula>
    </cfRule>
  </conditionalFormatting>
  <conditionalFormatting sqref="F11">
    <cfRule type="cellIs" dxfId="129" priority="17" operator="equal">
      <formula>0</formula>
    </cfRule>
  </conditionalFormatting>
  <conditionalFormatting sqref="F4">
    <cfRule type="cellIs" dxfId="128" priority="11" operator="equal">
      <formula>0</formula>
    </cfRule>
  </conditionalFormatting>
  <conditionalFormatting sqref="F7">
    <cfRule type="cellIs" dxfId="127" priority="15" operator="equal">
      <formula>0</formula>
    </cfRule>
  </conditionalFormatting>
  <conditionalFormatting sqref="F8">
    <cfRule type="cellIs" dxfId="126" priority="14" operator="equal">
      <formula>0</formula>
    </cfRule>
  </conditionalFormatting>
  <conditionalFormatting sqref="F3">
    <cfRule type="cellIs" dxfId="125" priority="16" operator="equal">
      <formula>0</formula>
    </cfRule>
  </conditionalFormatting>
  <conditionalFormatting sqref="F13">
    <cfRule type="cellIs" dxfId="124" priority="13" operator="equal">
      <formula>0</formula>
    </cfRule>
  </conditionalFormatting>
  <conditionalFormatting sqref="F10">
    <cfRule type="cellIs" dxfId="123" priority="12" operator="equal">
      <formula>0</formula>
    </cfRule>
  </conditionalFormatting>
  <conditionalFormatting sqref="F6">
    <cfRule type="cellIs" dxfId="122" priority="10" operator="equal">
      <formula>0</formula>
    </cfRule>
  </conditionalFormatting>
  <conditionalFormatting sqref="F5">
    <cfRule type="cellIs" dxfId="121" priority="9" operator="equal">
      <formula>0</formula>
    </cfRule>
  </conditionalFormatting>
  <conditionalFormatting sqref="F14">
    <cfRule type="cellIs" dxfId="120" priority="8" operator="equal">
      <formula>0</formula>
    </cfRule>
  </conditionalFormatting>
  <conditionalFormatting sqref="F16">
    <cfRule type="cellIs" dxfId="119" priority="7" operator="equal">
      <formula>0</formula>
    </cfRule>
  </conditionalFormatting>
  <conditionalFormatting sqref="F15">
    <cfRule type="cellIs" dxfId="118" priority="6" operator="equal">
      <formula>0</formula>
    </cfRule>
  </conditionalFormatting>
  <conditionalFormatting sqref="F12">
    <cfRule type="cellIs" dxfId="117" priority="5" operator="equal">
      <formula>0</formula>
    </cfRule>
  </conditionalFormatting>
  <conditionalFormatting sqref="F17">
    <cfRule type="cellIs" dxfId="116" priority="4" operator="equal">
      <formula>0</formula>
    </cfRule>
  </conditionalFormatting>
  <conditionalFormatting sqref="L14">
    <cfRule type="cellIs" dxfId="115" priority="3" operator="equal">
      <formula>0</formula>
    </cfRule>
  </conditionalFormatting>
  <conditionalFormatting sqref="L10">
    <cfRule type="cellIs" dxfId="114" priority="2" operator="equal">
      <formula>0</formula>
    </cfRule>
  </conditionalFormatting>
  <conditionalFormatting sqref="L15">
    <cfRule type="cellIs" dxfId="113"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63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63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63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63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63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63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63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63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63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63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63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63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63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63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63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63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63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63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63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63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63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63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63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63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63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63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63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63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63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63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63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63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63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63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96"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96"/>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96"/>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96"/>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96"/>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96"/>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96"/>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96"/>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96"/>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96"/>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96"/>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96"/>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96"/>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96"/>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96"/>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96"/>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96"/>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96"/>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96"/>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96"/>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96"/>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96"/>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96"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96"/>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96"/>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96"/>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96"/>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96"/>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96"/>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96"/>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96"/>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96"/>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96"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96"/>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96"/>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96"/>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96"/>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96"/>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96"/>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96"/>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96"/>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96"/>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96"/>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96"/>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96"/>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96"/>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96"/>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96"/>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96"/>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96"/>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96"/>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96"/>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96"/>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96"/>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61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63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61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61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63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63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61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96"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96"/>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63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61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611" t="s">
        <v>38</v>
      </c>
      <c r="B104" s="4" t="s">
        <v>613</v>
      </c>
      <c r="C104" s="203">
        <v>0</v>
      </c>
      <c r="D104" s="203">
        <v>16</v>
      </c>
      <c r="E104" s="242" t="s">
        <v>262</v>
      </c>
      <c r="F104" s="203" t="s">
        <v>262</v>
      </c>
      <c r="G104" s="63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637"/>
      <c r="B105" s="4" t="s">
        <v>613</v>
      </c>
      <c r="C105" s="203">
        <v>16</v>
      </c>
      <c r="D105" s="203">
        <v>8</v>
      </c>
      <c r="E105" s="242" t="s">
        <v>263</v>
      </c>
      <c r="F105" s="203" t="s">
        <v>263</v>
      </c>
      <c r="G105" s="63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637"/>
      <c r="B106" s="4" t="s">
        <v>613</v>
      </c>
      <c r="C106" s="203">
        <v>24</v>
      </c>
      <c r="D106" s="203">
        <v>4</v>
      </c>
      <c r="E106" s="242" t="s">
        <v>264</v>
      </c>
      <c r="F106" s="203" t="s">
        <v>264</v>
      </c>
      <c r="G106" s="63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610"/>
      <c r="B107" s="4" t="s">
        <v>613</v>
      </c>
      <c r="C107" s="203">
        <v>28</v>
      </c>
      <c r="D107" s="203">
        <v>4</v>
      </c>
      <c r="E107" s="242" t="s">
        <v>265</v>
      </c>
      <c r="F107" s="203" t="s">
        <v>265</v>
      </c>
      <c r="G107" s="63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61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63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61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61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61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61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63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61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61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61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61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63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61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61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61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112" priority="6" operator="equal">
      <formula>"N/A"</formula>
    </cfRule>
  </conditionalFormatting>
  <conditionalFormatting sqref="P119:R119">
    <cfRule type="cellIs" dxfId="111" priority="5" operator="equal">
      <formula>"N/A"</formula>
    </cfRule>
  </conditionalFormatting>
  <conditionalFormatting sqref="P121:R121">
    <cfRule type="cellIs" dxfId="110" priority="4" operator="equal">
      <formula>"N/A"</formula>
    </cfRule>
  </conditionalFormatting>
  <conditionalFormatting sqref="P84:R84">
    <cfRule type="cellIs" dxfId="109" priority="3" operator="equal">
      <formula>"N/A"</formula>
    </cfRule>
  </conditionalFormatting>
  <conditionalFormatting sqref="P64:R64">
    <cfRule type="cellIs" dxfId="108" priority="2" operator="equal">
      <formula>"N/A"</formula>
    </cfRule>
  </conditionalFormatting>
  <conditionalFormatting sqref="P65:R65">
    <cfRule type="cellIs" dxfId="107" priority="1" operator="equal">
      <formula>"N/A"</formula>
    </cfRule>
  </conditionalFormatting>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63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63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63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63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63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63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63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63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63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63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63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63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63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63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63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63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63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63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63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63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63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63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63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63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63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63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63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63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63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63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63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63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63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63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96"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96"/>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96"/>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96"/>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96"/>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96"/>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96"/>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96"/>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96"/>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96"/>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96"/>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96"/>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96"/>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96"/>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96"/>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96"/>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96"/>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96"/>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96"/>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96"/>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96"/>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96"/>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96"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96"/>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96"/>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96"/>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96"/>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96"/>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96"/>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96"/>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96"/>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96"/>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96"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96"/>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96"/>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96"/>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96"/>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96"/>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96"/>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96"/>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96"/>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96"/>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96"/>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96"/>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96"/>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96"/>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96"/>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96"/>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96"/>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96"/>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96"/>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96"/>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96"/>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96"/>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61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63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61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61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63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63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61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96"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96"/>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63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61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611" t="s">
        <v>38</v>
      </c>
      <c r="B104" s="4" t="s">
        <v>613</v>
      </c>
      <c r="C104" s="203">
        <v>0</v>
      </c>
      <c r="D104" s="203">
        <v>16</v>
      </c>
      <c r="E104" s="203" t="s">
        <v>262</v>
      </c>
      <c r="F104" s="63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637"/>
      <c r="B105" s="4" t="s">
        <v>613</v>
      </c>
      <c r="C105" s="203">
        <v>16</v>
      </c>
      <c r="D105" s="203">
        <v>8</v>
      </c>
      <c r="E105" s="203" t="s">
        <v>263</v>
      </c>
      <c r="F105" s="63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637"/>
      <c r="B106" s="4" t="s">
        <v>613</v>
      </c>
      <c r="C106" s="203">
        <v>24</v>
      </c>
      <c r="D106" s="203">
        <v>4</v>
      </c>
      <c r="E106" s="203" t="s">
        <v>264</v>
      </c>
      <c r="F106" s="63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610"/>
      <c r="B107" s="4" t="s">
        <v>613</v>
      </c>
      <c r="C107" s="203">
        <v>28</v>
      </c>
      <c r="D107" s="203">
        <v>4</v>
      </c>
      <c r="E107" s="203" t="s">
        <v>265</v>
      </c>
      <c r="F107" s="63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61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63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61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61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61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61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63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61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61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61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61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63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61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61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61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106" priority="6" operator="equal">
      <formula>"N/A"</formula>
    </cfRule>
  </conditionalFormatting>
  <conditionalFormatting sqref="O119:Q119">
    <cfRule type="cellIs" dxfId="105" priority="5" operator="equal">
      <formula>"N/A"</formula>
    </cfRule>
  </conditionalFormatting>
  <conditionalFormatting sqref="O121:Q121">
    <cfRule type="cellIs" dxfId="104" priority="4" operator="equal">
      <formula>"N/A"</formula>
    </cfRule>
  </conditionalFormatting>
  <conditionalFormatting sqref="O84:Q84">
    <cfRule type="cellIs" dxfId="103" priority="3" operator="equal">
      <formula>"N/A"</formula>
    </cfRule>
  </conditionalFormatting>
  <conditionalFormatting sqref="O64:Q64">
    <cfRule type="cellIs" dxfId="102" priority="2" operator="equal">
      <formula>"N/A"</formula>
    </cfRule>
  </conditionalFormatting>
  <conditionalFormatting sqref="O65:Q65">
    <cfRule type="cellIs" dxfId="101" priority="1" operator="equal">
      <formula>"N/A"</formula>
    </cfRule>
  </conditionalFormatting>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64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39" t="s">
        <v>367</v>
      </c>
      <c r="M3" s="641" t="s">
        <v>14</v>
      </c>
    </row>
    <row r="4" spans="1:13" x14ac:dyDescent="0.25">
      <c r="A4" s="61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17"/>
      <c r="M4" s="642"/>
    </row>
    <row r="5" spans="1:13" x14ac:dyDescent="0.25">
      <c r="A5" s="61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17"/>
      <c r="M5" s="642"/>
    </row>
    <row r="6" spans="1:13" s="15" customFormat="1" x14ac:dyDescent="0.25">
      <c r="A6" s="61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21"/>
      <c r="M6" s="643"/>
    </row>
    <row r="7" spans="1:13" ht="15.75" thickBot="1" x14ac:dyDescent="0.3">
      <c r="A7" s="64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40"/>
      <c r="M7" s="644"/>
    </row>
    <row r="8" spans="1:13" ht="14.65" customHeight="1" x14ac:dyDescent="0.25">
      <c r="A8" s="61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47" t="s">
        <v>368</v>
      </c>
      <c r="M8" s="650" t="s">
        <v>20</v>
      </c>
    </row>
    <row r="9" spans="1:13" x14ac:dyDescent="0.25">
      <c r="A9" s="61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48"/>
      <c r="M9" s="651"/>
    </row>
    <row r="10" spans="1:13" x14ac:dyDescent="0.25">
      <c r="A10" s="61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48"/>
      <c r="M10" s="651"/>
    </row>
    <row r="11" spans="1:13" s="15" customFormat="1" x14ac:dyDescent="0.25">
      <c r="A11" s="61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48"/>
      <c r="M11" s="651"/>
    </row>
    <row r="12" spans="1:13" ht="15.4" customHeight="1" x14ac:dyDescent="0.25">
      <c r="A12" s="61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48"/>
      <c r="M12" s="651"/>
    </row>
    <row r="13" spans="1:13" s="15" customFormat="1" ht="14.65" customHeight="1" thickBot="1" x14ac:dyDescent="0.3">
      <c r="A13" s="64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49"/>
      <c r="M13" s="652"/>
    </row>
  </sheetData>
  <mergeCells count="6">
    <mergeCell ref="L3:L7"/>
    <mergeCell ref="M3:M7"/>
    <mergeCell ref="A3:A7"/>
    <mergeCell ref="A8:A13"/>
    <mergeCell ref="L8:L13"/>
    <mergeCell ref="M8:M13"/>
  </mergeCells>
  <conditionalFormatting sqref="J3:J5 G4:G7 J7:K7 K3:K6 E3:E7">
    <cfRule type="cellIs" dxfId="100" priority="124" operator="equal">
      <formula>0</formula>
    </cfRule>
  </conditionalFormatting>
  <conditionalFormatting sqref="B6 D6:F6">
    <cfRule type="cellIs" dxfId="99" priority="76" operator="equal">
      <formula>0</formula>
    </cfRule>
  </conditionalFormatting>
  <conditionalFormatting sqref="B3 D3:F3">
    <cfRule type="cellIs" dxfId="98" priority="84" operator="equal">
      <formula>0</formula>
    </cfRule>
  </conditionalFormatting>
  <conditionalFormatting sqref="B4 D4:F4">
    <cfRule type="cellIs" dxfId="97" priority="83" operator="equal">
      <formula>0</formula>
    </cfRule>
  </conditionalFormatting>
  <conditionalFormatting sqref="B5 D5:F5">
    <cfRule type="cellIs" dxfId="96" priority="82" operator="equal">
      <formula>0</formula>
    </cfRule>
  </conditionalFormatting>
  <conditionalFormatting sqref="B7 F7">
    <cfRule type="cellIs" dxfId="95" priority="81" operator="equal">
      <formula>0</formula>
    </cfRule>
  </conditionalFormatting>
  <conditionalFormatting sqref="J6">
    <cfRule type="cellIs" dxfId="94" priority="93" operator="equal">
      <formula>0</formula>
    </cfRule>
  </conditionalFormatting>
  <conditionalFormatting sqref="G3:I3">
    <cfRule type="cellIs" dxfId="93" priority="65" operator="equal">
      <formula>0</formula>
    </cfRule>
  </conditionalFormatting>
  <conditionalFormatting sqref="D7:E7">
    <cfRule type="cellIs" dxfId="92" priority="75" operator="equal">
      <formula>0</formula>
    </cfRule>
  </conditionalFormatting>
  <conditionalFormatting sqref="C3">
    <cfRule type="cellIs" dxfId="91" priority="50" operator="equal">
      <formula>0</formula>
    </cfRule>
  </conditionalFormatting>
  <conditionalFormatting sqref="H7">
    <cfRule type="cellIs" dxfId="90" priority="54" operator="equal">
      <formula>0</formula>
    </cfRule>
  </conditionalFormatting>
  <conditionalFormatting sqref="C4">
    <cfRule type="cellIs" dxfId="89" priority="49" operator="equal">
      <formula>0</formula>
    </cfRule>
  </conditionalFormatting>
  <conditionalFormatting sqref="I6">
    <cfRule type="cellIs" dxfId="88" priority="57" operator="equal">
      <formula>0</formula>
    </cfRule>
  </conditionalFormatting>
  <conditionalFormatting sqref="H5">
    <cfRule type="cellIs" dxfId="87" priority="56" operator="equal">
      <formula>0</formula>
    </cfRule>
  </conditionalFormatting>
  <conditionalFormatting sqref="H4:I4">
    <cfRule type="cellIs" dxfId="86" priority="64" operator="equal">
      <formula>0</formula>
    </cfRule>
  </conditionalFormatting>
  <conditionalFormatting sqref="I5">
    <cfRule type="cellIs" dxfId="85" priority="63" operator="equal">
      <formula>0</formula>
    </cfRule>
  </conditionalFormatting>
  <conditionalFormatting sqref="I7">
    <cfRule type="cellIs" dxfId="84" priority="62" operator="equal">
      <formula>0</formula>
    </cfRule>
  </conditionalFormatting>
  <conditionalFormatting sqref="H6">
    <cfRule type="cellIs" dxfId="83" priority="55" operator="equal">
      <formula>0</formula>
    </cfRule>
  </conditionalFormatting>
  <conditionalFormatting sqref="C5">
    <cfRule type="cellIs" dxfId="82" priority="48" operator="equal">
      <formula>0</formula>
    </cfRule>
  </conditionalFormatting>
  <conditionalFormatting sqref="C7">
    <cfRule type="cellIs" dxfId="81" priority="47" operator="equal">
      <formula>0</formula>
    </cfRule>
  </conditionalFormatting>
  <conditionalFormatting sqref="C6">
    <cfRule type="cellIs" dxfId="80" priority="42" operator="equal">
      <formula>0</formula>
    </cfRule>
  </conditionalFormatting>
  <conditionalFormatting sqref="G8:G10 J8:K10 E8:E10">
    <cfRule type="cellIs" dxfId="79" priority="25" operator="equal">
      <formula>0</formula>
    </cfRule>
  </conditionalFormatting>
  <conditionalFormatting sqref="B9 D9:F9">
    <cfRule type="cellIs" dxfId="78" priority="23" operator="equal">
      <formula>0</formula>
    </cfRule>
  </conditionalFormatting>
  <conditionalFormatting sqref="B8 D8:F8 H9:H10">
    <cfRule type="cellIs" priority="24" operator="equal">
      <formula>0</formula>
    </cfRule>
  </conditionalFormatting>
  <conditionalFormatting sqref="B10 D10:F10">
    <cfRule type="cellIs" dxfId="77" priority="21" operator="equal">
      <formula>0</formula>
    </cfRule>
    <cfRule type="cellIs" dxfId="76" priority="22" operator="equal">
      <formula>0</formula>
    </cfRule>
  </conditionalFormatting>
  <conditionalFormatting sqref="C9">
    <cfRule type="cellIs" dxfId="75" priority="18" operator="equal">
      <formula>0</formula>
    </cfRule>
  </conditionalFormatting>
  <conditionalFormatting sqref="C8">
    <cfRule type="cellIs" priority="19" operator="equal">
      <formula>0</formula>
    </cfRule>
  </conditionalFormatting>
  <conditionalFormatting sqref="C10">
    <cfRule type="cellIs" dxfId="74" priority="16" operator="equal">
      <formula>0</formula>
    </cfRule>
    <cfRule type="cellIs" dxfId="73"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72" priority="14" operator="equal">
      <formula>0</formula>
    </cfRule>
  </conditionalFormatting>
  <conditionalFormatting sqref="I11">
    <cfRule type="cellIs" priority="13" operator="equal">
      <formula>0</formula>
    </cfRule>
  </conditionalFormatting>
  <conditionalFormatting sqref="K13 E13 G13">
    <cfRule type="cellIs" dxfId="71" priority="12" operator="equal">
      <formula>0</formula>
    </cfRule>
  </conditionalFormatting>
  <conditionalFormatting sqref="J13">
    <cfRule type="cellIs" dxfId="70"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69" priority="8" operator="equal">
      <formula>0</formula>
    </cfRule>
  </conditionalFormatting>
  <conditionalFormatting sqref="J12">
    <cfRule type="cellIs" dxfId="68"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67"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60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65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65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65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65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65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65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65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65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65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65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65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65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65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65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65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65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65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65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65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65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65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65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65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65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65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65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65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65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65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65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65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61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63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63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63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63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63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63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63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63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63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63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63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63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63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63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63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63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63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63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63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63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63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63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63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63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63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63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63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63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63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63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61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655">
        <v>0</v>
      </c>
      <c r="B2" s="57" t="s">
        <v>577</v>
      </c>
      <c r="C2" s="16">
        <v>0</v>
      </c>
      <c r="D2" s="16"/>
      <c r="E2" s="58"/>
    </row>
    <row r="3" spans="1:5" x14ac:dyDescent="0.25">
      <c r="A3" s="655"/>
      <c r="B3" s="16" t="s">
        <v>578</v>
      </c>
      <c r="C3" s="16">
        <v>8</v>
      </c>
      <c r="D3" s="16"/>
      <c r="E3" s="58"/>
    </row>
    <row r="4" spans="1:5" x14ac:dyDescent="0.25">
      <c r="A4" s="655"/>
      <c r="B4" s="99" t="s">
        <v>584</v>
      </c>
      <c r="C4" s="99" t="s">
        <v>585</v>
      </c>
      <c r="D4" s="16"/>
      <c r="E4" s="58"/>
    </row>
    <row r="5" spans="1:5" x14ac:dyDescent="0.25">
      <c r="A5" s="655"/>
      <c r="B5" s="16" t="s">
        <v>586</v>
      </c>
      <c r="C5" s="16" t="s">
        <v>587</v>
      </c>
      <c r="D5" s="16"/>
      <c r="E5" s="58"/>
    </row>
    <row r="6" spans="1:5" x14ac:dyDescent="0.25">
      <c r="A6" s="655"/>
      <c r="B6" s="16" t="s">
        <v>588</v>
      </c>
      <c r="C6" s="16" t="s">
        <v>589</v>
      </c>
      <c r="D6" s="16"/>
      <c r="E6" s="58"/>
    </row>
    <row r="7" spans="1:5" x14ac:dyDescent="0.25">
      <c r="A7" s="655"/>
      <c r="B7" s="16" t="s">
        <v>590</v>
      </c>
      <c r="C7" s="16" t="s">
        <v>591</v>
      </c>
      <c r="D7" s="16"/>
      <c r="E7" s="58"/>
    </row>
    <row r="8" spans="1:5" ht="75" x14ac:dyDescent="0.25">
      <c r="A8" s="655">
        <v>1</v>
      </c>
      <c r="B8" s="98" t="s">
        <v>420</v>
      </c>
      <c r="C8" s="16">
        <v>11</v>
      </c>
      <c r="D8" s="16"/>
      <c r="E8" s="58" t="s">
        <v>595</v>
      </c>
    </row>
    <row r="9" spans="1:5" x14ac:dyDescent="0.25">
      <c r="A9" s="655"/>
      <c r="B9" s="98" t="s">
        <v>581</v>
      </c>
      <c r="C9" s="16">
        <v>0</v>
      </c>
      <c r="D9" s="16"/>
      <c r="E9" s="58" t="s">
        <v>599</v>
      </c>
    </row>
    <row r="10" spans="1:5" x14ac:dyDescent="0.25">
      <c r="A10" s="655"/>
      <c r="B10" s="98" t="s">
        <v>582</v>
      </c>
      <c r="C10" s="16">
        <v>0</v>
      </c>
      <c r="D10" s="16"/>
      <c r="E10" s="58" t="s">
        <v>386</v>
      </c>
    </row>
    <row r="11" spans="1:5" x14ac:dyDescent="0.25">
      <c r="A11" s="655"/>
      <c r="B11" s="98" t="s">
        <v>592</v>
      </c>
      <c r="C11" s="16">
        <v>7</v>
      </c>
      <c r="D11" s="16"/>
      <c r="E11" s="58"/>
    </row>
    <row r="12" spans="1:5" x14ac:dyDescent="0.25">
      <c r="A12" s="655"/>
      <c r="B12" s="98" t="s">
        <v>593</v>
      </c>
      <c r="C12" s="16" t="s">
        <v>594</v>
      </c>
      <c r="D12" s="16"/>
      <c r="E12" s="58"/>
    </row>
    <row r="13" spans="1:5" x14ac:dyDescent="0.25">
      <c r="A13" s="655"/>
      <c r="B13" s="16" t="s">
        <v>390</v>
      </c>
      <c r="C13" s="16"/>
      <c r="D13" s="16"/>
      <c r="E13" s="58"/>
    </row>
    <row r="14" spans="1:5" x14ac:dyDescent="0.25">
      <c r="A14" s="655"/>
      <c r="B14" s="16" t="s">
        <v>205</v>
      </c>
      <c r="C14" s="16"/>
      <c r="D14" s="16"/>
      <c r="E14" s="58"/>
    </row>
    <row r="15" spans="1:5" x14ac:dyDescent="0.25">
      <c r="A15" s="655"/>
      <c r="B15" s="16" t="s">
        <v>579</v>
      </c>
      <c r="C15" s="16" t="s">
        <v>580</v>
      </c>
      <c r="D15" s="16"/>
      <c r="E15" s="58"/>
    </row>
    <row r="16" spans="1:5" x14ac:dyDescent="0.25">
      <c r="A16" s="655"/>
      <c r="B16" s="16" t="s">
        <v>598</v>
      </c>
      <c r="C16" s="16"/>
      <c r="D16" s="16"/>
      <c r="E16" s="58"/>
    </row>
    <row r="17" spans="1:5" x14ac:dyDescent="0.25">
      <c r="A17" s="655">
        <v>2</v>
      </c>
      <c r="B17" s="99" t="s">
        <v>566</v>
      </c>
      <c r="C17" s="99">
        <v>128</v>
      </c>
      <c r="D17" s="16" t="s">
        <v>597</v>
      </c>
      <c r="E17" s="58"/>
    </row>
    <row r="18" spans="1:5" x14ac:dyDescent="0.25">
      <c r="A18" s="655"/>
      <c r="B18" s="99" t="s">
        <v>560</v>
      </c>
      <c r="C18" s="99" t="s">
        <v>563</v>
      </c>
      <c r="D18" s="16"/>
      <c r="E18" s="58"/>
    </row>
    <row r="19" spans="1:5" x14ac:dyDescent="0.25">
      <c r="A19" s="655"/>
      <c r="B19" s="16" t="s">
        <v>561</v>
      </c>
      <c r="C19" s="16" t="s">
        <v>562</v>
      </c>
      <c r="D19" s="16"/>
      <c r="E19" s="58"/>
    </row>
    <row r="20" spans="1:5" x14ac:dyDescent="0.25">
      <c r="A20" s="655"/>
      <c r="B20" s="16" t="s">
        <v>564</v>
      </c>
      <c r="C20" s="16" t="s">
        <v>565</v>
      </c>
      <c r="D20" s="16"/>
      <c r="E20" s="58"/>
    </row>
    <row r="21" spans="1:5" x14ac:dyDescent="0.25">
      <c r="A21" s="655">
        <v>3</v>
      </c>
      <c r="B21" s="99" t="s">
        <v>567</v>
      </c>
      <c r="C21" s="99" t="s">
        <v>568</v>
      </c>
      <c r="D21" s="16"/>
      <c r="E21" s="58"/>
    </row>
    <row r="22" spans="1:5" x14ac:dyDescent="0.25">
      <c r="A22" s="655"/>
      <c r="B22" s="99" t="s">
        <v>569</v>
      </c>
      <c r="C22" s="99" t="s">
        <v>570</v>
      </c>
      <c r="D22" s="16"/>
      <c r="E22" s="58"/>
    </row>
    <row r="23" spans="1:5" x14ac:dyDescent="0.25">
      <c r="A23" s="655"/>
      <c r="B23" s="16" t="s">
        <v>571</v>
      </c>
      <c r="C23" s="16" t="s">
        <v>572</v>
      </c>
      <c r="D23" s="16"/>
      <c r="E23" s="58"/>
    </row>
    <row r="24" spans="1:5" x14ac:dyDescent="0.25">
      <c r="A24" s="655"/>
      <c r="B24" s="16" t="s">
        <v>573</v>
      </c>
      <c r="C24" s="16" t="s">
        <v>574</v>
      </c>
      <c r="D24" s="16"/>
      <c r="E24" s="58"/>
    </row>
    <row r="25" spans="1:5" x14ac:dyDescent="0.25">
      <c r="A25" s="655">
        <v>4</v>
      </c>
      <c r="B25" s="98" t="s">
        <v>575</v>
      </c>
      <c r="C25" s="98" t="s">
        <v>576</v>
      </c>
      <c r="D25" s="16"/>
      <c r="E25" s="58"/>
    </row>
    <row r="26" spans="1:5" x14ac:dyDescent="0.25">
      <c r="A26" s="655"/>
      <c r="B26" s="98" t="s">
        <v>421</v>
      </c>
      <c r="C26" s="16">
        <v>2</v>
      </c>
      <c r="D26" s="16"/>
      <c r="E26" s="58" t="s">
        <v>596</v>
      </c>
    </row>
    <row r="27" spans="1:5" x14ac:dyDescent="0.25">
      <c r="A27" s="655"/>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1451</v>
      </c>
      <c r="B1" s="15" t="s">
        <v>662</v>
      </c>
      <c r="C1" s="15" t="s">
        <v>1452</v>
      </c>
      <c r="D1" s="15" t="s">
        <v>661</v>
      </c>
      <c r="E1" s="15" t="s">
        <v>1453</v>
      </c>
      <c r="G1" s="15" t="s">
        <v>1454</v>
      </c>
      <c r="H1" s="15" t="s">
        <v>790</v>
      </c>
      <c r="I1" s="15" t="s">
        <v>1511</v>
      </c>
    </row>
    <row r="2" spans="1:9" x14ac:dyDescent="0.25">
      <c r="A2" s="15">
        <v>0</v>
      </c>
      <c r="B2" s="292" t="s">
        <v>64</v>
      </c>
      <c r="C2" s="292" t="s">
        <v>1455</v>
      </c>
      <c r="D2" s="261">
        <v>1</v>
      </c>
      <c r="E2" s="15">
        <v>0</v>
      </c>
      <c r="F2" s="205" t="s">
        <v>65</v>
      </c>
      <c r="G2" s="260" t="s">
        <v>613</v>
      </c>
      <c r="I2" s="291" t="s">
        <v>1378</v>
      </c>
    </row>
    <row r="3" spans="1:9" x14ac:dyDescent="0.25">
      <c r="A3" s="15">
        <v>1</v>
      </c>
      <c r="B3" s="292" t="s">
        <v>67</v>
      </c>
      <c r="C3" s="292" t="s">
        <v>1455</v>
      </c>
      <c r="D3" s="261">
        <v>1</v>
      </c>
      <c r="E3" s="15">
        <f t="shared" ref="E3:E34" si="0">E2+D2</f>
        <v>1</v>
      </c>
      <c r="F3" s="205" t="s">
        <v>68</v>
      </c>
      <c r="G3" s="260" t="s">
        <v>613</v>
      </c>
      <c r="I3" s="291" t="s">
        <v>1377</v>
      </c>
    </row>
    <row r="4" spans="1:9" x14ac:dyDescent="0.25">
      <c r="A4" s="15">
        <v>2</v>
      </c>
      <c r="B4" s="292" t="s">
        <v>71</v>
      </c>
      <c r="C4" s="292" t="s">
        <v>1455</v>
      </c>
      <c r="D4" s="261">
        <v>1</v>
      </c>
      <c r="E4" s="15">
        <f t="shared" si="0"/>
        <v>2</v>
      </c>
      <c r="F4" s="204" t="s">
        <v>72</v>
      </c>
      <c r="G4" s="260" t="s">
        <v>70</v>
      </c>
      <c r="I4" s="291" t="s">
        <v>71</v>
      </c>
    </row>
    <row r="5" spans="1:9" x14ac:dyDescent="0.25">
      <c r="A5" s="15">
        <v>3</v>
      </c>
      <c r="B5" s="292" t="s">
        <v>73</v>
      </c>
      <c r="C5" s="292" t="s">
        <v>1455</v>
      </c>
      <c r="D5" s="261">
        <v>1</v>
      </c>
      <c r="E5" s="15">
        <f t="shared" si="0"/>
        <v>3</v>
      </c>
      <c r="F5" s="205" t="s">
        <v>74</v>
      </c>
      <c r="G5" s="260" t="s">
        <v>613</v>
      </c>
      <c r="I5" s="291" t="s">
        <v>73</v>
      </c>
    </row>
    <row r="6" spans="1:9" ht="45" x14ac:dyDescent="0.25">
      <c r="A6" s="15">
        <v>4</v>
      </c>
      <c r="B6" s="292" t="s">
        <v>76</v>
      </c>
      <c r="C6" s="292" t="s">
        <v>1456</v>
      </c>
      <c r="D6" s="261">
        <v>1</v>
      </c>
      <c r="E6" s="15">
        <f t="shared" si="0"/>
        <v>4</v>
      </c>
      <c r="F6" s="204" t="s">
        <v>77</v>
      </c>
      <c r="G6" s="260" t="s">
        <v>75</v>
      </c>
      <c r="H6" s="15">
        <v>0</v>
      </c>
      <c r="I6" s="291" t="s">
        <v>76</v>
      </c>
    </row>
    <row r="7" spans="1:9" x14ac:dyDescent="0.25">
      <c r="A7" s="15">
        <v>5</v>
      </c>
      <c r="B7" s="292" t="s">
        <v>79</v>
      </c>
      <c r="C7" s="292" t="s">
        <v>460</v>
      </c>
      <c r="D7" s="261">
        <v>1</v>
      </c>
      <c r="E7" s="15">
        <f t="shared" si="0"/>
        <v>5</v>
      </c>
      <c r="F7" s="204" t="s">
        <v>80</v>
      </c>
      <c r="G7" s="260" t="s">
        <v>75</v>
      </c>
      <c r="H7" s="15">
        <v>0</v>
      </c>
      <c r="I7" s="291" t="s">
        <v>79</v>
      </c>
    </row>
    <row r="8" spans="1:9" x14ac:dyDescent="0.25">
      <c r="A8" s="15">
        <v>6</v>
      </c>
      <c r="B8" s="292" t="s">
        <v>81</v>
      </c>
      <c r="C8" s="292" t="s">
        <v>1455</v>
      </c>
      <c r="D8" s="261">
        <v>1</v>
      </c>
      <c r="E8" s="15">
        <f t="shared" si="0"/>
        <v>6</v>
      </c>
      <c r="F8" s="205" t="s">
        <v>82</v>
      </c>
      <c r="G8" s="258" t="s">
        <v>1178</v>
      </c>
      <c r="I8" s="291" t="s">
        <v>81</v>
      </c>
    </row>
    <row r="9" spans="1:9" x14ac:dyDescent="0.25">
      <c r="A9" s="15">
        <v>7</v>
      </c>
      <c r="B9" s="292" t="s">
        <v>83</v>
      </c>
      <c r="C9" s="292" t="s">
        <v>1457</v>
      </c>
      <c r="D9" s="261">
        <v>1</v>
      </c>
      <c r="E9" s="15">
        <f t="shared" si="0"/>
        <v>7</v>
      </c>
      <c r="F9" s="205" t="s">
        <v>84</v>
      </c>
      <c r="G9" s="306" t="s">
        <v>1449</v>
      </c>
      <c r="H9" s="15">
        <v>1</v>
      </c>
      <c r="I9" s="291" t="s">
        <v>1369</v>
      </c>
    </row>
    <row r="10" spans="1:9" x14ac:dyDescent="0.25">
      <c r="A10" s="15">
        <v>8</v>
      </c>
      <c r="B10" s="292" t="s">
        <v>85</v>
      </c>
      <c r="C10" s="292" t="s">
        <v>1455</v>
      </c>
      <c r="D10" s="261">
        <v>1</v>
      </c>
      <c r="E10" s="15">
        <f t="shared" si="0"/>
        <v>8</v>
      </c>
      <c r="F10" s="205" t="s">
        <v>86</v>
      </c>
      <c r="G10" s="260" t="s">
        <v>613</v>
      </c>
      <c r="I10" s="291" t="s">
        <v>85</v>
      </c>
    </row>
    <row r="11" spans="1:9" ht="30" x14ac:dyDescent="0.25">
      <c r="A11" s="15">
        <v>9</v>
      </c>
      <c r="B11" s="292" t="s">
        <v>811</v>
      </c>
      <c r="C11" s="292" t="s">
        <v>1455</v>
      </c>
      <c r="D11" s="261">
        <v>1</v>
      </c>
      <c r="E11" s="15">
        <f t="shared" si="0"/>
        <v>9</v>
      </c>
      <c r="F11" s="207" t="s">
        <v>88</v>
      </c>
      <c r="G11" s="260" t="s">
        <v>809</v>
      </c>
      <c r="H11" s="15">
        <v>1</v>
      </c>
      <c r="I11" s="291" t="s">
        <v>1365</v>
      </c>
    </row>
    <row r="12" spans="1:9" ht="30" x14ac:dyDescent="0.25">
      <c r="A12" s="15">
        <v>10</v>
      </c>
      <c r="B12" s="292" t="s">
        <v>89</v>
      </c>
      <c r="C12" s="292" t="s">
        <v>1458</v>
      </c>
      <c r="D12" s="261">
        <v>1</v>
      </c>
      <c r="E12" s="15">
        <f t="shared" si="0"/>
        <v>10</v>
      </c>
      <c r="F12" s="204" t="s">
        <v>90</v>
      </c>
      <c r="G12" s="260" t="s">
        <v>647</v>
      </c>
      <c r="H12" s="15">
        <v>0</v>
      </c>
      <c r="I12" s="291" t="s">
        <v>1363</v>
      </c>
    </row>
    <row r="13" spans="1:9" x14ac:dyDescent="0.25">
      <c r="A13" s="15">
        <v>11</v>
      </c>
      <c r="B13" s="292" t="s">
        <v>92</v>
      </c>
      <c r="C13" s="292" t="s">
        <v>1455</v>
      </c>
      <c r="D13" s="261">
        <v>1</v>
      </c>
      <c r="E13" s="15">
        <f t="shared" si="0"/>
        <v>11</v>
      </c>
      <c r="F13" s="204" t="s">
        <v>93</v>
      </c>
      <c r="G13" s="260" t="s">
        <v>91</v>
      </c>
      <c r="H13" s="15">
        <v>1</v>
      </c>
      <c r="I13" s="291" t="s">
        <v>1359</v>
      </c>
    </row>
    <row r="14" spans="1:9" ht="60" x14ac:dyDescent="0.25">
      <c r="A14" s="15">
        <v>12</v>
      </c>
      <c r="B14" s="292" t="s">
        <v>94</v>
      </c>
      <c r="C14" s="292" t="s">
        <v>1459</v>
      </c>
      <c r="D14" s="261">
        <v>1</v>
      </c>
      <c r="E14" s="15">
        <f t="shared" si="0"/>
        <v>12</v>
      </c>
      <c r="F14" s="204" t="s">
        <v>95</v>
      </c>
      <c r="G14" s="260" t="s">
        <v>649</v>
      </c>
      <c r="H14" s="15">
        <v>1</v>
      </c>
      <c r="I14" s="291" t="s">
        <v>94</v>
      </c>
    </row>
    <row r="15" spans="1:9" x14ac:dyDescent="0.25">
      <c r="A15" s="15">
        <v>13</v>
      </c>
      <c r="B15" s="292" t="s">
        <v>96</v>
      </c>
      <c r="C15" s="292" t="s">
        <v>1455</v>
      </c>
      <c r="D15" s="261">
        <v>1</v>
      </c>
      <c r="E15" s="15">
        <f t="shared" si="0"/>
        <v>13</v>
      </c>
      <c r="F15" s="204" t="s">
        <v>97</v>
      </c>
      <c r="G15" s="260" t="s">
        <v>172</v>
      </c>
      <c r="H15" s="15">
        <v>1</v>
      </c>
      <c r="I15" s="291" t="s">
        <v>96</v>
      </c>
    </row>
    <row r="16" spans="1:9" x14ac:dyDescent="0.25">
      <c r="A16" s="15">
        <v>14</v>
      </c>
      <c r="B16" s="292" t="s">
        <v>98</v>
      </c>
      <c r="C16" s="292" t="s">
        <v>1455</v>
      </c>
      <c r="D16" s="261">
        <v>1</v>
      </c>
      <c r="E16" s="15">
        <f t="shared" si="0"/>
        <v>14</v>
      </c>
      <c r="F16" s="205" t="s">
        <v>99</v>
      </c>
      <c r="G16" s="260" t="s">
        <v>613</v>
      </c>
      <c r="I16" s="291" t="s">
        <v>1490</v>
      </c>
    </row>
    <row r="17" spans="1:9" x14ac:dyDescent="0.25">
      <c r="A17" s="15">
        <v>15</v>
      </c>
      <c r="B17" s="292" t="s">
        <v>101</v>
      </c>
      <c r="C17" s="292" t="s">
        <v>1455</v>
      </c>
      <c r="D17" s="261">
        <v>1</v>
      </c>
      <c r="E17" s="15">
        <f t="shared" si="0"/>
        <v>15</v>
      </c>
      <c r="F17" s="204" t="s">
        <v>102</v>
      </c>
      <c r="G17" s="260" t="s">
        <v>100</v>
      </c>
      <c r="H17" s="15">
        <v>0</v>
      </c>
      <c r="I17" s="291" t="s">
        <v>1491</v>
      </c>
    </row>
    <row r="18" spans="1:9" x14ac:dyDescent="0.25">
      <c r="A18" s="15">
        <v>16</v>
      </c>
      <c r="B18" s="292" t="s">
        <v>103</v>
      </c>
      <c r="C18" s="292" t="s">
        <v>1455</v>
      </c>
      <c r="D18" s="261">
        <v>1</v>
      </c>
      <c r="E18" s="15">
        <f t="shared" si="0"/>
        <v>16</v>
      </c>
      <c r="F18" s="205" t="s">
        <v>104</v>
      </c>
      <c r="G18" s="260" t="s">
        <v>613</v>
      </c>
      <c r="I18" s="291" t="s">
        <v>1346</v>
      </c>
    </row>
    <row r="19" spans="1:9" x14ac:dyDescent="0.25">
      <c r="A19" s="15">
        <v>17</v>
      </c>
      <c r="B19" s="292" t="s">
        <v>105</v>
      </c>
      <c r="C19" s="292" t="s">
        <v>1455</v>
      </c>
      <c r="D19" s="261">
        <v>1</v>
      </c>
      <c r="E19" s="15">
        <f t="shared" si="0"/>
        <v>17</v>
      </c>
      <c r="F19" s="205" t="s">
        <v>106</v>
      </c>
      <c r="G19" s="260" t="s">
        <v>613</v>
      </c>
      <c r="I19" s="291" t="s">
        <v>1345</v>
      </c>
    </row>
    <row r="20" spans="1:9" x14ac:dyDescent="0.25">
      <c r="A20" s="15">
        <v>18</v>
      </c>
      <c r="B20" s="292" t="s">
        <v>107</v>
      </c>
      <c r="C20" s="292" t="s">
        <v>1455</v>
      </c>
      <c r="D20" s="261">
        <v>5</v>
      </c>
      <c r="E20" s="15">
        <f t="shared" si="0"/>
        <v>18</v>
      </c>
      <c r="F20" s="204" t="s">
        <v>1123</v>
      </c>
      <c r="G20" s="260" t="s">
        <v>100</v>
      </c>
      <c r="H20" s="15">
        <v>0</v>
      </c>
    </row>
    <row r="21" spans="1:9" ht="30" x14ac:dyDescent="0.25">
      <c r="A21" s="15">
        <v>19</v>
      </c>
      <c r="B21" s="293" t="s">
        <v>109</v>
      </c>
      <c r="C21" s="293" t="s">
        <v>460</v>
      </c>
      <c r="D21" s="263">
        <v>1</v>
      </c>
      <c r="E21" s="15">
        <f t="shared" si="0"/>
        <v>23</v>
      </c>
      <c r="F21" s="204" t="s">
        <v>110</v>
      </c>
      <c r="G21" s="262" t="s">
        <v>108</v>
      </c>
      <c r="H21" s="15">
        <v>0</v>
      </c>
      <c r="I21" s="291" t="s">
        <v>1492</v>
      </c>
    </row>
    <row r="22" spans="1:9" ht="30" x14ac:dyDescent="0.25">
      <c r="A22" s="15">
        <v>20</v>
      </c>
      <c r="B22" s="293" t="s">
        <v>111</v>
      </c>
      <c r="C22" s="293" t="s">
        <v>460</v>
      </c>
      <c r="D22" s="263">
        <v>1</v>
      </c>
      <c r="E22" s="15">
        <f t="shared" si="0"/>
        <v>24</v>
      </c>
      <c r="F22" s="204" t="s">
        <v>112</v>
      </c>
      <c r="G22" s="262" t="s">
        <v>108</v>
      </c>
      <c r="H22" s="15">
        <v>0</v>
      </c>
      <c r="I22" s="291" t="s">
        <v>1493</v>
      </c>
    </row>
    <row r="23" spans="1:9" ht="30" x14ac:dyDescent="0.25">
      <c r="A23" s="15">
        <v>21</v>
      </c>
      <c r="B23" s="293" t="s">
        <v>113</v>
      </c>
      <c r="C23" s="293" t="s">
        <v>460</v>
      </c>
      <c r="D23" s="263">
        <v>1</v>
      </c>
      <c r="E23" s="15">
        <f t="shared" si="0"/>
        <v>25</v>
      </c>
      <c r="F23" s="204" t="s">
        <v>114</v>
      </c>
      <c r="G23" s="262" t="s">
        <v>108</v>
      </c>
      <c r="H23" s="15">
        <v>0</v>
      </c>
      <c r="I23" s="291" t="s">
        <v>1494</v>
      </c>
    </row>
    <row r="24" spans="1:9" ht="30" x14ac:dyDescent="0.25">
      <c r="A24" s="15">
        <v>22</v>
      </c>
      <c r="B24" s="293" t="s">
        <v>115</v>
      </c>
      <c r="C24" s="293" t="s">
        <v>460</v>
      </c>
      <c r="D24" s="263">
        <v>1</v>
      </c>
      <c r="E24" s="15">
        <f t="shared" si="0"/>
        <v>26</v>
      </c>
      <c r="F24" s="204" t="s">
        <v>116</v>
      </c>
      <c r="G24" s="262" t="s">
        <v>108</v>
      </c>
      <c r="H24" s="15">
        <v>0</v>
      </c>
      <c r="I24" s="291" t="s">
        <v>1495</v>
      </c>
    </row>
    <row r="25" spans="1:9" ht="30" x14ac:dyDescent="0.25">
      <c r="A25" s="15">
        <v>23</v>
      </c>
      <c r="B25" s="293" t="s">
        <v>117</v>
      </c>
      <c r="C25" s="293" t="s">
        <v>460</v>
      </c>
      <c r="D25" s="263">
        <v>1</v>
      </c>
      <c r="E25" s="15">
        <f t="shared" si="0"/>
        <v>27</v>
      </c>
      <c r="F25" s="204" t="s">
        <v>118</v>
      </c>
      <c r="G25" s="262" t="s">
        <v>108</v>
      </c>
      <c r="H25" s="15">
        <v>0</v>
      </c>
      <c r="I25" s="291" t="s">
        <v>1496</v>
      </c>
    </row>
    <row r="26" spans="1:9" ht="30" x14ac:dyDescent="0.25">
      <c r="A26" s="15">
        <v>24</v>
      </c>
      <c r="B26" s="292" t="s">
        <v>120</v>
      </c>
      <c r="C26" s="292" t="s">
        <v>460</v>
      </c>
      <c r="D26" s="261">
        <v>1</v>
      </c>
      <c r="E26" s="15">
        <f t="shared" si="0"/>
        <v>28</v>
      </c>
      <c r="F26" s="204" t="s">
        <v>121</v>
      </c>
      <c r="G26" s="260" t="s">
        <v>119</v>
      </c>
      <c r="H26" s="15">
        <v>0</v>
      </c>
      <c r="I26" s="291" t="s">
        <v>1342</v>
      </c>
    </row>
    <row r="27" spans="1:9" x14ac:dyDescent="0.25">
      <c r="A27" s="15">
        <v>25</v>
      </c>
      <c r="B27" s="292" t="s">
        <v>123</v>
      </c>
      <c r="C27" s="292" t="s">
        <v>460</v>
      </c>
      <c r="D27" s="261">
        <v>1</v>
      </c>
      <c r="E27" s="15">
        <f t="shared" si="0"/>
        <v>29</v>
      </c>
      <c r="F27" s="204" t="s">
        <v>124</v>
      </c>
      <c r="G27" s="260" t="s">
        <v>122</v>
      </c>
      <c r="H27" s="15">
        <v>0</v>
      </c>
      <c r="I27" s="291" t="s">
        <v>1341</v>
      </c>
    </row>
    <row r="28" spans="1:9" ht="30" x14ac:dyDescent="0.25">
      <c r="A28" s="15">
        <v>26</v>
      </c>
      <c r="B28" s="292" t="s">
        <v>126</v>
      </c>
      <c r="C28" s="292" t="s">
        <v>1460</v>
      </c>
      <c r="D28" s="261">
        <v>1</v>
      </c>
      <c r="E28" s="15">
        <f t="shared" si="0"/>
        <v>30</v>
      </c>
      <c r="F28" s="204" t="s">
        <v>127</v>
      </c>
      <c r="G28" s="260" t="s">
        <v>125</v>
      </c>
      <c r="H28" s="15">
        <v>1</v>
      </c>
      <c r="I28" s="291" t="s">
        <v>126</v>
      </c>
    </row>
    <row r="29" spans="1:9" x14ac:dyDescent="0.25">
      <c r="A29" s="15">
        <v>27</v>
      </c>
      <c r="B29" s="292" t="s">
        <v>129</v>
      </c>
      <c r="C29" s="292" t="s">
        <v>1455</v>
      </c>
      <c r="D29" s="261">
        <v>3</v>
      </c>
      <c r="E29" s="15">
        <f t="shared" si="0"/>
        <v>31</v>
      </c>
      <c r="F29" s="204" t="s">
        <v>130</v>
      </c>
      <c r="G29" s="260" t="s">
        <v>100</v>
      </c>
      <c r="H29" s="15">
        <v>0</v>
      </c>
    </row>
    <row r="30" spans="1:9" ht="28.15" customHeight="1" x14ac:dyDescent="0.25">
      <c r="A30" s="15">
        <v>28</v>
      </c>
      <c r="B30" s="293" t="s">
        <v>131</v>
      </c>
      <c r="C30" s="293" t="s">
        <v>1461</v>
      </c>
      <c r="D30" s="263">
        <v>1</v>
      </c>
      <c r="E30" s="15">
        <f t="shared" si="0"/>
        <v>34</v>
      </c>
      <c r="F30" s="204" t="s">
        <v>132</v>
      </c>
      <c r="G30" s="262" t="s">
        <v>108</v>
      </c>
      <c r="H30" s="15">
        <v>0</v>
      </c>
      <c r="I30" s="291" t="s">
        <v>1497</v>
      </c>
    </row>
    <row r="31" spans="1:9" x14ac:dyDescent="0.25">
      <c r="A31" s="15">
        <v>29</v>
      </c>
      <c r="B31" s="293" t="s">
        <v>1265</v>
      </c>
      <c r="C31" s="293" t="s">
        <v>460</v>
      </c>
      <c r="D31" s="263">
        <v>1</v>
      </c>
      <c r="E31" s="15">
        <f t="shared" si="0"/>
        <v>35</v>
      </c>
      <c r="F31" s="204" t="s">
        <v>374</v>
      </c>
      <c r="G31" s="262" t="s">
        <v>48</v>
      </c>
      <c r="I31" s="291" t="s">
        <v>1498</v>
      </c>
    </row>
    <row r="32" spans="1:9" ht="30" x14ac:dyDescent="0.25">
      <c r="A32" s="15">
        <v>30</v>
      </c>
      <c r="B32" s="293" t="s">
        <v>376</v>
      </c>
      <c r="C32" s="293" t="s">
        <v>1462</v>
      </c>
      <c r="D32" s="263">
        <v>1</v>
      </c>
      <c r="E32" s="15">
        <f t="shared" si="0"/>
        <v>36</v>
      </c>
      <c r="F32" s="204" t="s">
        <v>375</v>
      </c>
      <c r="G32" s="262" t="s">
        <v>1148</v>
      </c>
      <c r="H32" s="15">
        <v>0</v>
      </c>
      <c r="I32" s="291" t="s">
        <v>1499</v>
      </c>
    </row>
    <row r="33" spans="1:9" ht="28.15" customHeight="1" x14ac:dyDescent="0.25">
      <c r="A33" s="15">
        <v>31</v>
      </c>
      <c r="B33" s="294" t="s">
        <v>134</v>
      </c>
      <c r="C33" s="292" t="s">
        <v>1462</v>
      </c>
      <c r="D33" s="261">
        <v>1</v>
      </c>
      <c r="E33" s="15">
        <f t="shared" si="0"/>
        <v>37</v>
      </c>
      <c r="F33" s="204" t="s">
        <v>135</v>
      </c>
      <c r="G33" s="260" t="s">
        <v>133</v>
      </c>
      <c r="H33" s="15">
        <v>0</v>
      </c>
      <c r="I33" s="291" t="s">
        <v>1336</v>
      </c>
    </row>
    <row r="34" spans="1:9" ht="28.15" customHeight="1" x14ac:dyDescent="0.25">
      <c r="A34" s="15">
        <v>32</v>
      </c>
      <c r="B34" s="292" t="s">
        <v>136</v>
      </c>
      <c r="C34" s="292" t="s">
        <v>1461</v>
      </c>
      <c r="D34" s="261">
        <v>1</v>
      </c>
      <c r="E34" s="15">
        <f t="shared" si="0"/>
        <v>38</v>
      </c>
      <c r="F34" s="204" t="s">
        <v>137</v>
      </c>
      <c r="G34" s="260" t="s">
        <v>125</v>
      </c>
      <c r="H34" s="15">
        <v>1</v>
      </c>
      <c r="I34" s="291" t="s">
        <v>1334</v>
      </c>
    </row>
    <row r="35" spans="1:9" x14ac:dyDescent="0.25">
      <c r="A35" s="15">
        <v>33</v>
      </c>
      <c r="B35" s="292" t="s">
        <v>138</v>
      </c>
      <c r="C35" s="292" t="s">
        <v>1455</v>
      </c>
      <c r="D35" s="261">
        <v>1</v>
      </c>
      <c r="E35" s="15">
        <f t="shared" ref="E35:E66" si="1">E34+D34</f>
        <v>39</v>
      </c>
      <c r="F35" s="205" t="s">
        <v>139</v>
      </c>
      <c r="G35" s="260" t="s">
        <v>613</v>
      </c>
      <c r="I35" s="291" t="s">
        <v>138</v>
      </c>
    </row>
    <row r="36" spans="1:9" x14ac:dyDescent="0.25">
      <c r="A36" s="15">
        <v>34</v>
      </c>
      <c r="B36" s="292" t="s">
        <v>142</v>
      </c>
      <c r="C36" s="292" t="s">
        <v>460</v>
      </c>
      <c r="D36" s="261">
        <v>1</v>
      </c>
      <c r="E36" s="15">
        <f t="shared" si="1"/>
        <v>40</v>
      </c>
      <c r="F36" s="204" t="s">
        <v>143</v>
      </c>
      <c r="G36" s="260" t="s">
        <v>640</v>
      </c>
      <c r="H36" s="15">
        <v>0</v>
      </c>
      <c r="I36" s="291" t="s">
        <v>142</v>
      </c>
    </row>
    <row r="37" spans="1:9" x14ac:dyDescent="0.25">
      <c r="A37" s="15">
        <v>35</v>
      </c>
      <c r="B37" s="292" t="s">
        <v>145</v>
      </c>
      <c r="C37" s="292" t="s">
        <v>460</v>
      </c>
      <c r="D37" s="261">
        <v>1</v>
      </c>
      <c r="E37" s="15">
        <f t="shared" si="1"/>
        <v>41</v>
      </c>
      <c r="F37" s="204" t="s">
        <v>146</v>
      </c>
      <c r="G37" s="260" t="s">
        <v>144</v>
      </c>
      <c r="H37" s="15">
        <v>0</v>
      </c>
      <c r="I37" s="291" t="s">
        <v>145</v>
      </c>
    </row>
    <row r="38" spans="1:9" x14ac:dyDescent="0.25">
      <c r="A38" s="15">
        <v>36</v>
      </c>
      <c r="B38" s="292" t="s">
        <v>148</v>
      </c>
      <c r="C38" s="292" t="s">
        <v>460</v>
      </c>
      <c r="D38" s="261">
        <v>1</v>
      </c>
      <c r="E38" s="15">
        <f t="shared" si="1"/>
        <v>42</v>
      </c>
      <c r="F38" s="204" t="s">
        <v>149</v>
      </c>
      <c r="G38" s="260" t="s">
        <v>147</v>
      </c>
      <c r="H38" s="15">
        <v>0</v>
      </c>
      <c r="I38" s="291" t="s">
        <v>148</v>
      </c>
    </row>
    <row r="39" spans="1:9" x14ac:dyDescent="0.25">
      <c r="A39" s="15">
        <v>37</v>
      </c>
      <c r="B39" s="292" t="s">
        <v>150</v>
      </c>
      <c r="C39" s="292" t="s">
        <v>460</v>
      </c>
      <c r="D39" s="261">
        <v>1</v>
      </c>
      <c r="E39" s="15">
        <f t="shared" si="1"/>
        <v>43</v>
      </c>
      <c r="F39" s="205" t="s">
        <v>151</v>
      </c>
      <c r="G39" s="259" t="s">
        <v>1180</v>
      </c>
      <c r="H39" s="15">
        <v>0</v>
      </c>
      <c r="I39" s="291" t="s">
        <v>1326</v>
      </c>
    </row>
    <row r="40" spans="1:9" x14ac:dyDescent="0.25">
      <c r="A40" s="15">
        <v>38</v>
      </c>
      <c r="B40" s="292" t="s">
        <v>153</v>
      </c>
      <c r="C40" s="292" t="s">
        <v>460</v>
      </c>
      <c r="D40" s="261">
        <v>1</v>
      </c>
      <c r="E40" s="15">
        <f t="shared" si="1"/>
        <v>44</v>
      </c>
      <c r="F40" s="204" t="s">
        <v>154</v>
      </c>
      <c r="G40" s="260" t="s">
        <v>643</v>
      </c>
      <c r="H40" s="15">
        <v>0</v>
      </c>
      <c r="I40" s="291" t="s">
        <v>153</v>
      </c>
    </row>
    <row r="41" spans="1:9" x14ac:dyDescent="0.25">
      <c r="A41" s="15">
        <v>39</v>
      </c>
      <c r="B41" s="292" t="s">
        <v>155</v>
      </c>
      <c r="C41" s="292" t="s">
        <v>1463</v>
      </c>
      <c r="D41" s="261">
        <v>1</v>
      </c>
      <c r="E41" s="15">
        <f t="shared" si="1"/>
        <v>45</v>
      </c>
      <c r="F41" s="204" t="s">
        <v>156</v>
      </c>
      <c r="G41" s="260" t="s">
        <v>636</v>
      </c>
      <c r="H41" s="15">
        <v>0</v>
      </c>
      <c r="I41" s="291" t="s">
        <v>1325</v>
      </c>
    </row>
    <row r="42" spans="1:9" x14ac:dyDescent="0.25">
      <c r="A42" s="15">
        <v>40</v>
      </c>
      <c r="B42" s="292" t="s">
        <v>157</v>
      </c>
      <c r="C42" s="292" t="s">
        <v>460</v>
      </c>
      <c r="D42" s="261">
        <v>1</v>
      </c>
      <c r="E42" s="15">
        <f t="shared" si="1"/>
        <v>46</v>
      </c>
      <c r="F42" s="205" t="s">
        <v>158</v>
      </c>
      <c r="G42" s="257" t="s">
        <v>157</v>
      </c>
      <c r="H42" s="15">
        <v>0</v>
      </c>
      <c r="I42" s="291" t="s">
        <v>157</v>
      </c>
    </row>
    <row r="43" spans="1:9" x14ac:dyDescent="0.25">
      <c r="A43" s="15">
        <v>41</v>
      </c>
      <c r="B43" s="292" t="s">
        <v>159</v>
      </c>
      <c r="C43" s="292" t="s">
        <v>1455</v>
      </c>
      <c r="D43" s="261">
        <v>1</v>
      </c>
      <c r="E43" s="15">
        <f t="shared" si="1"/>
        <v>47</v>
      </c>
      <c r="F43" s="204" t="s">
        <v>160</v>
      </c>
      <c r="G43" s="260" t="s">
        <v>645</v>
      </c>
      <c r="H43" s="15">
        <v>1</v>
      </c>
      <c r="I43" s="291" t="s">
        <v>1323</v>
      </c>
    </row>
    <row r="44" spans="1:9" x14ac:dyDescent="0.25">
      <c r="A44" s="15">
        <v>42</v>
      </c>
      <c r="B44" s="292" t="s">
        <v>161</v>
      </c>
      <c r="C44" s="292" t="s">
        <v>1463</v>
      </c>
      <c r="D44" s="261">
        <v>1</v>
      </c>
      <c r="E44" s="15">
        <f t="shared" si="1"/>
        <v>48</v>
      </c>
      <c r="F44" s="204" t="s">
        <v>162</v>
      </c>
      <c r="G44" s="260" t="s">
        <v>641</v>
      </c>
      <c r="H44" s="15">
        <v>0</v>
      </c>
      <c r="I44" s="291" t="s">
        <v>1320</v>
      </c>
    </row>
    <row r="45" spans="1:9" ht="30" x14ac:dyDescent="0.25">
      <c r="A45" s="15">
        <v>43</v>
      </c>
      <c r="B45" s="292" t="s">
        <v>163</v>
      </c>
      <c r="C45" s="292" t="s">
        <v>460</v>
      </c>
      <c r="D45" s="261">
        <v>3</v>
      </c>
      <c r="E45" s="15">
        <f t="shared" si="1"/>
        <v>49</v>
      </c>
      <c r="F45" s="205" t="s">
        <v>164</v>
      </c>
      <c r="G45" s="257" t="s">
        <v>163</v>
      </c>
      <c r="H45" s="15">
        <v>0</v>
      </c>
      <c r="I45" s="291" t="s">
        <v>1319</v>
      </c>
    </row>
    <row r="46" spans="1:9" x14ac:dyDescent="0.25">
      <c r="A46" s="15">
        <v>44</v>
      </c>
      <c r="B46" s="292" t="s">
        <v>165</v>
      </c>
      <c r="C46" s="292" t="s">
        <v>1463</v>
      </c>
      <c r="D46" s="261">
        <v>1</v>
      </c>
      <c r="E46" s="15">
        <f t="shared" si="1"/>
        <v>52</v>
      </c>
      <c r="F46" s="204" t="s">
        <v>166</v>
      </c>
      <c r="G46" s="260" t="s">
        <v>642</v>
      </c>
      <c r="H46" s="15">
        <v>0</v>
      </c>
      <c r="I46" s="291" t="s">
        <v>1317</v>
      </c>
    </row>
    <row r="47" spans="1:9" x14ac:dyDescent="0.25">
      <c r="A47" s="15">
        <v>45</v>
      </c>
      <c r="B47" s="292" t="s">
        <v>167</v>
      </c>
      <c r="C47" s="292" t="s">
        <v>460</v>
      </c>
      <c r="D47" s="261">
        <v>1</v>
      </c>
      <c r="E47" s="15">
        <f t="shared" si="1"/>
        <v>53</v>
      </c>
      <c r="F47" s="204" t="s">
        <v>168</v>
      </c>
      <c r="G47" s="260" t="s">
        <v>651</v>
      </c>
      <c r="H47" s="15">
        <v>0</v>
      </c>
      <c r="I47" s="291" t="s">
        <v>167</v>
      </c>
    </row>
    <row r="48" spans="1:9" ht="60" x14ac:dyDescent="0.25">
      <c r="A48" s="15">
        <v>46</v>
      </c>
      <c r="B48" s="292" t="s">
        <v>169</v>
      </c>
      <c r="C48" s="292" t="s">
        <v>1464</v>
      </c>
      <c r="D48" s="261">
        <v>1</v>
      </c>
      <c r="E48" s="15">
        <f t="shared" si="1"/>
        <v>54</v>
      </c>
      <c r="F48" s="204" t="s">
        <v>170</v>
      </c>
      <c r="G48" s="260" t="s">
        <v>639</v>
      </c>
      <c r="H48" s="15">
        <v>0</v>
      </c>
      <c r="I48" s="291" t="s">
        <v>1314</v>
      </c>
    </row>
    <row r="49" spans="1:9" x14ac:dyDescent="0.25">
      <c r="A49" s="15">
        <v>47</v>
      </c>
      <c r="B49" s="292" t="s">
        <v>673</v>
      </c>
      <c r="C49" s="292" t="s">
        <v>460</v>
      </c>
      <c r="D49" s="261">
        <v>1</v>
      </c>
      <c r="E49" s="15">
        <f t="shared" si="1"/>
        <v>55</v>
      </c>
      <c r="F49" s="204" t="s">
        <v>171</v>
      </c>
      <c r="G49" s="260" t="s">
        <v>637</v>
      </c>
      <c r="H49" s="15">
        <v>0</v>
      </c>
      <c r="I49" s="291" t="s">
        <v>1313</v>
      </c>
    </row>
    <row r="50" spans="1:9" x14ac:dyDescent="0.25">
      <c r="A50" s="15">
        <v>48</v>
      </c>
      <c r="B50" s="292" t="s">
        <v>173</v>
      </c>
      <c r="C50" s="292" t="s">
        <v>1455</v>
      </c>
      <c r="D50" s="261">
        <v>1</v>
      </c>
      <c r="E50" s="15">
        <f t="shared" si="1"/>
        <v>56</v>
      </c>
      <c r="F50" s="204" t="s">
        <v>174</v>
      </c>
      <c r="G50" s="260" t="s">
        <v>172</v>
      </c>
      <c r="H50" s="15">
        <v>1</v>
      </c>
      <c r="I50" s="291" t="s">
        <v>1311</v>
      </c>
    </row>
    <row r="51" spans="1:9" x14ac:dyDescent="0.25">
      <c r="A51" s="15">
        <v>49</v>
      </c>
      <c r="B51" s="292" t="s">
        <v>176</v>
      </c>
      <c r="C51" s="292" t="s">
        <v>1455</v>
      </c>
      <c r="D51" s="261">
        <v>1</v>
      </c>
      <c r="E51" s="15">
        <f t="shared" si="1"/>
        <v>57</v>
      </c>
      <c r="F51" s="204" t="s">
        <v>177</v>
      </c>
      <c r="G51" s="260" t="s">
        <v>172</v>
      </c>
      <c r="H51" s="15">
        <v>1</v>
      </c>
      <c r="I51" s="291" t="s">
        <v>1310</v>
      </c>
    </row>
    <row r="52" spans="1:9" x14ac:dyDescent="0.25">
      <c r="A52" s="15">
        <v>50</v>
      </c>
      <c r="B52" s="292" t="s">
        <v>178</v>
      </c>
      <c r="C52" s="292" t="s">
        <v>1455</v>
      </c>
      <c r="D52" s="261">
        <v>1</v>
      </c>
      <c r="E52" s="15">
        <f t="shared" si="1"/>
        <v>58</v>
      </c>
      <c r="F52" s="204" t="s">
        <v>179</v>
      </c>
      <c r="G52" s="260" t="s">
        <v>172</v>
      </c>
      <c r="H52" s="15">
        <v>1</v>
      </c>
      <c r="I52" s="291" t="s">
        <v>1308</v>
      </c>
    </row>
    <row r="53" spans="1:9" x14ac:dyDescent="0.25">
      <c r="A53" s="15">
        <v>51</v>
      </c>
      <c r="B53" s="292" t="s">
        <v>180</v>
      </c>
      <c r="C53" s="292" t="s">
        <v>1455</v>
      </c>
      <c r="D53" s="261">
        <v>1</v>
      </c>
      <c r="E53" s="15">
        <f t="shared" si="1"/>
        <v>59</v>
      </c>
      <c r="F53" s="204" t="s">
        <v>181</v>
      </c>
      <c r="G53" s="260" t="s">
        <v>638</v>
      </c>
      <c r="H53" s="15">
        <v>1</v>
      </c>
      <c r="I53" s="291" t="s">
        <v>1307</v>
      </c>
    </row>
    <row r="54" spans="1:9" x14ac:dyDescent="0.25">
      <c r="A54" s="15">
        <v>52</v>
      </c>
      <c r="B54" s="292" t="s">
        <v>182</v>
      </c>
      <c r="C54" s="292" t="s">
        <v>460</v>
      </c>
      <c r="D54" s="261">
        <v>1</v>
      </c>
      <c r="E54" s="15">
        <f t="shared" si="1"/>
        <v>60</v>
      </c>
      <c r="F54" s="204" t="s">
        <v>183</v>
      </c>
      <c r="G54" s="260" t="s">
        <v>635</v>
      </c>
      <c r="H54" s="15">
        <v>0</v>
      </c>
      <c r="I54" s="291" t="s">
        <v>182</v>
      </c>
    </row>
    <row r="55" spans="1:9" x14ac:dyDescent="0.25">
      <c r="A55" s="15">
        <v>53</v>
      </c>
      <c r="B55" s="292" t="s">
        <v>184</v>
      </c>
      <c r="C55" s="292" t="s">
        <v>460</v>
      </c>
      <c r="D55" s="261">
        <v>1</v>
      </c>
      <c r="E55" s="15">
        <f t="shared" si="1"/>
        <v>61</v>
      </c>
      <c r="F55" s="204" t="s">
        <v>185</v>
      </c>
      <c r="G55" s="260" t="s">
        <v>644</v>
      </c>
      <c r="H55" s="15">
        <v>0</v>
      </c>
      <c r="I55" s="291" t="s">
        <v>1302</v>
      </c>
    </row>
    <row r="56" spans="1:9" ht="30" x14ac:dyDescent="0.25">
      <c r="A56" s="15">
        <v>54</v>
      </c>
      <c r="B56" s="292" t="s">
        <v>187</v>
      </c>
      <c r="C56" s="292" t="s">
        <v>1465</v>
      </c>
      <c r="D56" s="261">
        <v>2</v>
      </c>
      <c r="E56" s="15">
        <f t="shared" si="1"/>
        <v>62</v>
      </c>
      <c r="F56" s="204" t="s">
        <v>188</v>
      </c>
      <c r="G56" s="260" t="s">
        <v>186</v>
      </c>
      <c r="H56" s="15">
        <v>1</v>
      </c>
      <c r="I56" s="291" t="s">
        <v>187</v>
      </c>
    </row>
    <row r="57" spans="1:9" x14ac:dyDescent="0.25">
      <c r="A57" s="15">
        <v>55</v>
      </c>
      <c r="B57" s="292" t="s">
        <v>189</v>
      </c>
      <c r="C57" s="292" t="s">
        <v>1455</v>
      </c>
      <c r="D57" s="261">
        <v>8</v>
      </c>
      <c r="E57" s="15">
        <f t="shared" si="1"/>
        <v>64</v>
      </c>
      <c r="F57" s="205" t="s">
        <v>190</v>
      </c>
      <c r="G57" s="260" t="s">
        <v>613</v>
      </c>
      <c r="I57" s="291" t="s">
        <v>1300</v>
      </c>
    </row>
    <row r="58" spans="1:9" x14ac:dyDescent="0.25">
      <c r="A58" s="15">
        <v>56</v>
      </c>
      <c r="B58" s="292" t="s">
        <v>192</v>
      </c>
      <c r="C58" s="292" t="s">
        <v>1455</v>
      </c>
      <c r="D58" s="261">
        <v>15</v>
      </c>
      <c r="E58" s="15">
        <f t="shared" si="1"/>
        <v>72</v>
      </c>
      <c r="F58" s="205" t="s">
        <v>193</v>
      </c>
      <c r="G58" s="260" t="s">
        <v>394</v>
      </c>
      <c r="I58" s="291" t="s">
        <v>1296</v>
      </c>
    </row>
    <row r="59" spans="1:9" x14ac:dyDescent="0.25">
      <c r="A59" s="15">
        <v>57</v>
      </c>
      <c r="B59" s="292" t="s">
        <v>194</v>
      </c>
      <c r="C59" s="292" t="s">
        <v>460</v>
      </c>
      <c r="D59" s="261">
        <v>1</v>
      </c>
      <c r="E59" s="15">
        <f t="shared" si="1"/>
        <v>87</v>
      </c>
      <c r="F59" s="204" t="s">
        <v>195</v>
      </c>
      <c r="G59" s="260" t="s">
        <v>646</v>
      </c>
      <c r="H59" s="15">
        <v>0</v>
      </c>
      <c r="I59" s="291" t="s">
        <v>1292</v>
      </c>
    </row>
    <row r="60" spans="1:9" x14ac:dyDescent="0.25">
      <c r="A60" s="15">
        <v>58</v>
      </c>
      <c r="B60" s="292" t="s">
        <v>196</v>
      </c>
      <c r="C60" s="292" t="s">
        <v>460</v>
      </c>
      <c r="D60" s="261">
        <v>1</v>
      </c>
      <c r="E60" s="15">
        <f t="shared" si="1"/>
        <v>88</v>
      </c>
      <c r="F60" s="204" t="s">
        <v>197</v>
      </c>
      <c r="G60" s="260" t="s">
        <v>650</v>
      </c>
      <c r="H60" s="15">
        <v>0</v>
      </c>
      <c r="I60" s="291" t="s">
        <v>1288</v>
      </c>
    </row>
    <row r="61" spans="1:9" x14ac:dyDescent="0.25">
      <c r="A61" s="15">
        <v>59</v>
      </c>
      <c r="B61" s="292" t="s">
        <v>237</v>
      </c>
      <c r="C61" s="292" t="s">
        <v>1455</v>
      </c>
      <c r="D61" s="261">
        <v>1</v>
      </c>
      <c r="E61" s="15">
        <f t="shared" si="1"/>
        <v>89</v>
      </c>
      <c r="F61" s="204" t="s">
        <v>198</v>
      </c>
      <c r="G61" s="260" t="s">
        <v>536</v>
      </c>
      <c r="H61" s="15">
        <v>0</v>
      </c>
      <c r="I61" s="291" t="s">
        <v>1287</v>
      </c>
    </row>
    <row r="62" spans="1:9" x14ac:dyDescent="0.25">
      <c r="A62" s="15">
        <v>60</v>
      </c>
      <c r="B62" s="292" t="s">
        <v>199</v>
      </c>
      <c r="C62" s="292" t="s">
        <v>460</v>
      </c>
      <c r="D62" s="261">
        <v>3</v>
      </c>
      <c r="E62" s="15">
        <f t="shared" si="1"/>
        <v>90</v>
      </c>
      <c r="F62" s="205" t="s">
        <v>200</v>
      </c>
      <c r="G62" s="257" t="s">
        <v>199</v>
      </c>
      <c r="H62" s="15">
        <v>0</v>
      </c>
      <c r="I62" s="291" t="s">
        <v>199</v>
      </c>
    </row>
    <row r="63" spans="1:9" x14ac:dyDescent="0.25">
      <c r="A63" s="15">
        <v>61</v>
      </c>
      <c r="B63" s="292" t="s">
        <v>1265</v>
      </c>
      <c r="C63" s="292" t="s">
        <v>460</v>
      </c>
      <c r="D63" s="261">
        <v>1</v>
      </c>
      <c r="E63" s="15">
        <f t="shared" si="1"/>
        <v>93</v>
      </c>
      <c r="F63" s="204" t="s">
        <v>1133</v>
      </c>
      <c r="G63" s="260" t="s">
        <v>48</v>
      </c>
      <c r="I63" s="291" t="s">
        <v>1286</v>
      </c>
    </row>
    <row r="64" spans="1:9" x14ac:dyDescent="0.25">
      <c r="A64" s="15">
        <v>62</v>
      </c>
      <c r="B64" s="292" t="s">
        <v>1265</v>
      </c>
      <c r="C64" s="292" t="s">
        <v>460</v>
      </c>
      <c r="D64" s="261">
        <v>1</v>
      </c>
      <c r="E64" s="15">
        <f t="shared" si="1"/>
        <v>94</v>
      </c>
      <c r="F64" s="204" t="s">
        <v>1137</v>
      </c>
      <c r="G64" s="260" t="s">
        <v>48</v>
      </c>
      <c r="I64" s="291" t="s">
        <v>1285</v>
      </c>
    </row>
    <row r="65" spans="1:9" x14ac:dyDescent="0.25">
      <c r="A65" s="15">
        <v>63</v>
      </c>
      <c r="B65" s="292" t="s">
        <v>1265</v>
      </c>
      <c r="C65" s="292" t="s">
        <v>460</v>
      </c>
      <c r="D65" s="261">
        <v>1</v>
      </c>
      <c r="E65" s="15">
        <f t="shared" si="1"/>
        <v>95</v>
      </c>
      <c r="F65" s="204" t="s">
        <v>1138</v>
      </c>
      <c r="G65" s="260" t="s">
        <v>48</v>
      </c>
      <c r="I65" s="291" t="s">
        <v>1284</v>
      </c>
    </row>
    <row r="66" spans="1:9" x14ac:dyDescent="0.25">
      <c r="A66" s="15">
        <v>64</v>
      </c>
      <c r="B66" s="292" t="s">
        <v>201</v>
      </c>
      <c r="C66" s="292" t="s">
        <v>460</v>
      </c>
      <c r="D66" s="261">
        <v>4</v>
      </c>
      <c r="E66" s="15">
        <f t="shared" si="1"/>
        <v>96</v>
      </c>
      <c r="F66" s="205" t="s">
        <v>202</v>
      </c>
      <c r="G66" s="257" t="s">
        <v>201</v>
      </c>
      <c r="H66" s="15">
        <v>0</v>
      </c>
      <c r="I66" s="291" t="s">
        <v>201</v>
      </c>
    </row>
    <row r="67" spans="1:9" x14ac:dyDescent="0.25">
      <c r="A67" s="15">
        <v>65</v>
      </c>
      <c r="B67" s="292" t="s">
        <v>203</v>
      </c>
      <c r="C67" s="292" t="s">
        <v>460</v>
      </c>
      <c r="D67" s="261">
        <v>4</v>
      </c>
      <c r="E67" s="15">
        <f t="shared" ref="E67:E89" si="2">E66+D66</f>
        <v>100</v>
      </c>
      <c r="F67" s="205" t="s">
        <v>204</v>
      </c>
      <c r="G67" s="257" t="s">
        <v>203</v>
      </c>
      <c r="H67" s="15">
        <v>0</v>
      </c>
      <c r="I67" s="291" t="s">
        <v>203</v>
      </c>
    </row>
    <row r="68" spans="1:9" x14ac:dyDescent="0.25">
      <c r="A68" s="15">
        <v>66</v>
      </c>
      <c r="B68" s="295" t="s">
        <v>1130</v>
      </c>
      <c r="C68" s="292" t="s">
        <v>1455</v>
      </c>
      <c r="D68" s="261">
        <v>1</v>
      </c>
      <c r="E68" s="15">
        <f t="shared" si="2"/>
        <v>104</v>
      </c>
      <c r="F68" s="204" t="s">
        <v>206</v>
      </c>
      <c r="G68" s="260" t="s">
        <v>613</v>
      </c>
      <c r="I68" s="291" t="s">
        <v>1500</v>
      </c>
    </row>
    <row r="69" spans="1:9" x14ac:dyDescent="0.25">
      <c r="A69" s="15">
        <v>67</v>
      </c>
      <c r="B69" s="295" t="s">
        <v>1131</v>
      </c>
      <c r="C69" s="292" t="s">
        <v>66</v>
      </c>
      <c r="D69" s="261">
        <v>1</v>
      </c>
      <c r="E69" s="15">
        <f t="shared" si="2"/>
        <v>105</v>
      </c>
      <c r="F69" s="204" t="s">
        <v>207</v>
      </c>
      <c r="G69" s="260" t="s">
        <v>613</v>
      </c>
      <c r="I69" s="291" t="s">
        <v>1501</v>
      </c>
    </row>
    <row r="70" spans="1:9" x14ac:dyDescent="0.25">
      <c r="A70" s="15">
        <v>68</v>
      </c>
      <c r="B70" s="295" t="s">
        <v>1132</v>
      </c>
      <c r="C70" s="292" t="s">
        <v>66</v>
      </c>
      <c r="D70" s="261">
        <v>1</v>
      </c>
      <c r="E70" s="15">
        <f t="shared" si="2"/>
        <v>106</v>
      </c>
      <c r="F70" s="204" t="s">
        <v>208</v>
      </c>
      <c r="G70" s="260" t="s">
        <v>613</v>
      </c>
      <c r="I70" s="291" t="s">
        <v>1502</v>
      </c>
    </row>
    <row r="71" spans="1:9" x14ac:dyDescent="0.25">
      <c r="A71" s="15">
        <v>69</v>
      </c>
      <c r="B71" s="292" t="s">
        <v>209</v>
      </c>
      <c r="C71" s="292" t="s">
        <v>66</v>
      </c>
      <c r="D71" s="261">
        <v>1</v>
      </c>
      <c r="E71" s="15">
        <f t="shared" si="2"/>
        <v>107</v>
      </c>
      <c r="F71" s="205" t="s">
        <v>210</v>
      </c>
      <c r="G71" s="260" t="s">
        <v>613</v>
      </c>
      <c r="I71" s="291" t="s">
        <v>1279</v>
      </c>
    </row>
    <row r="72" spans="1:9" x14ac:dyDescent="0.25">
      <c r="A72" s="15">
        <v>70</v>
      </c>
      <c r="B72" s="292" t="s">
        <v>211</v>
      </c>
      <c r="C72" s="292" t="s">
        <v>66</v>
      </c>
      <c r="D72" s="261">
        <v>1</v>
      </c>
      <c r="E72" s="15">
        <f t="shared" si="2"/>
        <v>108</v>
      </c>
      <c r="F72" s="205" t="s">
        <v>212</v>
      </c>
      <c r="G72" s="260" t="s">
        <v>613</v>
      </c>
      <c r="I72" s="291" t="s">
        <v>211</v>
      </c>
    </row>
    <row r="73" spans="1:9" x14ac:dyDescent="0.25">
      <c r="A73" s="15">
        <v>71</v>
      </c>
      <c r="B73" s="292" t="s">
        <v>1265</v>
      </c>
      <c r="C73" s="292" t="s">
        <v>460</v>
      </c>
      <c r="D73" s="261">
        <v>1</v>
      </c>
      <c r="E73" s="15">
        <f t="shared" si="2"/>
        <v>109</v>
      </c>
      <c r="F73" s="204" t="s">
        <v>213</v>
      </c>
      <c r="G73" s="260" t="s">
        <v>48</v>
      </c>
      <c r="I73" s="291" t="s">
        <v>1274</v>
      </c>
    </row>
    <row r="74" spans="1:9" x14ac:dyDescent="0.25">
      <c r="A74" s="15">
        <v>72</v>
      </c>
      <c r="B74" s="292" t="s">
        <v>215</v>
      </c>
      <c r="C74" s="292" t="s">
        <v>66</v>
      </c>
      <c r="D74" s="261">
        <v>1</v>
      </c>
      <c r="E74" s="15">
        <f t="shared" si="2"/>
        <v>110</v>
      </c>
      <c r="F74" s="204" t="s">
        <v>216</v>
      </c>
      <c r="G74" s="260" t="s">
        <v>214</v>
      </c>
      <c r="H74" s="15">
        <v>0</v>
      </c>
      <c r="I74" s="291" t="s">
        <v>1273</v>
      </c>
    </row>
    <row r="75" spans="1:9" x14ac:dyDescent="0.25">
      <c r="A75" s="15">
        <v>73</v>
      </c>
      <c r="B75" s="292" t="s">
        <v>217</v>
      </c>
      <c r="C75" s="292" t="s">
        <v>66</v>
      </c>
      <c r="D75" s="261">
        <v>1</v>
      </c>
      <c r="E75" s="15">
        <f t="shared" si="2"/>
        <v>111</v>
      </c>
      <c r="F75" s="204" t="s">
        <v>218</v>
      </c>
      <c r="G75" s="260" t="s">
        <v>214</v>
      </c>
      <c r="H75" s="15">
        <v>0</v>
      </c>
      <c r="I75" s="291" t="s">
        <v>1272</v>
      </c>
    </row>
    <row r="76" spans="1:9" x14ac:dyDescent="0.25">
      <c r="A76" s="15">
        <v>74</v>
      </c>
      <c r="B76" s="292" t="s">
        <v>219</v>
      </c>
      <c r="C76" s="292" t="s">
        <v>66</v>
      </c>
      <c r="D76" s="261">
        <v>1</v>
      </c>
      <c r="E76" s="15">
        <f t="shared" si="2"/>
        <v>112</v>
      </c>
      <c r="F76" s="205" t="s">
        <v>220</v>
      </c>
      <c r="G76" s="260" t="s">
        <v>613</v>
      </c>
      <c r="I76" s="291" t="s">
        <v>219</v>
      </c>
    </row>
    <row r="77" spans="1:9" x14ac:dyDescent="0.25">
      <c r="A77" s="15">
        <v>75</v>
      </c>
      <c r="B77" s="292" t="s">
        <v>222</v>
      </c>
      <c r="C77" s="292" t="s">
        <v>460</v>
      </c>
      <c r="D77" s="261">
        <v>7</v>
      </c>
      <c r="E77" s="15">
        <f t="shared" si="2"/>
        <v>113</v>
      </c>
      <c r="F77" s="204" t="s">
        <v>223</v>
      </c>
      <c r="G77" s="260" t="s">
        <v>221</v>
      </c>
      <c r="H77" s="15">
        <v>0</v>
      </c>
      <c r="I77" s="291" t="s">
        <v>1271</v>
      </c>
    </row>
    <row r="78" spans="1:9" ht="30" x14ac:dyDescent="0.25">
      <c r="A78" s="15">
        <v>76</v>
      </c>
      <c r="B78" s="292" t="s">
        <v>225</v>
      </c>
      <c r="C78" s="292" t="s">
        <v>1455</v>
      </c>
      <c r="D78" s="261">
        <v>1</v>
      </c>
      <c r="E78" s="15">
        <f t="shared" si="2"/>
        <v>120</v>
      </c>
      <c r="F78" s="204" t="s">
        <v>226</v>
      </c>
      <c r="G78" s="260" t="s">
        <v>224</v>
      </c>
      <c r="H78" s="15">
        <v>1</v>
      </c>
      <c r="I78" s="291" t="s">
        <v>225</v>
      </c>
    </row>
    <row r="79" spans="1:9" ht="45" x14ac:dyDescent="0.25">
      <c r="A79" s="15">
        <v>77</v>
      </c>
      <c r="B79" s="292" t="s">
        <v>674</v>
      </c>
      <c r="C79" s="292" t="s">
        <v>1466</v>
      </c>
      <c r="D79" s="261">
        <v>1</v>
      </c>
      <c r="E79" s="15">
        <f t="shared" si="2"/>
        <v>121</v>
      </c>
      <c r="F79" s="205" t="s">
        <v>227</v>
      </c>
      <c r="G79" s="260" t="s">
        <v>613</v>
      </c>
      <c r="I79" s="291" t="s">
        <v>1269</v>
      </c>
    </row>
    <row r="80" spans="1:9" x14ac:dyDescent="0.25">
      <c r="A80" s="15">
        <v>78</v>
      </c>
      <c r="B80" s="292" t="s">
        <v>228</v>
      </c>
      <c r="C80" s="292" t="s">
        <v>1455</v>
      </c>
      <c r="D80" s="261">
        <v>1</v>
      </c>
      <c r="E80" s="15">
        <f t="shared" si="2"/>
        <v>122</v>
      </c>
      <c r="F80" s="204" t="s">
        <v>229</v>
      </c>
      <c r="G80" s="260" t="s">
        <v>100</v>
      </c>
      <c r="H80" s="15">
        <v>0</v>
      </c>
      <c r="I80" s="291" t="s">
        <v>1503</v>
      </c>
    </row>
    <row r="81" spans="1:9" x14ac:dyDescent="0.25">
      <c r="A81" s="15">
        <v>79</v>
      </c>
      <c r="B81" s="292" t="s">
        <v>230</v>
      </c>
      <c r="C81" s="292" t="s">
        <v>1455</v>
      </c>
      <c r="D81" s="261">
        <v>1</v>
      </c>
      <c r="E81" s="15">
        <f t="shared" si="2"/>
        <v>123</v>
      </c>
      <c r="F81" s="204" t="s">
        <v>231</v>
      </c>
      <c r="G81" s="260" t="s">
        <v>100</v>
      </c>
      <c r="H81" s="15">
        <v>0</v>
      </c>
      <c r="I81" s="291" t="s">
        <v>1504</v>
      </c>
    </row>
    <row r="82" spans="1:9" x14ac:dyDescent="0.25">
      <c r="A82" s="15">
        <v>80</v>
      </c>
      <c r="B82" s="292" t="s">
        <v>232</v>
      </c>
      <c r="C82" s="292" t="s">
        <v>1455</v>
      </c>
      <c r="D82" s="261">
        <v>1</v>
      </c>
      <c r="E82" s="15">
        <f t="shared" si="2"/>
        <v>124</v>
      </c>
      <c r="F82" s="204" t="s">
        <v>233</v>
      </c>
      <c r="G82" s="260" t="s">
        <v>100</v>
      </c>
      <c r="H82" s="15">
        <v>0</v>
      </c>
      <c r="I82" s="291" t="s">
        <v>1505</v>
      </c>
    </row>
    <row r="83" spans="1:9" ht="30" x14ac:dyDescent="0.25">
      <c r="A83" s="15">
        <v>81</v>
      </c>
      <c r="B83" s="292" t="s">
        <v>235</v>
      </c>
      <c r="C83" s="292" t="s">
        <v>1455</v>
      </c>
      <c r="D83" s="261">
        <v>1</v>
      </c>
      <c r="E83" s="15">
        <f t="shared" si="2"/>
        <v>125</v>
      </c>
      <c r="F83" s="207" t="s">
        <v>236</v>
      </c>
      <c r="G83" s="260" t="s">
        <v>234</v>
      </c>
      <c r="H83" s="15">
        <v>1</v>
      </c>
      <c r="I83" s="291" t="s">
        <v>1506</v>
      </c>
    </row>
    <row r="84" spans="1:9" x14ac:dyDescent="0.25">
      <c r="A84" s="15">
        <v>82</v>
      </c>
      <c r="B84" s="295" t="s">
        <v>1107</v>
      </c>
      <c r="C84" s="292" t="s">
        <v>1455</v>
      </c>
      <c r="D84" s="261">
        <v>1</v>
      </c>
      <c r="E84" s="15">
        <f t="shared" si="2"/>
        <v>126</v>
      </c>
      <c r="F84" s="207" t="s">
        <v>888</v>
      </c>
      <c r="G84" s="260" t="s">
        <v>48</v>
      </c>
      <c r="I84" s="291" t="s">
        <v>1266</v>
      </c>
    </row>
    <row r="85" spans="1:9" x14ac:dyDescent="0.25">
      <c r="A85" s="15">
        <v>83</v>
      </c>
      <c r="B85" s="292" t="s">
        <v>1265</v>
      </c>
      <c r="C85" s="292" t="s">
        <v>460</v>
      </c>
      <c r="D85" s="261">
        <v>1</v>
      </c>
      <c r="E85" s="15">
        <f t="shared" si="2"/>
        <v>127</v>
      </c>
      <c r="F85" s="207" t="s">
        <v>889</v>
      </c>
      <c r="G85" s="260" t="s">
        <v>48</v>
      </c>
      <c r="I85" s="291" t="s">
        <v>1264</v>
      </c>
    </row>
    <row r="86" spans="1:9" ht="30" x14ac:dyDescent="0.25">
      <c r="A86" s="15">
        <v>84</v>
      </c>
      <c r="B86" s="295" t="s">
        <v>238</v>
      </c>
      <c r="C86" s="292" t="s">
        <v>1467</v>
      </c>
      <c r="D86" s="261">
        <v>1</v>
      </c>
      <c r="E86" s="15">
        <f t="shared" si="2"/>
        <v>128</v>
      </c>
      <c r="F86" s="205" t="s">
        <v>239</v>
      </c>
      <c r="G86" s="257" t="s">
        <v>613</v>
      </c>
      <c r="I86" s="291" t="s">
        <v>238</v>
      </c>
    </row>
    <row r="87" spans="1:9" ht="30" x14ac:dyDescent="0.25">
      <c r="A87" s="15">
        <v>85</v>
      </c>
      <c r="B87" s="295" t="s">
        <v>1468</v>
      </c>
      <c r="C87" s="292" t="s">
        <v>1455</v>
      </c>
      <c r="D87" s="261">
        <v>1</v>
      </c>
      <c r="E87" s="15">
        <f t="shared" si="2"/>
        <v>129</v>
      </c>
      <c r="F87" s="205" t="s">
        <v>240</v>
      </c>
      <c r="G87" s="260" t="s">
        <v>613</v>
      </c>
      <c r="I87" s="291" t="s">
        <v>1106</v>
      </c>
    </row>
    <row r="88" spans="1:9" ht="30" x14ac:dyDescent="0.25">
      <c r="A88" s="15">
        <v>86</v>
      </c>
      <c r="B88" s="292" t="s">
        <v>242</v>
      </c>
      <c r="C88" s="292" t="s">
        <v>1469</v>
      </c>
      <c r="D88" s="261">
        <v>5</v>
      </c>
      <c r="E88" s="15">
        <f t="shared" si="2"/>
        <v>130</v>
      </c>
      <c r="F88" s="204" t="s">
        <v>243</v>
      </c>
      <c r="G88" s="260" t="s">
        <v>241</v>
      </c>
      <c r="H88" s="15">
        <v>0</v>
      </c>
      <c r="I88" s="291" t="s">
        <v>242</v>
      </c>
    </row>
    <row r="89" spans="1:9" x14ac:dyDescent="0.25">
      <c r="A89" s="15">
        <v>87</v>
      </c>
      <c r="B89" s="295" t="s">
        <v>244</v>
      </c>
      <c r="C89" s="292" t="s">
        <v>1470</v>
      </c>
      <c r="D89" s="261">
        <v>1</v>
      </c>
      <c r="E89" s="15">
        <f t="shared" si="2"/>
        <v>135</v>
      </c>
      <c r="F89" s="205" t="s">
        <v>245</v>
      </c>
      <c r="G89" s="257" t="s">
        <v>613</v>
      </c>
      <c r="I89" s="291" t="s">
        <v>1261</v>
      </c>
    </row>
    <row r="90" spans="1:9" x14ac:dyDescent="0.25">
      <c r="A90" s="15">
        <v>88</v>
      </c>
      <c r="B90" s="300" t="s">
        <v>254</v>
      </c>
      <c r="D90" s="303">
        <v>24</v>
      </c>
      <c r="I90" s="291" t="s">
        <v>254</v>
      </c>
    </row>
    <row r="91" spans="1:9" x14ac:dyDescent="0.25">
      <c r="A91" s="15">
        <v>89</v>
      </c>
      <c r="B91" s="300" t="s">
        <v>255</v>
      </c>
      <c r="D91" s="303">
        <v>5</v>
      </c>
      <c r="I91" s="291" t="s">
        <v>255</v>
      </c>
    </row>
    <row r="92" spans="1:9" x14ac:dyDescent="0.25">
      <c r="A92" s="15">
        <v>90</v>
      </c>
      <c r="B92" s="300" t="s">
        <v>256</v>
      </c>
      <c r="D92" s="303">
        <v>2</v>
      </c>
      <c r="I92" s="291" t="s">
        <v>1260</v>
      </c>
    </row>
    <row r="93" spans="1:9" x14ac:dyDescent="0.25">
      <c r="A93" s="15">
        <v>91</v>
      </c>
      <c r="B93" s="300" t="s">
        <v>257</v>
      </c>
      <c r="D93" s="303">
        <v>1</v>
      </c>
      <c r="I93" s="291" t="s">
        <v>257</v>
      </c>
    </row>
    <row r="94" spans="1:9" x14ac:dyDescent="0.25">
      <c r="A94" s="15">
        <v>92</v>
      </c>
      <c r="B94" s="300" t="s">
        <v>258</v>
      </c>
      <c r="D94" s="303">
        <v>8</v>
      </c>
      <c r="I94" s="298" t="s">
        <v>258</v>
      </c>
    </row>
    <row r="95" spans="1:9" x14ac:dyDescent="0.25">
      <c r="A95" s="15">
        <v>93</v>
      </c>
      <c r="B95" s="300" t="s">
        <v>259</v>
      </c>
      <c r="D95" s="303">
        <v>8</v>
      </c>
      <c r="I95" s="298" t="s">
        <v>259</v>
      </c>
    </row>
    <row r="96" spans="1:9" x14ac:dyDescent="0.25">
      <c r="A96" s="15">
        <v>94</v>
      </c>
      <c r="B96" s="300" t="s">
        <v>260</v>
      </c>
      <c r="D96" s="303">
        <v>8</v>
      </c>
      <c r="I96" s="298" t="s">
        <v>1259</v>
      </c>
    </row>
    <row r="97" spans="1:9" x14ac:dyDescent="0.25">
      <c r="A97" s="15">
        <v>95</v>
      </c>
      <c r="B97" s="300" t="s">
        <v>261</v>
      </c>
      <c r="D97" s="303">
        <v>8</v>
      </c>
      <c r="I97" s="298" t="s">
        <v>1258</v>
      </c>
    </row>
    <row r="98" spans="1:9" x14ac:dyDescent="0.25">
      <c r="A98" s="15">
        <v>96</v>
      </c>
      <c r="B98" s="300" t="s">
        <v>247</v>
      </c>
      <c r="D98" s="303">
        <v>16</v>
      </c>
    </row>
    <row r="99" spans="1:9" x14ac:dyDescent="0.25">
      <c r="A99" s="15">
        <v>97</v>
      </c>
      <c r="B99" s="300" t="s">
        <v>248</v>
      </c>
      <c r="D99" s="303">
        <v>8</v>
      </c>
    </row>
    <row r="100" spans="1:9" x14ac:dyDescent="0.25">
      <c r="A100" s="15">
        <v>98</v>
      </c>
      <c r="B100" s="300" t="s">
        <v>249</v>
      </c>
      <c r="D100" s="303">
        <v>8</v>
      </c>
    </row>
    <row r="101" spans="1:9" x14ac:dyDescent="0.25">
      <c r="A101" s="15">
        <v>99</v>
      </c>
      <c r="B101" s="300" t="s">
        <v>250</v>
      </c>
      <c r="D101" s="303">
        <v>32</v>
      </c>
    </row>
    <row r="102" spans="1:9" x14ac:dyDescent="0.25">
      <c r="A102" s="15">
        <v>100</v>
      </c>
      <c r="B102" s="300" t="s">
        <v>251</v>
      </c>
      <c r="D102" s="303">
        <v>32</v>
      </c>
    </row>
    <row r="103" spans="1:9" x14ac:dyDescent="0.25">
      <c r="A103" s="15">
        <v>101</v>
      </c>
      <c r="B103" s="300" t="s">
        <v>252</v>
      </c>
      <c r="D103" s="303">
        <v>32</v>
      </c>
    </row>
    <row r="104" spans="1:9" x14ac:dyDescent="0.25">
      <c r="A104" s="15">
        <v>102</v>
      </c>
      <c r="B104" s="300" t="s">
        <v>262</v>
      </c>
      <c r="D104" s="303">
        <v>16</v>
      </c>
      <c r="I104" s="291" t="s">
        <v>1253</v>
      </c>
    </row>
    <row r="105" spans="1:9" x14ac:dyDescent="0.25">
      <c r="A105" s="15">
        <v>103</v>
      </c>
      <c r="B105" s="300" t="s">
        <v>263</v>
      </c>
      <c r="D105" s="303">
        <v>8</v>
      </c>
      <c r="I105" s="291" t="s">
        <v>1252</v>
      </c>
    </row>
    <row r="106" spans="1:9" x14ac:dyDescent="0.25">
      <c r="A106" s="15">
        <v>104</v>
      </c>
      <c r="B106" s="300" t="s">
        <v>264</v>
      </c>
      <c r="D106" s="303">
        <v>4</v>
      </c>
      <c r="I106" s="291" t="s">
        <v>1251</v>
      </c>
    </row>
    <row r="107" spans="1:9" x14ac:dyDescent="0.25">
      <c r="A107" s="15">
        <v>105</v>
      </c>
      <c r="B107" s="300" t="s">
        <v>265</v>
      </c>
      <c r="D107" s="303">
        <v>4</v>
      </c>
      <c r="I107" s="291" t="s">
        <v>1249</v>
      </c>
    </row>
    <row r="108" spans="1:9" x14ac:dyDescent="0.25">
      <c r="A108" s="15">
        <v>106</v>
      </c>
      <c r="B108" s="301" t="s">
        <v>395</v>
      </c>
      <c r="D108" s="304">
        <v>512</v>
      </c>
      <c r="I108" s="291" t="s">
        <v>1247</v>
      </c>
    </row>
    <row r="109" spans="1:9" x14ac:dyDescent="0.25">
      <c r="A109" s="15">
        <v>107</v>
      </c>
      <c r="B109" s="301" t="s">
        <v>396</v>
      </c>
      <c r="D109" s="304">
        <v>32</v>
      </c>
      <c r="I109" s="291" t="s">
        <v>1507</v>
      </c>
    </row>
    <row r="110" spans="1:9" x14ac:dyDescent="0.25">
      <c r="A110" s="15">
        <v>108</v>
      </c>
      <c r="B110" s="301" t="s">
        <v>397</v>
      </c>
      <c r="D110" s="304">
        <v>256</v>
      </c>
      <c r="I110" s="291" t="s">
        <v>1508</v>
      </c>
    </row>
    <row r="111" spans="1:9" x14ac:dyDescent="0.25">
      <c r="A111" s="15">
        <v>109</v>
      </c>
      <c r="B111" s="301" t="s">
        <v>398</v>
      </c>
      <c r="D111" s="304">
        <v>256</v>
      </c>
      <c r="I111" s="291" t="s">
        <v>1509</v>
      </c>
    </row>
    <row r="112" spans="1:9" x14ac:dyDescent="0.25">
      <c r="A112" s="15">
        <v>110</v>
      </c>
      <c r="B112" s="301" t="s">
        <v>422</v>
      </c>
      <c r="D112" s="304">
        <v>0</v>
      </c>
      <c r="I112" s="291" t="s">
        <v>1510</v>
      </c>
    </row>
    <row r="113" spans="1:9" x14ac:dyDescent="0.25">
      <c r="A113" s="15">
        <v>111</v>
      </c>
      <c r="B113" s="302" t="s">
        <v>16</v>
      </c>
      <c r="D113" s="305">
        <v>768</v>
      </c>
      <c r="I113" s="291" t="s">
        <v>16</v>
      </c>
    </row>
    <row r="114" spans="1:9" x14ac:dyDescent="0.25">
      <c r="A114" s="15">
        <v>112</v>
      </c>
      <c r="B114" s="302" t="s">
        <v>399</v>
      </c>
      <c r="D114" s="305">
        <v>160</v>
      </c>
      <c r="I114" s="291"/>
    </row>
    <row r="115" spans="1:9" x14ac:dyDescent="0.25">
      <c r="A115" s="15">
        <v>113</v>
      </c>
      <c r="B115" s="302" t="s">
        <v>22</v>
      </c>
      <c r="D115" s="305">
        <v>32</v>
      </c>
      <c r="I115" s="291"/>
    </row>
    <row r="116" spans="1:9" ht="30" x14ac:dyDescent="0.25">
      <c r="A116" s="15">
        <v>114</v>
      </c>
      <c r="B116" s="302" t="s">
        <v>884</v>
      </c>
      <c r="D116" s="305">
        <v>320</v>
      </c>
      <c r="I116" s="291"/>
    </row>
    <row r="117" spans="1:9" x14ac:dyDescent="0.25">
      <c r="A117" s="15">
        <v>115</v>
      </c>
      <c r="B117" s="302" t="s">
        <v>21</v>
      </c>
      <c r="D117" s="305">
        <v>6400</v>
      </c>
      <c r="I117" s="291"/>
    </row>
    <row r="118" spans="1:9" x14ac:dyDescent="0.25">
      <c r="A118" s="15">
        <v>116</v>
      </c>
      <c r="B118" s="302" t="s">
        <v>423</v>
      </c>
      <c r="D118" s="305">
        <v>0</v>
      </c>
      <c r="I118" s="291"/>
    </row>
    <row r="119" spans="1:9" x14ac:dyDescent="0.25">
      <c r="I119" s="291"/>
    </row>
    <row r="120" spans="1:9" x14ac:dyDescent="0.25">
      <c r="I120" s="291"/>
    </row>
    <row r="121" spans="1:9" x14ac:dyDescent="0.25">
      <c r="I121" s="291"/>
    </row>
    <row r="122" spans="1:9" x14ac:dyDescent="0.25">
      <c r="I122" s="291"/>
    </row>
    <row r="123" spans="1:9" x14ac:dyDescent="0.25">
      <c r="I123" s="291"/>
    </row>
    <row r="124" spans="1:9" x14ac:dyDescent="0.25">
      <c r="I124" s="299"/>
    </row>
    <row r="125" spans="1:9" x14ac:dyDescent="0.25">
      <c r="I125" s="299"/>
    </row>
    <row r="126" spans="1:9" x14ac:dyDescent="0.25">
      <c r="I126" s="299"/>
    </row>
    <row r="127" spans="1:9" x14ac:dyDescent="0.25">
      <c r="I127" s="299"/>
    </row>
    <row r="128" spans="1:9" x14ac:dyDescent="0.25">
      <c r="I128" s="299"/>
    </row>
    <row r="129" spans="9:9" x14ac:dyDescent="0.25">
      <c r="I129" s="299"/>
    </row>
    <row r="130" spans="9:9" x14ac:dyDescent="0.25">
      <c r="I130" s="299"/>
    </row>
    <row r="131" spans="9:9" x14ac:dyDescent="0.25">
      <c r="I131" s="299"/>
    </row>
    <row r="132" spans="9:9" x14ac:dyDescent="0.25">
      <c r="I132" s="299"/>
    </row>
    <row r="133" spans="9:9" x14ac:dyDescent="0.25">
      <c r="I133" s="299"/>
    </row>
    <row r="134" spans="9:9" x14ac:dyDescent="0.25">
      <c r="I134" s="299"/>
    </row>
    <row r="135" spans="9:9" x14ac:dyDescent="0.25">
      <c r="I135" s="299"/>
    </row>
    <row r="136" spans="9:9" x14ac:dyDescent="0.25">
      <c r="I136" s="299"/>
    </row>
    <row r="137" spans="9:9" x14ac:dyDescent="0.25">
      <c r="I137" s="299"/>
    </row>
    <row r="138" spans="9:9" x14ac:dyDescent="0.25">
      <c r="I138" s="299"/>
    </row>
    <row r="139" spans="9:9" x14ac:dyDescent="0.25">
      <c r="I139" s="299"/>
    </row>
    <row r="140" spans="9:9" x14ac:dyDescent="0.25">
      <c r="I140" s="299"/>
    </row>
    <row r="141" spans="9:9" x14ac:dyDescent="0.25">
      <c r="I141" s="299"/>
    </row>
    <row r="142" spans="9:9" x14ac:dyDescent="0.25">
      <c r="I142" s="299"/>
    </row>
    <row r="143" spans="9:9" x14ac:dyDescent="0.25">
      <c r="I143" s="299"/>
    </row>
    <row r="144" spans="9:9" x14ac:dyDescent="0.25">
      <c r="I144" s="299"/>
    </row>
    <row r="145" spans="9:9" x14ac:dyDescent="0.25">
      <c r="I145" s="299"/>
    </row>
    <row r="146" spans="9:9" x14ac:dyDescent="0.25">
      <c r="I146" s="299"/>
    </row>
    <row r="147" spans="9:9" x14ac:dyDescent="0.25">
      <c r="I147" s="299"/>
    </row>
    <row r="148" spans="9:9" x14ac:dyDescent="0.25">
      <c r="I148" s="299"/>
    </row>
    <row r="149" spans="9:9" x14ac:dyDescent="0.25">
      <c r="I149" s="299"/>
    </row>
    <row r="150" spans="9:9" x14ac:dyDescent="0.25">
      <c r="I150" s="299"/>
    </row>
    <row r="151" spans="9:9" x14ac:dyDescent="0.25">
      <c r="I151" s="299"/>
    </row>
    <row r="152" spans="9:9" x14ac:dyDescent="0.25">
      <c r="I152" s="299"/>
    </row>
    <row r="153" spans="9:9" x14ac:dyDescent="0.25">
      <c r="I153" s="299"/>
    </row>
    <row r="154" spans="9:9" x14ac:dyDescent="0.25">
      <c r="I154" s="299"/>
    </row>
    <row r="155" spans="9:9" x14ac:dyDescent="0.25">
      <c r="I155" s="291"/>
    </row>
    <row r="156" spans="9:9" x14ac:dyDescent="0.25">
      <c r="I156" s="291"/>
    </row>
    <row r="157" spans="9:9" x14ac:dyDescent="0.25">
      <c r="I157" s="291"/>
    </row>
    <row r="158" spans="9:9" x14ac:dyDescent="0.25">
      <c r="I158" s="291"/>
    </row>
    <row r="159" spans="9:9" x14ac:dyDescent="0.25">
      <c r="I159" s="291"/>
    </row>
    <row r="160" spans="9:9" x14ac:dyDescent="0.25">
      <c r="I160" s="291"/>
    </row>
  </sheetData>
  <autoFilter ref="A1:H89" xr:uid="{20137023-DCF3-41E8-BF46-752FA4236132}">
    <sortState xmlns:xlrd2="http://schemas.microsoft.com/office/spreadsheetml/2017/richdata2" ref="A2:H89">
      <sortCondition ref="A1:A89"/>
    </sortState>
  </autoFilter>
  <conditionalFormatting sqref="B2:B89">
    <cfRule type="expression" dxfId="66" priority="1">
      <formula>$B2&lt;&gt;$I2</formula>
    </cfRule>
  </conditionalFormatting>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71" workbookViewId="0">
      <selection activeCell="D85" sqref="D85"/>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1451</v>
      </c>
      <c r="B1" s="15" t="s">
        <v>1</v>
      </c>
      <c r="C1" s="15" t="s">
        <v>1471</v>
      </c>
      <c r="D1" s="15" t="s">
        <v>1480</v>
      </c>
      <c r="E1" s="15" t="s">
        <v>661</v>
      </c>
      <c r="F1" s="15" t="s">
        <v>1453</v>
      </c>
      <c r="H1" s="15" t="s">
        <v>1472</v>
      </c>
      <c r="I1" s="15" t="s">
        <v>1473</v>
      </c>
    </row>
    <row r="2" spans="1:9" x14ac:dyDescent="0.25">
      <c r="A2" s="15">
        <v>0</v>
      </c>
      <c r="B2" s="292" t="s">
        <v>64</v>
      </c>
      <c r="C2" s="15" t="s">
        <v>1474</v>
      </c>
      <c r="D2" s="15" t="s">
        <v>1474</v>
      </c>
      <c r="E2" s="261">
        <v>1</v>
      </c>
      <c r="F2" s="15">
        <v>0</v>
      </c>
      <c r="G2" s="205" t="s">
        <v>65</v>
      </c>
      <c r="H2" s="260" t="s">
        <v>613</v>
      </c>
    </row>
    <row r="3" spans="1:9" x14ac:dyDescent="0.25">
      <c r="A3" s="15">
        <v>1</v>
      </c>
      <c r="B3" s="292" t="s">
        <v>67</v>
      </c>
      <c r="C3" s="15" t="s">
        <v>1474</v>
      </c>
      <c r="D3" s="15" t="s">
        <v>1474</v>
      </c>
      <c r="E3" s="261">
        <v>1</v>
      </c>
      <c r="F3" s="15">
        <f t="shared" ref="F3:F34" si="0">E2+F2</f>
        <v>1</v>
      </c>
      <c r="G3" s="205" t="s">
        <v>68</v>
      </c>
      <c r="H3" s="260" t="s">
        <v>613</v>
      </c>
    </row>
    <row r="4" spans="1:9" ht="30" x14ac:dyDescent="0.25">
      <c r="A4" s="15">
        <v>2</v>
      </c>
      <c r="B4" s="292" t="s">
        <v>71</v>
      </c>
      <c r="C4" s="15" t="s">
        <v>1474</v>
      </c>
      <c r="D4" s="15" t="s">
        <v>1474</v>
      </c>
      <c r="E4" s="261">
        <v>1</v>
      </c>
      <c r="F4" s="15">
        <f t="shared" si="0"/>
        <v>2</v>
      </c>
      <c r="G4" s="204" t="s">
        <v>72</v>
      </c>
      <c r="H4" s="260" t="s">
        <v>70</v>
      </c>
      <c r="I4" s="15">
        <v>1</v>
      </c>
    </row>
    <row r="5" spans="1:9" x14ac:dyDescent="0.25">
      <c r="A5" s="15">
        <v>3</v>
      </c>
      <c r="B5" s="292" t="s">
        <v>73</v>
      </c>
      <c r="C5" s="15" t="s">
        <v>1474</v>
      </c>
      <c r="D5" s="15" t="s">
        <v>1474</v>
      </c>
      <c r="E5" s="261">
        <v>1</v>
      </c>
      <c r="F5" s="15">
        <f t="shared" si="0"/>
        <v>3</v>
      </c>
      <c r="G5" s="205" t="s">
        <v>74</v>
      </c>
      <c r="H5" s="260" t="s">
        <v>613</v>
      </c>
    </row>
    <row r="6" spans="1:9" x14ac:dyDescent="0.25">
      <c r="A6" s="15">
        <v>4</v>
      </c>
      <c r="B6" s="292" t="s">
        <v>76</v>
      </c>
      <c r="C6" s="15" t="s">
        <v>1475</v>
      </c>
      <c r="D6" s="15" t="s">
        <v>1475</v>
      </c>
      <c r="E6" s="261">
        <v>1</v>
      </c>
      <c r="F6" s="15">
        <f t="shared" si="0"/>
        <v>4</v>
      </c>
      <c r="G6" s="204" t="s">
        <v>77</v>
      </c>
      <c r="H6" s="260" t="s">
        <v>75</v>
      </c>
      <c r="I6" s="15">
        <v>0</v>
      </c>
    </row>
    <row r="7" spans="1:9" x14ac:dyDescent="0.25">
      <c r="A7" s="15">
        <v>5</v>
      </c>
      <c r="B7" s="292" t="s">
        <v>79</v>
      </c>
      <c r="C7" s="15" t="s">
        <v>1475</v>
      </c>
      <c r="D7" s="15" t="s">
        <v>1475</v>
      </c>
      <c r="E7" s="261">
        <v>1</v>
      </c>
      <c r="F7" s="15">
        <f t="shared" si="0"/>
        <v>5</v>
      </c>
      <c r="G7" s="204" t="s">
        <v>80</v>
      </c>
      <c r="H7" s="260" t="s">
        <v>75</v>
      </c>
      <c r="I7" s="15">
        <v>0</v>
      </c>
    </row>
    <row r="8" spans="1:9" ht="30" x14ac:dyDescent="0.25">
      <c r="A8" s="15">
        <v>6</v>
      </c>
      <c r="B8" s="292" t="s">
        <v>81</v>
      </c>
      <c r="C8" s="15" t="s">
        <v>1474</v>
      </c>
      <c r="D8" s="15" t="s">
        <v>1474</v>
      </c>
      <c r="E8" s="261">
        <v>1</v>
      </c>
      <c r="F8" s="15">
        <f t="shared" si="0"/>
        <v>6</v>
      </c>
      <c r="G8" s="205" t="s">
        <v>82</v>
      </c>
      <c r="H8" s="258" t="s">
        <v>1178</v>
      </c>
      <c r="I8" s="15">
        <v>1</v>
      </c>
    </row>
    <row r="9" spans="1:9" x14ac:dyDescent="0.25">
      <c r="A9" s="15">
        <v>7</v>
      </c>
      <c r="B9" s="292" t="s">
        <v>83</v>
      </c>
      <c r="C9" s="15" t="s">
        <v>1474</v>
      </c>
      <c r="D9" s="297" t="s">
        <v>1475</v>
      </c>
      <c r="E9" s="261">
        <v>1</v>
      </c>
      <c r="F9" s="15">
        <f t="shared" si="0"/>
        <v>7</v>
      </c>
      <c r="G9" s="205" t="s">
        <v>84</v>
      </c>
      <c r="H9" s="306" t="s">
        <v>1449</v>
      </c>
      <c r="I9" s="15">
        <v>1</v>
      </c>
    </row>
    <row r="10" spans="1:9" x14ac:dyDescent="0.25">
      <c r="A10" s="15">
        <v>8</v>
      </c>
      <c r="B10" s="292" t="s">
        <v>85</v>
      </c>
      <c r="C10" s="15" t="s">
        <v>1474</v>
      </c>
      <c r="D10" s="15" t="s">
        <v>1474</v>
      </c>
      <c r="E10" s="261">
        <v>1</v>
      </c>
      <c r="F10" s="15">
        <f t="shared" si="0"/>
        <v>8</v>
      </c>
      <c r="G10" s="205" t="s">
        <v>86</v>
      </c>
      <c r="H10" s="260" t="s">
        <v>613</v>
      </c>
    </row>
    <row r="11" spans="1:9" ht="30" x14ac:dyDescent="0.25">
      <c r="A11" s="15">
        <v>9</v>
      </c>
      <c r="B11" s="292" t="s">
        <v>811</v>
      </c>
      <c r="C11" s="15" t="s">
        <v>1475</v>
      </c>
      <c r="D11" s="297" t="s">
        <v>1518</v>
      </c>
      <c r="E11" s="261">
        <v>1</v>
      </c>
      <c r="F11" s="15">
        <f t="shared" si="0"/>
        <v>9</v>
      </c>
      <c r="G11" s="207" t="s">
        <v>88</v>
      </c>
      <c r="H11" s="260" t="s">
        <v>809</v>
      </c>
      <c r="I11" s="15">
        <v>0</v>
      </c>
    </row>
    <row r="12" spans="1:9" x14ac:dyDescent="0.25">
      <c r="A12" s="15">
        <v>10</v>
      </c>
      <c r="B12" s="292" t="s">
        <v>89</v>
      </c>
      <c r="C12" s="15" t="s">
        <v>1475</v>
      </c>
      <c r="D12" s="15" t="s">
        <v>1475</v>
      </c>
      <c r="E12" s="261">
        <v>1</v>
      </c>
      <c r="F12" s="15">
        <f t="shared" si="0"/>
        <v>10</v>
      </c>
      <c r="G12" s="204" t="s">
        <v>90</v>
      </c>
      <c r="H12" s="260" t="s">
        <v>647</v>
      </c>
      <c r="I12" s="15">
        <v>0</v>
      </c>
    </row>
    <row r="13" spans="1:9" x14ac:dyDescent="0.25">
      <c r="A13" s="15">
        <v>11</v>
      </c>
      <c r="B13" s="292" t="s">
        <v>92</v>
      </c>
      <c r="C13" s="15" t="s">
        <v>1475</v>
      </c>
      <c r="D13" s="15" t="s">
        <v>1475</v>
      </c>
      <c r="E13" s="261">
        <v>1</v>
      </c>
      <c r="F13" s="15">
        <f t="shared" si="0"/>
        <v>11</v>
      </c>
      <c r="G13" s="204" t="s">
        <v>93</v>
      </c>
      <c r="H13" s="260" t="s">
        <v>91</v>
      </c>
      <c r="I13" s="15">
        <v>0</v>
      </c>
    </row>
    <row r="14" spans="1:9" x14ac:dyDescent="0.25">
      <c r="A14" s="15">
        <v>12</v>
      </c>
      <c r="B14" s="292" t="s">
        <v>94</v>
      </c>
      <c r="C14" s="15" t="s">
        <v>1475</v>
      </c>
      <c r="D14" s="15" t="s">
        <v>1475</v>
      </c>
      <c r="E14" s="261">
        <v>1</v>
      </c>
      <c r="F14" s="15">
        <f t="shared" si="0"/>
        <v>12</v>
      </c>
      <c r="G14" s="204" t="s">
        <v>95</v>
      </c>
      <c r="H14" s="260" t="s">
        <v>649</v>
      </c>
      <c r="I14" s="15">
        <v>0</v>
      </c>
    </row>
    <row r="15" spans="1:9" x14ac:dyDescent="0.25">
      <c r="A15" s="15">
        <v>13</v>
      </c>
      <c r="B15" s="292" t="s">
        <v>96</v>
      </c>
      <c r="C15" s="15" t="s">
        <v>1475</v>
      </c>
      <c r="D15" s="15" t="s">
        <v>1475</v>
      </c>
      <c r="E15" s="261">
        <v>1</v>
      </c>
      <c r="F15" s="15">
        <f t="shared" si="0"/>
        <v>13</v>
      </c>
      <c r="G15" s="204" t="s">
        <v>97</v>
      </c>
      <c r="H15" s="260" t="s">
        <v>172</v>
      </c>
      <c r="I15" s="15">
        <v>0</v>
      </c>
    </row>
    <row r="16" spans="1:9" x14ac:dyDescent="0.25">
      <c r="A16" s="15">
        <v>14</v>
      </c>
      <c r="B16" s="292" t="s">
        <v>98</v>
      </c>
      <c r="C16" s="15" t="s">
        <v>1474</v>
      </c>
      <c r="D16" s="15" t="s">
        <v>1474</v>
      </c>
      <c r="E16" s="261">
        <v>1</v>
      </c>
      <c r="F16" s="15">
        <f t="shared" si="0"/>
        <v>14</v>
      </c>
      <c r="G16" s="205" t="s">
        <v>99</v>
      </c>
      <c r="H16" s="260" t="s">
        <v>613</v>
      </c>
    </row>
    <row r="17" spans="1:9" x14ac:dyDescent="0.25">
      <c r="A17" s="15">
        <v>15</v>
      </c>
      <c r="B17" s="292" t="s">
        <v>101</v>
      </c>
      <c r="C17" s="15" t="s">
        <v>1475</v>
      </c>
      <c r="D17" s="15" t="s">
        <v>1475</v>
      </c>
      <c r="E17" s="261">
        <v>1</v>
      </c>
      <c r="F17" s="15">
        <f t="shared" si="0"/>
        <v>15</v>
      </c>
      <c r="G17" s="204" t="s">
        <v>102</v>
      </c>
      <c r="H17" s="260" t="s">
        <v>100</v>
      </c>
      <c r="I17" s="15">
        <v>0</v>
      </c>
    </row>
    <row r="18" spans="1:9" x14ac:dyDescent="0.25">
      <c r="A18" s="15">
        <v>16</v>
      </c>
      <c r="B18" s="292" t="s">
        <v>103</v>
      </c>
      <c r="C18" s="15" t="s">
        <v>1474</v>
      </c>
      <c r="D18" s="15" t="s">
        <v>1474</v>
      </c>
      <c r="E18" s="261">
        <v>1</v>
      </c>
      <c r="F18" s="15">
        <f t="shared" si="0"/>
        <v>16</v>
      </c>
      <c r="G18" s="205" t="s">
        <v>104</v>
      </c>
      <c r="H18" s="260" t="s">
        <v>613</v>
      </c>
    </row>
    <row r="19" spans="1:9" x14ac:dyDescent="0.25">
      <c r="A19" s="15">
        <v>17</v>
      </c>
      <c r="B19" s="292" t="s">
        <v>105</v>
      </c>
      <c r="C19" s="15" t="s">
        <v>1474</v>
      </c>
      <c r="D19" s="15" t="s">
        <v>1474</v>
      </c>
      <c r="E19" s="261">
        <v>1</v>
      </c>
      <c r="F19" s="15">
        <f t="shared" si="0"/>
        <v>17</v>
      </c>
      <c r="G19" s="205" t="s">
        <v>106</v>
      </c>
      <c r="H19" s="260" t="s">
        <v>613</v>
      </c>
    </row>
    <row r="20" spans="1:9" x14ac:dyDescent="0.25">
      <c r="A20" s="15">
        <v>18</v>
      </c>
      <c r="B20" s="292" t="s">
        <v>107</v>
      </c>
      <c r="C20" s="15" t="s">
        <v>1475</v>
      </c>
      <c r="D20" s="15" t="s">
        <v>1475</v>
      </c>
      <c r="E20" s="261">
        <v>5</v>
      </c>
      <c r="F20" s="15">
        <f t="shared" si="0"/>
        <v>18</v>
      </c>
      <c r="G20" s="204" t="s">
        <v>1123</v>
      </c>
      <c r="H20" s="260" t="s">
        <v>100</v>
      </c>
      <c r="I20" s="15">
        <v>0</v>
      </c>
    </row>
    <row r="21" spans="1:9" ht="30" x14ac:dyDescent="0.25">
      <c r="A21" s="15">
        <v>19</v>
      </c>
      <c r="B21" s="293" t="s">
        <v>109</v>
      </c>
      <c r="C21" s="15" t="s">
        <v>1475</v>
      </c>
      <c r="D21" s="15" t="s">
        <v>1475</v>
      </c>
      <c r="E21" s="263">
        <v>1</v>
      </c>
      <c r="F21" s="15">
        <f t="shared" si="0"/>
        <v>23</v>
      </c>
      <c r="G21" s="204" t="s">
        <v>110</v>
      </c>
      <c r="H21" s="262" t="s">
        <v>108</v>
      </c>
      <c r="I21" s="15">
        <v>0</v>
      </c>
    </row>
    <row r="22" spans="1:9" ht="30" x14ac:dyDescent="0.25">
      <c r="A22" s="15">
        <v>20</v>
      </c>
      <c r="B22" s="293" t="s">
        <v>111</v>
      </c>
      <c r="C22" s="15" t="s">
        <v>1475</v>
      </c>
      <c r="D22" s="15" t="s">
        <v>1475</v>
      </c>
      <c r="E22" s="263">
        <v>1</v>
      </c>
      <c r="F22" s="15">
        <f t="shared" si="0"/>
        <v>24</v>
      </c>
      <c r="G22" s="204" t="s">
        <v>112</v>
      </c>
      <c r="H22" s="262" t="s">
        <v>108</v>
      </c>
      <c r="I22" s="15">
        <v>0</v>
      </c>
    </row>
    <row r="23" spans="1:9" ht="30" x14ac:dyDescent="0.25">
      <c r="A23" s="15">
        <v>21</v>
      </c>
      <c r="B23" s="293" t="s">
        <v>113</v>
      </c>
      <c r="C23" s="15" t="s">
        <v>1475</v>
      </c>
      <c r="D23" s="15" t="s">
        <v>1475</v>
      </c>
      <c r="E23" s="263">
        <v>1</v>
      </c>
      <c r="F23" s="15">
        <f t="shared" si="0"/>
        <v>25</v>
      </c>
      <c r="G23" s="204" t="s">
        <v>114</v>
      </c>
      <c r="H23" s="262" t="s">
        <v>108</v>
      </c>
      <c r="I23" s="15">
        <v>0</v>
      </c>
    </row>
    <row r="24" spans="1:9" ht="30" x14ac:dyDescent="0.25">
      <c r="A24" s="15">
        <v>22</v>
      </c>
      <c r="B24" s="293" t="s">
        <v>115</v>
      </c>
      <c r="C24" s="15" t="s">
        <v>1475</v>
      </c>
      <c r="D24" s="15" t="s">
        <v>1475</v>
      </c>
      <c r="E24" s="263">
        <v>1</v>
      </c>
      <c r="F24" s="15">
        <f t="shared" si="0"/>
        <v>26</v>
      </c>
      <c r="G24" s="204" t="s">
        <v>116</v>
      </c>
      <c r="H24" s="262" t="s">
        <v>108</v>
      </c>
      <c r="I24" s="15">
        <v>0</v>
      </c>
    </row>
    <row r="25" spans="1:9" ht="30" x14ac:dyDescent="0.25">
      <c r="A25" s="15">
        <v>23</v>
      </c>
      <c r="B25" s="293" t="s">
        <v>117</v>
      </c>
      <c r="C25" s="15" t="s">
        <v>1475</v>
      </c>
      <c r="D25" s="15" t="s">
        <v>1475</v>
      </c>
      <c r="E25" s="263">
        <v>1</v>
      </c>
      <c r="F25" s="15">
        <f t="shared" si="0"/>
        <v>27</v>
      </c>
      <c r="G25" s="204" t="s">
        <v>118</v>
      </c>
      <c r="H25" s="262" t="s">
        <v>108</v>
      </c>
      <c r="I25" s="15">
        <v>0</v>
      </c>
    </row>
    <row r="26" spans="1:9" x14ac:dyDescent="0.25">
      <c r="A26" s="15">
        <v>24</v>
      </c>
      <c r="B26" s="292" t="s">
        <v>120</v>
      </c>
      <c r="C26" s="15" t="s">
        <v>1475</v>
      </c>
      <c r="D26" s="15" t="s">
        <v>1475</v>
      </c>
      <c r="E26" s="261">
        <v>1</v>
      </c>
      <c r="F26" s="15">
        <f t="shared" si="0"/>
        <v>28</v>
      </c>
      <c r="G26" s="204" t="s">
        <v>121</v>
      </c>
      <c r="H26" s="260" t="s">
        <v>119</v>
      </c>
      <c r="I26" s="15">
        <v>0</v>
      </c>
    </row>
    <row r="27" spans="1:9" x14ac:dyDescent="0.25">
      <c r="A27" s="15">
        <v>25</v>
      </c>
      <c r="B27" s="292" t="s">
        <v>123</v>
      </c>
      <c r="C27" s="15" t="s">
        <v>1475</v>
      </c>
      <c r="D27" s="15" t="s">
        <v>1475</v>
      </c>
      <c r="E27" s="261">
        <v>1</v>
      </c>
      <c r="F27" s="15">
        <f t="shared" si="0"/>
        <v>29</v>
      </c>
      <c r="G27" s="204" t="s">
        <v>124</v>
      </c>
      <c r="H27" s="260" t="s">
        <v>122</v>
      </c>
      <c r="I27" s="15">
        <v>0</v>
      </c>
    </row>
    <row r="28" spans="1:9" x14ac:dyDescent="0.25">
      <c r="A28" s="15">
        <v>26</v>
      </c>
      <c r="B28" s="292" t="s">
        <v>126</v>
      </c>
      <c r="C28" s="15" t="s">
        <v>1475</v>
      </c>
      <c r="D28" s="15" t="s">
        <v>1475</v>
      </c>
      <c r="E28" s="261">
        <v>1</v>
      </c>
      <c r="F28" s="15">
        <f t="shared" si="0"/>
        <v>30</v>
      </c>
      <c r="G28" s="204" t="s">
        <v>127</v>
      </c>
      <c r="H28" s="260" t="s">
        <v>125</v>
      </c>
      <c r="I28" s="15">
        <v>0</v>
      </c>
    </row>
    <row r="29" spans="1:9" x14ac:dyDescent="0.25">
      <c r="A29" s="15">
        <v>27</v>
      </c>
      <c r="B29" s="292" t="s">
        <v>129</v>
      </c>
      <c r="C29" s="15" t="s">
        <v>1475</v>
      </c>
      <c r="D29" s="15" t="s">
        <v>1475</v>
      </c>
      <c r="E29" s="261">
        <v>3</v>
      </c>
      <c r="F29" s="15">
        <f t="shared" si="0"/>
        <v>31</v>
      </c>
      <c r="G29" s="204" t="s">
        <v>130</v>
      </c>
      <c r="H29" s="260" t="s">
        <v>100</v>
      </c>
      <c r="I29" s="15">
        <v>0</v>
      </c>
    </row>
    <row r="30" spans="1:9" ht="30" x14ac:dyDescent="0.25">
      <c r="A30" s="15">
        <v>28</v>
      </c>
      <c r="B30" s="293" t="s">
        <v>131</v>
      </c>
      <c r="C30" s="15" t="s">
        <v>1475</v>
      </c>
      <c r="D30" s="15" t="s">
        <v>1475</v>
      </c>
      <c r="E30" s="263">
        <v>1</v>
      </c>
      <c r="F30" s="15">
        <f t="shared" si="0"/>
        <v>34</v>
      </c>
      <c r="G30" s="204" t="s">
        <v>132</v>
      </c>
      <c r="H30" s="262" t="s">
        <v>108</v>
      </c>
      <c r="I30" s="15">
        <v>0</v>
      </c>
    </row>
    <row r="31" spans="1:9" x14ac:dyDescent="0.25">
      <c r="A31" s="15">
        <v>29</v>
      </c>
      <c r="B31" s="293" t="s">
        <v>1265</v>
      </c>
      <c r="C31" s="15" t="s">
        <v>1475</v>
      </c>
      <c r="D31" s="15" t="s">
        <v>1475</v>
      </c>
      <c r="E31" s="263">
        <v>1</v>
      </c>
      <c r="F31" s="15">
        <f t="shared" si="0"/>
        <v>35</v>
      </c>
      <c r="G31" s="204" t="s">
        <v>374</v>
      </c>
      <c r="H31" s="262" t="s">
        <v>48</v>
      </c>
      <c r="I31" s="15">
        <v>0</v>
      </c>
    </row>
    <row r="32" spans="1:9" ht="30" x14ac:dyDescent="0.25">
      <c r="A32" s="15">
        <v>30</v>
      </c>
      <c r="B32" s="293" t="s">
        <v>376</v>
      </c>
      <c r="C32" s="15" t="s">
        <v>1475</v>
      </c>
      <c r="D32" s="15" t="s">
        <v>1475</v>
      </c>
      <c r="E32" s="263">
        <v>1</v>
      </c>
      <c r="F32" s="15">
        <f t="shared" si="0"/>
        <v>36</v>
      </c>
      <c r="G32" s="204" t="s">
        <v>375</v>
      </c>
      <c r="H32" s="262" t="s">
        <v>1148</v>
      </c>
      <c r="I32" s="15">
        <v>0</v>
      </c>
    </row>
    <row r="33" spans="1:9" x14ac:dyDescent="0.25">
      <c r="A33" s="15">
        <v>31</v>
      </c>
      <c r="B33" s="294" t="s">
        <v>134</v>
      </c>
      <c r="C33" s="15" t="s">
        <v>1475</v>
      </c>
      <c r="D33" s="15" t="s">
        <v>1475</v>
      </c>
      <c r="E33" s="261">
        <v>1</v>
      </c>
      <c r="F33" s="15">
        <f t="shared" si="0"/>
        <v>37</v>
      </c>
      <c r="G33" s="204" t="s">
        <v>135</v>
      </c>
      <c r="H33" s="260" t="s">
        <v>133</v>
      </c>
      <c r="I33" s="15">
        <v>0</v>
      </c>
    </row>
    <row r="34" spans="1:9" x14ac:dyDescent="0.25">
      <c r="A34" s="15">
        <v>32</v>
      </c>
      <c r="B34" s="292" t="s">
        <v>136</v>
      </c>
      <c r="C34" s="15" t="s">
        <v>1475</v>
      </c>
      <c r="D34" s="15" t="s">
        <v>1475</v>
      </c>
      <c r="E34" s="261">
        <v>1</v>
      </c>
      <c r="F34" s="15">
        <f t="shared" si="0"/>
        <v>38</v>
      </c>
      <c r="G34" s="204" t="s">
        <v>137</v>
      </c>
      <c r="H34" s="260" t="s">
        <v>125</v>
      </c>
      <c r="I34" s="15">
        <v>0</v>
      </c>
    </row>
    <row r="35" spans="1:9" x14ac:dyDescent="0.25">
      <c r="A35" s="15">
        <v>33</v>
      </c>
      <c r="B35" s="292" t="s">
        <v>138</v>
      </c>
      <c r="C35" s="15" t="s">
        <v>1474</v>
      </c>
      <c r="D35" s="15" t="s">
        <v>1474</v>
      </c>
      <c r="E35" s="261">
        <v>1</v>
      </c>
      <c r="F35" s="15">
        <f t="shared" ref="F35:F66" si="1">E34+F34</f>
        <v>39</v>
      </c>
      <c r="G35" s="205" t="s">
        <v>139</v>
      </c>
      <c r="H35" s="260" t="s">
        <v>613</v>
      </c>
    </row>
    <row r="36" spans="1:9" x14ac:dyDescent="0.25">
      <c r="A36" s="15">
        <v>34</v>
      </c>
      <c r="B36" s="292" t="s">
        <v>142</v>
      </c>
      <c r="C36" s="15" t="s">
        <v>1475</v>
      </c>
      <c r="D36" s="15" t="s">
        <v>1475</v>
      </c>
      <c r="E36" s="261">
        <v>1</v>
      </c>
      <c r="F36" s="15">
        <f t="shared" si="1"/>
        <v>40</v>
      </c>
      <c r="G36" s="204" t="s">
        <v>143</v>
      </c>
      <c r="H36" s="260" t="s">
        <v>640</v>
      </c>
      <c r="I36" s="15">
        <v>0</v>
      </c>
    </row>
    <row r="37" spans="1:9" x14ac:dyDescent="0.25">
      <c r="A37" s="15">
        <v>35</v>
      </c>
      <c r="B37" s="292" t="s">
        <v>145</v>
      </c>
      <c r="C37" s="15" t="s">
        <v>1475</v>
      </c>
      <c r="D37" s="15" t="s">
        <v>1475</v>
      </c>
      <c r="E37" s="261">
        <v>1</v>
      </c>
      <c r="F37" s="15">
        <f t="shared" si="1"/>
        <v>41</v>
      </c>
      <c r="G37" s="204" t="s">
        <v>146</v>
      </c>
      <c r="H37" s="260" t="s">
        <v>144</v>
      </c>
      <c r="I37" s="15">
        <v>0</v>
      </c>
    </row>
    <row r="38" spans="1:9" x14ac:dyDescent="0.25">
      <c r="A38" s="15">
        <v>36</v>
      </c>
      <c r="B38" s="292" t="s">
        <v>148</v>
      </c>
      <c r="C38" s="15" t="s">
        <v>1475</v>
      </c>
      <c r="D38" s="15" t="s">
        <v>1475</v>
      </c>
      <c r="E38" s="261">
        <v>1</v>
      </c>
      <c r="F38" s="15">
        <f t="shared" si="1"/>
        <v>42</v>
      </c>
      <c r="G38" s="204" t="s">
        <v>149</v>
      </c>
      <c r="H38" s="260" t="s">
        <v>147</v>
      </c>
      <c r="I38" s="15">
        <v>0</v>
      </c>
    </row>
    <row r="39" spans="1:9" ht="30" x14ac:dyDescent="0.25">
      <c r="A39" s="15">
        <v>37</v>
      </c>
      <c r="B39" s="292" t="s">
        <v>150</v>
      </c>
      <c r="C39" s="15" t="s">
        <v>1474</v>
      </c>
      <c r="D39" s="15" t="s">
        <v>1474</v>
      </c>
      <c r="E39" s="261">
        <v>1</v>
      </c>
      <c r="F39" s="15">
        <f t="shared" si="1"/>
        <v>43</v>
      </c>
      <c r="G39" s="205" t="s">
        <v>151</v>
      </c>
      <c r="H39" s="259" t="s">
        <v>1180</v>
      </c>
      <c r="I39" s="15">
        <v>1</v>
      </c>
    </row>
    <row r="40" spans="1:9" x14ac:dyDescent="0.25">
      <c r="A40" s="15">
        <v>38</v>
      </c>
      <c r="B40" s="292" t="s">
        <v>153</v>
      </c>
      <c r="C40" s="15" t="s">
        <v>1475</v>
      </c>
      <c r="D40" s="15" t="s">
        <v>1475</v>
      </c>
      <c r="E40" s="261">
        <v>1</v>
      </c>
      <c r="F40" s="15">
        <f t="shared" si="1"/>
        <v>44</v>
      </c>
      <c r="G40" s="204" t="s">
        <v>154</v>
      </c>
      <c r="H40" s="260" t="s">
        <v>643</v>
      </c>
      <c r="I40" s="15">
        <v>0</v>
      </c>
    </row>
    <row r="41" spans="1:9" x14ac:dyDescent="0.25">
      <c r="A41" s="15">
        <v>39</v>
      </c>
      <c r="B41" s="292" t="s">
        <v>155</v>
      </c>
      <c r="C41" s="15" t="s">
        <v>1475</v>
      </c>
      <c r="D41" s="15" t="s">
        <v>1475</v>
      </c>
      <c r="E41" s="261">
        <v>1</v>
      </c>
      <c r="F41" s="15">
        <f t="shared" si="1"/>
        <v>45</v>
      </c>
      <c r="G41" s="204" t="s">
        <v>156</v>
      </c>
      <c r="H41" s="260" t="s">
        <v>636</v>
      </c>
      <c r="I41" s="15">
        <v>0</v>
      </c>
    </row>
    <row r="42" spans="1:9" x14ac:dyDescent="0.25">
      <c r="A42" s="15">
        <v>40</v>
      </c>
      <c r="B42" s="292" t="s">
        <v>157</v>
      </c>
      <c r="C42" s="15" t="s">
        <v>1474</v>
      </c>
      <c r="D42" s="15" t="s">
        <v>1474</v>
      </c>
      <c r="E42" s="261">
        <v>1</v>
      </c>
      <c r="F42" s="15">
        <f t="shared" si="1"/>
        <v>46</v>
      </c>
      <c r="G42" s="205" t="s">
        <v>158</v>
      </c>
      <c r="H42" s="257" t="s">
        <v>157</v>
      </c>
      <c r="I42" s="15">
        <v>1</v>
      </c>
    </row>
    <row r="43" spans="1:9" x14ac:dyDescent="0.25">
      <c r="A43" s="15">
        <v>41</v>
      </c>
      <c r="B43" s="292" t="s">
        <v>159</v>
      </c>
      <c r="C43" s="15" t="s">
        <v>1474</v>
      </c>
      <c r="D43" s="15" t="s">
        <v>1474</v>
      </c>
      <c r="E43" s="261">
        <v>1</v>
      </c>
      <c r="F43" s="15">
        <f t="shared" si="1"/>
        <v>47</v>
      </c>
      <c r="G43" s="204" t="s">
        <v>160</v>
      </c>
      <c r="H43" s="260" t="s">
        <v>645</v>
      </c>
      <c r="I43" s="15">
        <v>1</v>
      </c>
    </row>
    <row r="44" spans="1:9" x14ac:dyDescent="0.25">
      <c r="A44" s="15">
        <v>42</v>
      </c>
      <c r="B44" s="292" t="s">
        <v>161</v>
      </c>
      <c r="C44" s="15" t="s">
        <v>1475</v>
      </c>
      <c r="D44" s="15" t="s">
        <v>1475</v>
      </c>
      <c r="E44" s="261">
        <v>1</v>
      </c>
      <c r="F44" s="15">
        <f t="shared" si="1"/>
        <v>48</v>
      </c>
      <c r="G44" s="204" t="s">
        <v>162</v>
      </c>
      <c r="H44" s="260" t="s">
        <v>641</v>
      </c>
      <c r="I44" s="15">
        <v>0</v>
      </c>
    </row>
    <row r="45" spans="1:9" ht="30" x14ac:dyDescent="0.25">
      <c r="A45" s="15">
        <v>43</v>
      </c>
      <c r="B45" s="292" t="s">
        <v>163</v>
      </c>
      <c r="C45" s="15" t="s">
        <v>1474</v>
      </c>
      <c r="D45" s="15" t="s">
        <v>1474</v>
      </c>
      <c r="E45" s="261">
        <v>3</v>
      </c>
      <c r="F45" s="15">
        <f t="shared" si="1"/>
        <v>49</v>
      </c>
      <c r="G45" s="205" t="s">
        <v>164</v>
      </c>
      <c r="H45" s="257" t="s">
        <v>163</v>
      </c>
      <c r="I45" s="15">
        <v>1</v>
      </c>
    </row>
    <row r="46" spans="1:9" x14ac:dyDescent="0.25">
      <c r="A46" s="15">
        <v>44</v>
      </c>
      <c r="B46" s="292" t="s">
        <v>165</v>
      </c>
      <c r="C46" s="15" t="s">
        <v>1475</v>
      </c>
      <c r="D46" s="15" t="s">
        <v>1475</v>
      </c>
      <c r="E46" s="261">
        <v>1</v>
      </c>
      <c r="F46" s="15">
        <f t="shared" si="1"/>
        <v>52</v>
      </c>
      <c r="G46" s="204" t="s">
        <v>166</v>
      </c>
      <c r="H46" s="260" t="s">
        <v>642</v>
      </c>
      <c r="I46" s="15">
        <v>0</v>
      </c>
    </row>
    <row r="47" spans="1:9" x14ac:dyDescent="0.25">
      <c r="A47" s="15">
        <v>45</v>
      </c>
      <c r="B47" s="292" t="s">
        <v>167</v>
      </c>
      <c r="C47" s="15" t="s">
        <v>1474</v>
      </c>
      <c r="D47" s="15" t="s">
        <v>1474</v>
      </c>
      <c r="E47" s="261">
        <v>1</v>
      </c>
      <c r="F47" s="15">
        <f t="shared" si="1"/>
        <v>53</v>
      </c>
      <c r="G47" s="204" t="s">
        <v>168</v>
      </c>
      <c r="H47" s="260" t="s">
        <v>651</v>
      </c>
      <c r="I47" s="15">
        <v>1</v>
      </c>
    </row>
    <row r="48" spans="1:9" x14ac:dyDescent="0.25">
      <c r="A48" s="15">
        <v>46</v>
      </c>
      <c r="B48" s="292" t="s">
        <v>169</v>
      </c>
      <c r="C48" s="15" t="s">
        <v>1475</v>
      </c>
      <c r="D48" s="15" t="s">
        <v>1475</v>
      </c>
      <c r="E48" s="261">
        <v>1</v>
      </c>
      <c r="F48" s="15">
        <f t="shared" si="1"/>
        <v>54</v>
      </c>
      <c r="G48" s="204" t="s">
        <v>170</v>
      </c>
      <c r="H48" s="260" t="s">
        <v>639</v>
      </c>
      <c r="I48" s="15">
        <v>0</v>
      </c>
    </row>
    <row r="49" spans="1:9" x14ac:dyDescent="0.25">
      <c r="A49" s="15">
        <v>47</v>
      </c>
      <c r="B49" s="292" t="s">
        <v>673</v>
      </c>
      <c r="C49" s="15" t="s">
        <v>1474</v>
      </c>
      <c r="D49" s="15" t="s">
        <v>1474</v>
      </c>
      <c r="E49" s="261">
        <v>1</v>
      </c>
      <c r="F49" s="15">
        <f t="shared" si="1"/>
        <v>55</v>
      </c>
      <c r="G49" s="204" t="s">
        <v>171</v>
      </c>
      <c r="H49" s="260" t="s">
        <v>637</v>
      </c>
      <c r="I49" s="15">
        <v>1</v>
      </c>
    </row>
    <row r="50" spans="1:9" x14ac:dyDescent="0.25">
      <c r="A50" s="15">
        <v>48</v>
      </c>
      <c r="B50" s="292" t="s">
        <v>173</v>
      </c>
      <c r="C50" s="15" t="s">
        <v>1475</v>
      </c>
      <c r="D50" s="15" t="s">
        <v>1475</v>
      </c>
      <c r="E50" s="261">
        <v>1</v>
      </c>
      <c r="F50" s="15">
        <f t="shared" si="1"/>
        <v>56</v>
      </c>
      <c r="G50" s="204" t="s">
        <v>174</v>
      </c>
      <c r="H50" s="260" t="s">
        <v>172</v>
      </c>
      <c r="I50" s="15">
        <v>0</v>
      </c>
    </row>
    <row r="51" spans="1:9" x14ac:dyDescent="0.25">
      <c r="A51" s="15">
        <v>49</v>
      </c>
      <c r="B51" s="292" t="s">
        <v>176</v>
      </c>
      <c r="C51" s="15" t="s">
        <v>1475</v>
      </c>
      <c r="D51" s="15" t="s">
        <v>1475</v>
      </c>
      <c r="E51" s="261">
        <v>1</v>
      </c>
      <c r="F51" s="15">
        <f t="shared" si="1"/>
        <v>57</v>
      </c>
      <c r="G51" s="204" t="s">
        <v>177</v>
      </c>
      <c r="H51" s="260" t="s">
        <v>172</v>
      </c>
      <c r="I51" s="15">
        <v>0</v>
      </c>
    </row>
    <row r="52" spans="1:9" x14ac:dyDescent="0.25">
      <c r="A52" s="15">
        <v>50</v>
      </c>
      <c r="B52" s="292" t="s">
        <v>178</v>
      </c>
      <c r="C52" s="15" t="s">
        <v>1475</v>
      </c>
      <c r="D52" s="15" t="s">
        <v>1475</v>
      </c>
      <c r="E52" s="261">
        <v>1</v>
      </c>
      <c r="F52" s="15">
        <f t="shared" si="1"/>
        <v>58</v>
      </c>
      <c r="G52" s="204" t="s">
        <v>179</v>
      </c>
      <c r="H52" s="260" t="s">
        <v>172</v>
      </c>
      <c r="I52" s="15">
        <v>0</v>
      </c>
    </row>
    <row r="53" spans="1:9" x14ac:dyDescent="0.25">
      <c r="A53" s="15">
        <v>51</v>
      </c>
      <c r="B53" s="292" t="s">
        <v>180</v>
      </c>
      <c r="C53" s="15" t="s">
        <v>1475</v>
      </c>
      <c r="D53" s="15" t="s">
        <v>1475</v>
      </c>
      <c r="E53" s="261">
        <v>1</v>
      </c>
      <c r="F53" s="15">
        <f t="shared" si="1"/>
        <v>59</v>
      </c>
      <c r="G53" s="204" t="s">
        <v>181</v>
      </c>
      <c r="H53" s="260" t="s">
        <v>638</v>
      </c>
      <c r="I53" s="15">
        <v>0</v>
      </c>
    </row>
    <row r="54" spans="1:9" x14ac:dyDescent="0.25">
      <c r="A54" s="15">
        <v>52</v>
      </c>
      <c r="B54" s="292" t="s">
        <v>182</v>
      </c>
      <c r="C54" s="15" t="s">
        <v>1475</v>
      </c>
      <c r="D54" s="15" t="s">
        <v>1475</v>
      </c>
      <c r="E54" s="261">
        <v>1</v>
      </c>
      <c r="F54" s="15">
        <f t="shared" si="1"/>
        <v>60</v>
      </c>
      <c r="G54" s="204" t="s">
        <v>183</v>
      </c>
      <c r="H54" s="260" t="s">
        <v>635</v>
      </c>
      <c r="I54" s="15">
        <v>0</v>
      </c>
    </row>
    <row r="55" spans="1:9" x14ac:dyDescent="0.25">
      <c r="A55" s="15">
        <v>53</v>
      </c>
      <c r="B55" s="292" t="s">
        <v>184</v>
      </c>
      <c r="C55" s="15" t="s">
        <v>1475</v>
      </c>
      <c r="D55" s="15" t="s">
        <v>1475</v>
      </c>
      <c r="E55" s="261">
        <v>1</v>
      </c>
      <c r="F55" s="15">
        <f t="shared" si="1"/>
        <v>61</v>
      </c>
      <c r="G55" s="204" t="s">
        <v>185</v>
      </c>
      <c r="H55" s="260" t="s">
        <v>644</v>
      </c>
      <c r="I55" s="15">
        <v>0</v>
      </c>
    </row>
    <row r="56" spans="1:9" x14ac:dyDescent="0.25">
      <c r="A56" s="15">
        <v>54</v>
      </c>
      <c r="B56" s="292" t="s">
        <v>187</v>
      </c>
      <c r="C56" s="15" t="s">
        <v>1475</v>
      </c>
      <c r="D56" s="15" t="s">
        <v>1475</v>
      </c>
      <c r="E56" s="261">
        <v>2</v>
      </c>
      <c r="F56" s="15">
        <f t="shared" si="1"/>
        <v>62</v>
      </c>
      <c r="G56" s="204" t="s">
        <v>188</v>
      </c>
      <c r="H56" s="260" t="s">
        <v>186</v>
      </c>
      <c r="I56" s="15">
        <v>0</v>
      </c>
    </row>
    <row r="57" spans="1:9" x14ac:dyDescent="0.25">
      <c r="A57" s="15">
        <v>55</v>
      </c>
      <c r="B57" s="292" t="s">
        <v>189</v>
      </c>
      <c r="C57" s="15" t="s">
        <v>1474</v>
      </c>
      <c r="D57" s="15" t="s">
        <v>1474</v>
      </c>
      <c r="E57" s="261">
        <v>8</v>
      </c>
      <c r="F57" s="15">
        <f t="shared" si="1"/>
        <v>64</v>
      </c>
      <c r="G57" s="205" t="s">
        <v>190</v>
      </c>
      <c r="H57" s="260" t="s">
        <v>613</v>
      </c>
    </row>
    <row r="58" spans="1:9" x14ac:dyDescent="0.25">
      <c r="A58" s="15">
        <v>56</v>
      </c>
      <c r="B58" s="292" t="s">
        <v>192</v>
      </c>
      <c r="C58" s="15" t="s">
        <v>1474</v>
      </c>
      <c r="D58" s="15" t="s">
        <v>1474</v>
      </c>
      <c r="E58" s="261">
        <v>15</v>
      </c>
      <c r="F58" s="15">
        <f t="shared" si="1"/>
        <v>72</v>
      </c>
      <c r="G58" s="205" t="s">
        <v>193</v>
      </c>
      <c r="H58" s="260" t="s">
        <v>394</v>
      </c>
    </row>
    <row r="59" spans="1:9" x14ac:dyDescent="0.25">
      <c r="A59" s="15">
        <v>57</v>
      </c>
      <c r="B59" s="292" t="s">
        <v>194</v>
      </c>
      <c r="C59" s="15" t="s">
        <v>1475</v>
      </c>
      <c r="D59" s="15" t="s">
        <v>1475</v>
      </c>
      <c r="E59" s="261">
        <v>1</v>
      </c>
      <c r="F59" s="15">
        <f t="shared" si="1"/>
        <v>87</v>
      </c>
      <c r="G59" s="204" t="s">
        <v>195</v>
      </c>
      <c r="H59" s="260" t="s">
        <v>646</v>
      </c>
      <c r="I59" s="15">
        <v>0</v>
      </c>
    </row>
    <row r="60" spans="1:9" x14ac:dyDescent="0.25">
      <c r="A60" s="15">
        <v>58</v>
      </c>
      <c r="B60" s="292" t="s">
        <v>196</v>
      </c>
      <c r="C60" s="15" t="s">
        <v>1475</v>
      </c>
      <c r="D60" s="15" t="s">
        <v>1475</v>
      </c>
      <c r="E60" s="261">
        <v>1</v>
      </c>
      <c r="F60" s="15">
        <f t="shared" si="1"/>
        <v>88</v>
      </c>
      <c r="G60" s="204" t="s">
        <v>197</v>
      </c>
      <c r="H60" s="260" t="s">
        <v>650</v>
      </c>
      <c r="I60" s="15">
        <v>0</v>
      </c>
    </row>
    <row r="61" spans="1:9" x14ac:dyDescent="0.25">
      <c r="A61" s="15">
        <v>59</v>
      </c>
      <c r="B61" s="292" t="s">
        <v>237</v>
      </c>
      <c r="C61" s="15" t="s">
        <v>1474</v>
      </c>
      <c r="D61" s="15" t="s">
        <v>1474</v>
      </c>
      <c r="E61" s="261">
        <v>1</v>
      </c>
      <c r="F61" s="15">
        <f t="shared" si="1"/>
        <v>89</v>
      </c>
      <c r="G61" s="204" t="s">
        <v>198</v>
      </c>
      <c r="H61" s="260" t="s">
        <v>536</v>
      </c>
      <c r="I61" s="15">
        <v>1</v>
      </c>
    </row>
    <row r="62" spans="1:9" x14ac:dyDescent="0.25">
      <c r="A62" s="15">
        <v>60</v>
      </c>
      <c r="B62" s="292" t="s">
        <v>199</v>
      </c>
      <c r="C62" s="15" t="s">
        <v>1474</v>
      </c>
      <c r="D62" s="15" t="s">
        <v>1474</v>
      </c>
      <c r="E62" s="261">
        <v>3</v>
      </c>
      <c r="F62" s="15">
        <f t="shared" si="1"/>
        <v>90</v>
      </c>
      <c r="G62" s="205" t="s">
        <v>200</v>
      </c>
      <c r="H62" s="257" t="s">
        <v>199</v>
      </c>
      <c r="I62" s="15">
        <v>1</v>
      </c>
    </row>
    <row r="63" spans="1:9" x14ac:dyDescent="0.25">
      <c r="A63" s="15">
        <v>61</v>
      </c>
      <c r="B63" s="292" t="s">
        <v>1265</v>
      </c>
      <c r="C63" s="15" t="s">
        <v>1476</v>
      </c>
      <c r="D63" s="15" t="s">
        <v>1476</v>
      </c>
      <c r="E63" s="261">
        <v>1</v>
      </c>
      <c r="F63" s="15">
        <f t="shared" si="1"/>
        <v>93</v>
      </c>
      <c r="G63" s="204" t="s">
        <v>1133</v>
      </c>
      <c r="H63" s="260" t="s">
        <v>48</v>
      </c>
      <c r="I63" s="15">
        <v>0</v>
      </c>
    </row>
    <row r="64" spans="1:9" x14ac:dyDescent="0.25">
      <c r="A64" s="15">
        <v>62</v>
      </c>
      <c r="B64" s="292" t="s">
        <v>1265</v>
      </c>
      <c r="E64" s="261">
        <v>1</v>
      </c>
      <c r="F64" s="15">
        <f t="shared" si="1"/>
        <v>94</v>
      </c>
      <c r="G64" s="204" t="s">
        <v>1137</v>
      </c>
      <c r="H64" s="260" t="s">
        <v>48</v>
      </c>
      <c r="I64" s="15">
        <v>0</v>
      </c>
    </row>
    <row r="65" spans="1:9" x14ac:dyDescent="0.25">
      <c r="A65" s="15">
        <v>63</v>
      </c>
      <c r="B65" s="292" t="s">
        <v>1265</v>
      </c>
      <c r="E65" s="261">
        <v>1</v>
      </c>
      <c r="F65" s="15">
        <f t="shared" si="1"/>
        <v>95</v>
      </c>
      <c r="G65" s="204" t="s">
        <v>1138</v>
      </c>
      <c r="H65" s="260" t="s">
        <v>48</v>
      </c>
      <c r="I65" s="15">
        <v>0</v>
      </c>
    </row>
    <row r="66" spans="1:9" x14ac:dyDescent="0.25">
      <c r="A66" s="15">
        <v>64</v>
      </c>
      <c r="B66" s="292" t="s">
        <v>201</v>
      </c>
      <c r="C66" s="15" t="s">
        <v>1474</v>
      </c>
      <c r="D66" s="15" t="s">
        <v>1474</v>
      </c>
      <c r="E66" s="261">
        <v>4</v>
      </c>
      <c r="F66" s="15">
        <f t="shared" si="1"/>
        <v>96</v>
      </c>
      <c r="G66" s="205" t="s">
        <v>202</v>
      </c>
      <c r="H66" s="257" t="s">
        <v>201</v>
      </c>
      <c r="I66" s="15">
        <v>1</v>
      </c>
    </row>
    <row r="67" spans="1:9" x14ac:dyDescent="0.25">
      <c r="A67" s="15">
        <v>65</v>
      </c>
      <c r="B67" s="292" t="s">
        <v>203</v>
      </c>
      <c r="C67" s="15" t="s">
        <v>1474</v>
      </c>
      <c r="D67" s="15" t="s">
        <v>1474</v>
      </c>
      <c r="E67" s="261">
        <v>4</v>
      </c>
      <c r="F67" s="15">
        <f t="shared" ref="F67:F89" si="2">E66+F66</f>
        <v>100</v>
      </c>
      <c r="G67" s="205" t="s">
        <v>204</v>
      </c>
      <c r="H67" s="257" t="s">
        <v>203</v>
      </c>
      <c r="I67" s="15">
        <v>1</v>
      </c>
    </row>
    <row r="68" spans="1:9" x14ac:dyDescent="0.25">
      <c r="A68" s="15">
        <v>66</v>
      </c>
      <c r="B68" s="295" t="s">
        <v>1130</v>
      </c>
      <c r="C68" s="15" t="s">
        <v>1475</v>
      </c>
      <c r="D68" s="15" t="s">
        <v>1475</v>
      </c>
      <c r="E68" s="261">
        <v>1</v>
      </c>
      <c r="F68" s="15">
        <f t="shared" si="2"/>
        <v>104</v>
      </c>
      <c r="G68" s="204" t="s">
        <v>206</v>
      </c>
      <c r="H68" s="260" t="s">
        <v>613</v>
      </c>
    </row>
    <row r="69" spans="1:9" x14ac:dyDescent="0.25">
      <c r="A69" s="15">
        <v>67</v>
      </c>
      <c r="B69" s="295" t="s">
        <v>1131</v>
      </c>
      <c r="C69" s="15" t="s">
        <v>1475</v>
      </c>
      <c r="D69" s="15" t="s">
        <v>1475</v>
      </c>
      <c r="E69" s="261">
        <v>1</v>
      </c>
      <c r="F69" s="15">
        <f t="shared" si="2"/>
        <v>105</v>
      </c>
      <c r="G69" s="204" t="s">
        <v>207</v>
      </c>
      <c r="H69" s="260" t="s">
        <v>613</v>
      </c>
    </row>
    <row r="70" spans="1:9" x14ac:dyDescent="0.25">
      <c r="A70" s="15">
        <v>68</v>
      </c>
      <c r="B70" s="295" t="s">
        <v>1132</v>
      </c>
      <c r="C70" s="15" t="s">
        <v>1475</v>
      </c>
      <c r="D70" s="15" t="s">
        <v>1475</v>
      </c>
      <c r="E70" s="261">
        <v>1</v>
      </c>
      <c r="F70" s="15">
        <f t="shared" si="2"/>
        <v>106</v>
      </c>
      <c r="G70" s="204" t="s">
        <v>208</v>
      </c>
      <c r="H70" s="260" t="s">
        <v>613</v>
      </c>
    </row>
    <row r="71" spans="1:9" x14ac:dyDescent="0.25">
      <c r="A71" s="15">
        <v>69</v>
      </c>
      <c r="B71" s="292" t="s">
        <v>209</v>
      </c>
      <c r="C71" s="15" t="s">
        <v>1474</v>
      </c>
      <c r="D71" s="15" t="s">
        <v>1474</v>
      </c>
      <c r="E71" s="261">
        <v>1</v>
      </c>
      <c r="F71" s="15">
        <f t="shared" si="2"/>
        <v>107</v>
      </c>
      <c r="G71" s="205" t="s">
        <v>210</v>
      </c>
      <c r="H71" s="260" t="s">
        <v>613</v>
      </c>
    </row>
    <row r="72" spans="1:9" x14ac:dyDescent="0.25">
      <c r="A72" s="15">
        <v>70</v>
      </c>
      <c r="B72" s="292" t="s">
        <v>211</v>
      </c>
      <c r="C72" s="15" t="s">
        <v>1474</v>
      </c>
      <c r="D72" s="15" t="s">
        <v>1474</v>
      </c>
      <c r="E72" s="261">
        <v>1</v>
      </c>
      <c r="F72" s="15">
        <f t="shared" si="2"/>
        <v>108</v>
      </c>
      <c r="G72" s="205" t="s">
        <v>212</v>
      </c>
      <c r="H72" s="260" t="s">
        <v>613</v>
      </c>
    </row>
    <row r="73" spans="1:9" x14ac:dyDescent="0.25">
      <c r="A73" s="15">
        <v>71</v>
      </c>
      <c r="B73" s="292" t="s">
        <v>1265</v>
      </c>
      <c r="C73" s="15" t="s">
        <v>1476</v>
      </c>
      <c r="D73" s="297" t="s">
        <v>1514</v>
      </c>
      <c r="E73" s="261">
        <v>1</v>
      </c>
      <c r="F73" s="15">
        <f t="shared" si="2"/>
        <v>109</v>
      </c>
      <c r="G73" s="204" t="s">
        <v>213</v>
      </c>
      <c r="H73" s="260" t="s">
        <v>48</v>
      </c>
      <c r="I73" s="15">
        <v>0</v>
      </c>
    </row>
    <row r="74" spans="1:9" x14ac:dyDescent="0.25">
      <c r="A74" s="15">
        <v>72</v>
      </c>
      <c r="B74" s="292" t="s">
        <v>215</v>
      </c>
      <c r="C74" s="15" t="s">
        <v>1475</v>
      </c>
      <c r="D74" s="15" t="s">
        <v>1475</v>
      </c>
      <c r="E74" s="261">
        <v>1</v>
      </c>
      <c r="F74" s="15">
        <f t="shared" si="2"/>
        <v>110</v>
      </c>
      <c r="G74" s="204" t="s">
        <v>216</v>
      </c>
      <c r="H74" s="260" t="s">
        <v>214</v>
      </c>
      <c r="I74" s="15">
        <v>0</v>
      </c>
    </row>
    <row r="75" spans="1:9" x14ac:dyDescent="0.25">
      <c r="A75" s="15">
        <v>73</v>
      </c>
      <c r="B75" s="292" t="s">
        <v>217</v>
      </c>
      <c r="C75" s="15" t="s">
        <v>1475</v>
      </c>
      <c r="D75" s="15" t="s">
        <v>1475</v>
      </c>
      <c r="E75" s="261">
        <v>1</v>
      </c>
      <c r="F75" s="15">
        <f t="shared" si="2"/>
        <v>111</v>
      </c>
      <c r="G75" s="204" t="s">
        <v>218</v>
      </c>
      <c r="H75" s="260" t="s">
        <v>214</v>
      </c>
      <c r="I75" s="15">
        <v>0</v>
      </c>
    </row>
    <row r="76" spans="1:9" x14ac:dyDescent="0.25">
      <c r="A76" s="15">
        <v>74</v>
      </c>
      <c r="B76" s="292" t="s">
        <v>219</v>
      </c>
      <c r="C76" s="15" t="s">
        <v>1474</v>
      </c>
      <c r="D76" s="15" t="s">
        <v>1474</v>
      </c>
      <c r="E76" s="261">
        <v>1</v>
      </c>
      <c r="F76" s="15">
        <f t="shared" si="2"/>
        <v>112</v>
      </c>
      <c r="G76" s="205" t="s">
        <v>220</v>
      </c>
      <c r="H76" s="260" t="s">
        <v>613</v>
      </c>
    </row>
    <row r="77" spans="1:9" x14ac:dyDescent="0.25">
      <c r="A77" s="15">
        <v>75</v>
      </c>
      <c r="B77" s="292" t="s">
        <v>222</v>
      </c>
      <c r="C77" s="15" t="s">
        <v>1475</v>
      </c>
      <c r="D77" s="15" t="s">
        <v>1475</v>
      </c>
      <c r="E77" s="261">
        <v>7</v>
      </c>
      <c r="F77" s="15">
        <f t="shared" si="2"/>
        <v>113</v>
      </c>
      <c r="G77" s="204" t="s">
        <v>223</v>
      </c>
      <c r="H77" s="260" t="s">
        <v>221</v>
      </c>
      <c r="I77" s="15">
        <v>0</v>
      </c>
    </row>
    <row r="78" spans="1:9" ht="30" x14ac:dyDescent="0.25">
      <c r="A78" s="15">
        <v>76</v>
      </c>
      <c r="B78" s="292" t="s">
        <v>225</v>
      </c>
      <c r="C78" s="15" t="s">
        <v>1475</v>
      </c>
      <c r="D78" s="15" t="s">
        <v>1475</v>
      </c>
      <c r="E78" s="261">
        <v>1</v>
      </c>
      <c r="F78" s="15">
        <f t="shared" si="2"/>
        <v>120</v>
      </c>
      <c r="G78" s="204" t="s">
        <v>226</v>
      </c>
      <c r="H78" s="260" t="s">
        <v>224</v>
      </c>
      <c r="I78" s="15">
        <v>0</v>
      </c>
    </row>
    <row r="79" spans="1:9" x14ac:dyDescent="0.25">
      <c r="A79" s="15">
        <v>77</v>
      </c>
      <c r="B79" s="292" t="s">
        <v>674</v>
      </c>
      <c r="C79" s="15" t="s">
        <v>1474</v>
      </c>
      <c r="D79" s="15" t="s">
        <v>1474</v>
      </c>
      <c r="E79" s="261">
        <v>1</v>
      </c>
      <c r="F79" s="15">
        <f t="shared" si="2"/>
        <v>121</v>
      </c>
      <c r="G79" s="205" t="s">
        <v>227</v>
      </c>
      <c r="H79" s="260" t="s">
        <v>613</v>
      </c>
    </row>
    <row r="80" spans="1:9" x14ac:dyDescent="0.25">
      <c r="A80" s="15">
        <v>78</v>
      </c>
      <c r="B80" s="292" t="s">
        <v>228</v>
      </c>
      <c r="C80" s="15" t="s">
        <v>1475</v>
      </c>
      <c r="D80" s="15" t="s">
        <v>1475</v>
      </c>
      <c r="E80" s="261">
        <v>1</v>
      </c>
      <c r="F80" s="15">
        <f t="shared" si="2"/>
        <v>122</v>
      </c>
      <c r="G80" s="204" t="s">
        <v>229</v>
      </c>
      <c r="H80" s="260" t="s">
        <v>100</v>
      </c>
      <c r="I80" s="15">
        <v>0</v>
      </c>
    </row>
    <row r="81" spans="1:9" x14ac:dyDescent="0.25">
      <c r="A81" s="15">
        <v>79</v>
      </c>
      <c r="B81" s="292" t="s">
        <v>230</v>
      </c>
      <c r="C81" s="15" t="s">
        <v>1475</v>
      </c>
      <c r="D81" s="15" t="s">
        <v>1475</v>
      </c>
      <c r="E81" s="261">
        <v>1</v>
      </c>
      <c r="F81" s="15">
        <f t="shared" si="2"/>
        <v>123</v>
      </c>
      <c r="G81" s="204" t="s">
        <v>231</v>
      </c>
      <c r="H81" s="260" t="s">
        <v>100</v>
      </c>
      <c r="I81" s="15">
        <v>0</v>
      </c>
    </row>
    <row r="82" spans="1:9" x14ac:dyDescent="0.25">
      <c r="A82" s="15">
        <v>80</v>
      </c>
      <c r="B82" s="292" t="s">
        <v>232</v>
      </c>
      <c r="C82" s="15" t="s">
        <v>1475</v>
      </c>
      <c r="D82" s="15" t="s">
        <v>1475</v>
      </c>
      <c r="E82" s="261">
        <v>1</v>
      </c>
      <c r="F82" s="15">
        <f t="shared" si="2"/>
        <v>124</v>
      </c>
      <c r="G82" s="204" t="s">
        <v>233</v>
      </c>
      <c r="H82" s="260" t="s">
        <v>100</v>
      </c>
      <c r="I82" s="15">
        <v>0</v>
      </c>
    </row>
    <row r="83" spans="1:9" x14ac:dyDescent="0.25">
      <c r="A83" s="15">
        <v>81</v>
      </c>
      <c r="B83" s="292" t="s">
        <v>235</v>
      </c>
      <c r="C83" s="15" t="s">
        <v>1475</v>
      </c>
      <c r="D83" s="15" t="s">
        <v>1475</v>
      </c>
      <c r="E83" s="261">
        <v>1</v>
      </c>
      <c r="F83" s="15">
        <f t="shared" si="2"/>
        <v>125</v>
      </c>
      <c r="G83" s="207" t="s">
        <v>236</v>
      </c>
      <c r="H83" s="260" t="s">
        <v>234</v>
      </c>
      <c r="I83" s="15">
        <v>0</v>
      </c>
    </row>
    <row r="84" spans="1:9" x14ac:dyDescent="0.25">
      <c r="A84" s="15">
        <v>82</v>
      </c>
      <c r="B84" s="295" t="s">
        <v>1107</v>
      </c>
      <c r="C84" s="15" t="s">
        <v>1475</v>
      </c>
      <c r="D84" s="15" t="s">
        <v>1474</v>
      </c>
      <c r="E84" s="261">
        <v>1</v>
      </c>
      <c r="F84" s="15">
        <f t="shared" si="2"/>
        <v>126</v>
      </c>
      <c r="G84" s="207" t="s">
        <v>888</v>
      </c>
      <c r="H84" s="260" t="s">
        <v>48</v>
      </c>
      <c r="I84" s="15">
        <v>0</v>
      </c>
    </row>
    <row r="85" spans="1:9" x14ac:dyDescent="0.25">
      <c r="A85" s="15">
        <v>83</v>
      </c>
      <c r="B85" s="292" t="s">
        <v>1265</v>
      </c>
      <c r="D85" s="297" t="s">
        <v>1515</v>
      </c>
      <c r="E85" s="261">
        <v>1</v>
      </c>
      <c r="F85" s="15">
        <f t="shared" si="2"/>
        <v>127</v>
      </c>
      <c r="G85" s="207" t="s">
        <v>889</v>
      </c>
      <c r="H85" s="260" t="s">
        <v>48</v>
      </c>
      <c r="I85" s="15">
        <v>0</v>
      </c>
    </row>
    <row r="86" spans="1:9" x14ac:dyDescent="0.25">
      <c r="A86" s="15">
        <v>84</v>
      </c>
      <c r="B86" s="295" t="s">
        <v>238</v>
      </c>
      <c r="C86" s="15" t="s">
        <v>1474</v>
      </c>
      <c r="D86" s="15" t="s">
        <v>1474</v>
      </c>
      <c r="E86" s="261">
        <v>1</v>
      </c>
      <c r="F86" s="15">
        <f t="shared" si="2"/>
        <v>128</v>
      </c>
      <c r="G86" s="205" t="s">
        <v>239</v>
      </c>
      <c r="H86" s="257" t="s">
        <v>613</v>
      </c>
    </row>
    <row r="87" spans="1:9" ht="30" x14ac:dyDescent="0.25">
      <c r="A87" s="15">
        <v>85</v>
      </c>
      <c r="B87" s="295" t="s">
        <v>1468</v>
      </c>
      <c r="C87" s="15" t="s">
        <v>1477</v>
      </c>
      <c r="D87" s="297" t="s">
        <v>1481</v>
      </c>
      <c r="E87" s="261">
        <v>1</v>
      </c>
      <c r="F87" s="15">
        <f t="shared" si="2"/>
        <v>129</v>
      </c>
      <c r="G87" s="205" t="s">
        <v>240</v>
      </c>
      <c r="H87" s="260" t="s">
        <v>613</v>
      </c>
    </row>
    <row r="88" spans="1:9" x14ac:dyDescent="0.25">
      <c r="A88" s="15">
        <v>86</v>
      </c>
      <c r="B88" s="292" t="s">
        <v>242</v>
      </c>
      <c r="C88" s="15" t="s">
        <v>1475</v>
      </c>
      <c r="D88" s="15" t="s">
        <v>1475</v>
      </c>
      <c r="E88" s="261">
        <v>5</v>
      </c>
      <c r="F88" s="15">
        <f t="shared" si="2"/>
        <v>130</v>
      </c>
      <c r="G88" s="204" t="s">
        <v>243</v>
      </c>
      <c r="H88" s="260" t="s">
        <v>241</v>
      </c>
      <c r="I88" s="15">
        <v>0</v>
      </c>
    </row>
    <row r="89" spans="1:9" x14ac:dyDescent="0.25">
      <c r="A89" s="15">
        <v>87</v>
      </c>
      <c r="B89" s="295" t="s">
        <v>244</v>
      </c>
      <c r="C89" s="15" t="s">
        <v>1478</v>
      </c>
      <c r="D89" s="297" t="s">
        <v>1475</v>
      </c>
      <c r="E89" s="261">
        <v>1</v>
      </c>
      <c r="F89" s="15">
        <f t="shared" si="2"/>
        <v>135</v>
      </c>
      <c r="G89" s="205" t="s">
        <v>245</v>
      </c>
      <c r="H89" s="257" t="s">
        <v>613</v>
      </c>
    </row>
    <row r="93" spans="1:9" x14ac:dyDescent="0.25">
      <c r="B93" s="15" t="s">
        <v>1517</v>
      </c>
    </row>
    <row r="94" spans="1:9" x14ac:dyDescent="0.25">
      <c r="B94" s="297"/>
      <c r="C94" s="15" t="s">
        <v>1516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Revision</vt:lpstr>
      <vt:lpstr>Overview</vt:lpstr>
      <vt:lpstr>Config2022</vt:lpstr>
      <vt:lpstr>FuseCfg2022</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2022-08-08T10:43:16Z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