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D2C92442-E98D-4911-BDA7-F62184953F31}"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ConfigNew!$A$5:$AI$112</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10" i="31" l="1"/>
  <c r="AF118" i="31" s="1"/>
  <c r="AE110" i="31"/>
  <c r="AE118" i="31" s="1"/>
  <c r="AF79" i="31"/>
  <c r="AE79" i="31"/>
  <c r="AF78" i="31"/>
  <c r="AE78" i="31"/>
  <c r="T78" i="31" l="1"/>
  <c r="U78" i="31"/>
  <c r="V78" i="31"/>
  <c r="W78" i="31"/>
  <c r="S78" i="31"/>
  <c r="R78" i="31"/>
  <c r="Q78" i="31"/>
  <c r="L78" i="31"/>
  <c r="M78" i="31"/>
  <c r="N78" i="31"/>
  <c r="O78" i="31"/>
  <c r="P78" i="31"/>
  <c r="I78" i="31"/>
  <c r="J78" i="31"/>
  <c r="K78" i="31"/>
  <c r="H78" i="31"/>
  <c r="G78" i="31"/>
  <c r="F78" i="31"/>
  <c r="E78" i="31"/>
  <c r="Y110" i="31"/>
  <c r="X110" i="31"/>
  <c r="X82" i="31"/>
  <c r="Y81" i="31"/>
  <c r="Y79" i="31"/>
  <c r="X79" i="31"/>
  <c r="Y78" i="31"/>
  <c r="X78" i="31"/>
  <c r="W110" i="31"/>
  <c r="W79" i="31"/>
  <c r="X118" i="31" l="1"/>
  <c r="Y118" i="31"/>
  <c r="W118" i="31"/>
  <c r="AD110" i="31" l="1"/>
  <c r="AD81" i="31"/>
  <c r="AD79" i="31"/>
  <c r="AD78" i="31"/>
  <c r="Z110" i="31" l="1"/>
  <c r="Z81" i="31"/>
  <c r="Z79" i="31"/>
  <c r="Z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V79" i="31"/>
  <c r="U79" i="31"/>
  <c r="T79"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O59" i="7" l="1"/>
  <c r="L42" i="28"/>
  <c r="O21" i="7"/>
  <c r="G41" i="29"/>
  <c r="P49" i="30"/>
  <c r="P34" i="30"/>
  <c r="P97" i="7"/>
  <c r="P116" i="30"/>
  <c r="P13" i="7"/>
  <c r="G34" i="28"/>
  <c r="O78" i="7"/>
  <c r="Q121" i="7"/>
  <c r="P49" i="7"/>
  <c r="R122" i="30"/>
  <c r="P125" i="30"/>
  <c r="R4" i="30"/>
  <c r="L9" i="24"/>
  <c r="L36" i="27"/>
  <c r="L32" i="8"/>
  <c r="G20" i="29"/>
  <c r="Q103" i="30"/>
  <c r="O24" i="7"/>
  <c r="Q110" i="7"/>
  <c r="Q98" i="30"/>
  <c r="Q41" i="7"/>
  <c r="L13" i="24"/>
  <c r="L42" i="8"/>
  <c r="Q56" i="7"/>
  <c r="G34" i="29"/>
  <c r="P47" i="7"/>
  <c r="L14" i="24"/>
  <c r="Q99" i="7"/>
  <c r="L36" i="24"/>
  <c r="P53" i="7"/>
  <c r="M42" i="8"/>
  <c r="G6" i="15"/>
  <c r="G40" i="24"/>
  <c r="N23" i="8"/>
  <c r="Q50" i="7"/>
  <c r="G36" i="28"/>
  <c r="N18" i="8"/>
  <c r="P80" i="7"/>
  <c r="G23" i="29"/>
  <c r="Q15" i="7"/>
  <c r="N8" i="8"/>
  <c r="G10" i="27"/>
  <c r="M59" i="8"/>
  <c r="O103" i="7"/>
  <c r="L30" i="24"/>
  <c r="O118" i="7"/>
  <c r="L16" i="28"/>
  <c r="L21" i="28"/>
  <c r="O49" i="7"/>
  <c r="P29" i="7"/>
  <c r="P11" i="7"/>
  <c r="Q29" i="30"/>
  <c r="G7" i="15"/>
  <c r="Q56" i="30"/>
  <c r="R28" i="30"/>
  <c r="P6" i="7"/>
  <c r="P12" i="7"/>
  <c r="Q47" i="30"/>
  <c r="P80" i="30"/>
  <c r="L21" i="24"/>
  <c r="L65" i="8"/>
  <c r="Q93" i="30"/>
  <c r="G19" i="27"/>
  <c r="L17" i="24"/>
  <c r="P109" i="7"/>
  <c r="P38" i="7"/>
  <c r="P50" i="30"/>
  <c r="P26" i="30"/>
  <c r="P58" i="7"/>
  <c r="M64" i="8"/>
  <c r="Q12" i="30"/>
  <c r="R78" i="30"/>
  <c r="R108" i="30"/>
  <c r="L7" i="24"/>
  <c r="O75" i="7"/>
  <c r="P112" i="7"/>
  <c r="L29" i="27"/>
  <c r="R121" i="30"/>
  <c r="R13" i="30"/>
  <c r="G32" i="29"/>
  <c r="O96" i="7"/>
  <c r="G9" i="27"/>
  <c r="G18" i="24"/>
  <c r="G30" i="28"/>
  <c r="G40" i="28"/>
  <c r="Q30" i="7"/>
  <c r="Q46" i="30"/>
  <c r="G25" i="29"/>
  <c r="P34" i="7"/>
  <c r="G38" i="24"/>
  <c r="P121" i="30"/>
  <c r="Q118" i="30"/>
  <c r="F3" i="21"/>
  <c r="Q123" i="7"/>
  <c r="N42" i="8"/>
  <c r="R115" i="30"/>
  <c r="R114" i="30"/>
  <c r="L24" i="27"/>
  <c r="G21" i="27"/>
  <c r="Q46" i="7"/>
  <c r="N43" i="8"/>
  <c r="G25" i="27"/>
  <c r="M39" i="8"/>
  <c r="G34" i="24"/>
  <c r="Q82" i="30"/>
  <c r="G7" i="29"/>
  <c r="M9" i="8"/>
  <c r="G7" i="24"/>
  <c r="P94" i="7"/>
  <c r="L37" i="28"/>
  <c r="P33" i="7"/>
  <c r="G4" i="28"/>
  <c r="P4" i="30"/>
  <c r="R58" i="30"/>
  <c r="Q43" i="30"/>
  <c r="P117" i="30"/>
  <c r="L13" i="8"/>
  <c r="M34" i="8"/>
  <c r="L36" i="8"/>
  <c r="P60" i="30"/>
  <c r="Q55" i="30"/>
  <c r="P110" i="30"/>
  <c r="G23" i="28"/>
  <c r="P11" i="30"/>
  <c r="O51" i="7"/>
  <c r="Q113" i="30"/>
  <c r="R125" i="30"/>
  <c r="P27" i="30"/>
  <c r="O7" i="7"/>
  <c r="L17" i="29"/>
  <c r="G22" i="29"/>
  <c r="P52" i="7"/>
  <c r="P75" i="7"/>
  <c r="Q44" i="7"/>
  <c r="N9" i="8"/>
  <c r="M63" i="8"/>
  <c r="R41" i="30"/>
  <c r="P124" i="7"/>
  <c r="M37" i="8"/>
  <c r="R43" i="30"/>
  <c r="R120" i="30"/>
  <c r="O113" i="7"/>
  <c r="L39" i="28"/>
  <c r="G13" i="27"/>
  <c r="O82" i="7"/>
  <c r="Q115" i="30"/>
  <c r="O80" i="7"/>
  <c r="O121" i="7"/>
  <c r="Q117" i="7"/>
  <c r="P14" i="30"/>
  <c r="Q6" i="30"/>
  <c r="L7" i="27"/>
  <c r="Q90" i="30"/>
  <c r="R96" i="30"/>
  <c r="Q100" i="7"/>
  <c r="L15" i="28"/>
  <c r="P12" i="30"/>
  <c r="Q101" i="7"/>
  <c r="L32" i="24"/>
  <c r="P121" i="7"/>
  <c r="G10" i="29"/>
  <c r="L41" i="27"/>
  <c r="L4" i="24"/>
  <c r="O115" i="7"/>
  <c r="G18" i="27"/>
  <c r="Q78" i="7"/>
  <c r="G26" i="29"/>
  <c r="Q119" i="7"/>
  <c r="Q120" i="30"/>
  <c r="R81" i="30"/>
  <c r="R93" i="30"/>
  <c r="L15" i="29"/>
  <c r="P93" i="7"/>
  <c r="L57" i="8"/>
  <c r="R74" i="30"/>
  <c r="P21" i="7"/>
  <c r="G37" i="29"/>
  <c r="L8" i="28"/>
  <c r="P83" i="7"/>
  <c r="Q29" i="7"/>
  <c r="Q11" i="7"/>
  <c r="M31" i="8"/>
  <c r="Q55" i="7"/>
  <c r="G42" i="27"/>
  <c r="P108" i="30"/>
  <c r="M40" i="8"/>
  <c r="F11" i="21"/>
  <c r="K14" i="21"/>
  <c r="Q27" i="7"/>
  <c r="Q112" i="7"/>
  <c r="L7" i="28"/>
  <c r="G22" i="24"/>
  <c r="P44" i="7"/>
  <c r="G3" i="24"/>
  <c r="G13" i="29"/>
  <c r="Q40" i="30"/>
  <c r="P15" i="7"/>
  <c r="R90" i="30"/>
  <c r="Q54" i="30"/>
  <c r="L8" i="8"/>
  <c r="O26" i="7"/>
  <c r="Q78" i="30"/>
  <c r="O125" i="7"/>
  <c r="Q92" i="30"/>
  <c r="P61" i="7"/>
  <c r="G13" i="24"/>
  <c r="Q49" i="30"/>
  <c r="L12" i="24"/>
  <c r="L11" i="28"/>
  <c r="F9" i="21"/>
  <c r="L32" i="28"/>
  <c r="Q15" i="30"/>
  <c r="P54" i="30"/>
  <c r="Q59" i="30"/>
  <c r="O100" i="7"/>
  <c r="G20" i="24"/>
  <c r="L41" i="8"/>
  <c r="G11" i="27"/>
  <c r="P48" i="7"/>
  <c r="O27" i="7"/>
  <c r="P122" i="7"/>
  <c r="G37" i="27"/>
  <c r="P51" i="7"/>
  <c r="Q22" i="7"/>
  <c r="G35" i="28"/>
  <c r="P15" i="30"/>
  <c r="N22" i="8"/>
  <c r="L35" i="27"/>
  <c r="G32" i="24"/>
  <c r="F16" i="21"/>
  <c r="Q99" i="30"/>
  <c r="Q118" i="7"/>
  <c r="L10" i="27"/>
  <c r="L30" i="28"/>
  <c r="P23" i="7"/>
  <c r="M2" i="8"/>
  <c r="G23" i="24"/>
  <c r="L34" i="28"/>
  <c r="P51" i="30"/>
  <c r="Q4" i="7"/>
  <c r="R37" i="30"/>
  <c r="L17" i="28"/>
  <c r="Q50" i="30"/>
  <c r="L23" i="8"/>
  <c r="Q111" i="30"/>
  <c r="O91" i="7"/>
  <c r="G21" i="29"/>
  <c r="Q82" i="7"/>
  <c r="G13" i="15"/>
  <c r="O93" i="7"/>
  <c r="R6" i="30"/>
  <c r="Q52" i="30"/>
  <c r="R82" i="30"/>
  <c r="G40" i="29"/>
  <c r="L34" i="8"/>
  <c r="G9" i="29"/>
  <c r="L17" i="27"/>
  <c r="M19" i="8"/>
  <c r="Q95" i="7"/>
  <c r="N53" i="8"/>
  <c r="R75" i="30"/>
  <c r="L31" i="24"/>
  <c r="Q94" i="7"/>
  <c r="L22" i="27"/>
  <c r="O36" i="7"/>
  <c r="M65" i="8"/>
  <c r="L20" i="27"/>
  <c r="P116" i="7"/>
  <c r="L6" i="28"/>
  <c r="Q122" i="7"/>
  <c r="K15" i="21"/>
  <c r="P38" i="30"/>
  <c r="P27" i="7"/>
  <c r="P55" i="7"/>
  <c r="O38" i="7"/>
  <c r="P22" i="7"/>
  <c r="O52" i="7"/>
  <c r="M12" i="8"/>
  <c r="G28" i="24"/>
  <c r="P94" i="30"/>
  <c r="L15" i="24"/>
  <c r="N39" i="8"/>
  <c r="O32" i="7"/>
  <c r="O37" i="7"/>
  <c r="R47" i="30"/>
  <c r="G11" i="24"/>
  <c r="M60" i="8"/>
  <c r="L20" i="28"/>
  <c r="G3" i="15"/>
  <c r="R94" i="30"/>
  <c r="L31" i="27"/>
  <c r="Q37" i="30"/>
  <c r="Q96" i="30"/>
  <c r="Q83" i="30"/>
  <c r="R95" i="30"/>
  <c r="P13" i="30"/>
  <c r="Q110" i="30"/>
  <c r="Q75" i="30"/>
  <c r="Q119" i="30"/>
  <c r="R123" i="30"/>
  <c r="F12" i="21"/>
  <c r="L3" i="28"/>
  <c r="P119" i="30"/>
  <c r="Q26" i="7"/>
  <c r="P22" i="30"/>
  <c r="P59" i="30"/>
  <c r="Q94" i="30"/>
  <c r="G7" i="28"/>
  <c r="O102" i="7"/>
  <c r="M41" i="8"/>
  <c r="M38" i="8"/>
  <c r="G36" i="24"/>
  <c r="P125" i="7"/>
  <c r="L9" i="28"/>
  <c r="Q27" i="30"/>
  <c r="Q21" i="7"/>
  <c r="L22" i="29"/>
  <c r="G10" i="28"/>
  <c r="P103" i="30"/>
  <c r="M4" i="8"/>
  <c r="Q111" i="7"/>
  <c r="L11" i="8"/>
  <c r="G30" i="29"/>
  <c r="R26" i="30"/>
  <c r="Q38" i="30"/>
  <c r="O116" i="7"/>
  <c r="P88" i="7"/>
  <c r="P92" i="30"/>
  <c r="L4" i="28"/>
  <c r="G6" i="29"/>
  <c r="P41" i="30"/>
  <c r="G12" i="27"/>
  <c r="L13" i="28"/>
  <c r="G29" i="29"/>
  <c r="Q60" i="7"/>
  <c r="P119" i="7"/>
  <c r="R50" i="30"/>
  <c r="O41" i="7"/>
  <c r="Q58" i="30"/>
  <c r="Q34" i="7"/>
  <c r="Q74" i="7"/>
  <c r="P30" i="7"/>
  <c r="P91" i="7"/>
  <c r="G29" i="27"/>
  <c r="Q32" i="30"/>
  <c r="O48" i="7"/>
  <c r="Q74" i="30"/>
  <c r="P74" i="30"/>
  <c r="G8" i="24"/>
  <c r="P82" i="30"/>
  <c r="G26" i="28"/>
  <c r="R117" i="30"/>
  <c r="P20" i="30"/>
  <c r="O124" i="7"/>
  <c r="N4" i="8"/>
  <c r="Q116" i="7"/>
  <c r="R113" i="30"/>
  <c r="L16" i="24"/>
  <c r="Q114" i="30"/>
  <c r="G42" i="24"/>
  <c r="L38" i="8"/>
  <c r="Q109" i="30"/>
  <c r="P96" i="30"/>
  <c r="L41" i="28"/>
  <c r="P20" i="7"/>
  <c r="P100" i="7"/>
  <c r="O117" i="7"/>
  <c r="R36" i="30"/>
  <c r="L35" i="28"/>
  <c r="Q43" i="7"/>
  <c r="Q14" i="7"/>
  <c r="P111" i="30"/>
  <c r="Q102" i="30"/>
  <c r="G37" i="28"/>
  <c r="L58" i="8"/>
  <c r="L9" i="8"/>
  <c r="R102" i="30"/>
  <c r="R24" i="30"/>
  <c r="L8" i="24"/>
  <c r="Q24" i="7"/>
  <c r="G36" i="27"/>
  <c r="R30" i="30"/>
  <c r="Q102" i="7"/>
  <c r="Q20" i="30"/>
  <c r="L10" i="28"/>
  <c r="L19" i="28"/>
  <c r="O99" i="7"/>
  <c r="P61" i="30"/>
  <c r="R116" i="30"/>
  <c r="O4" i="7"/>
  <c r="P36" i="30"/>
  <c r="R29" i="30"/>
  <c r="L29" i="28"/>
  <c r="R7" i="30"/>
  <c r="Q47" i="7"/>
  <c r="G39" i="28"/>
  <c r="R109" i="30"/>
  <c r="Q91" i="7"/>
  <c r="Q81" i="30"/>
  <c r="G4" i="24"/>
  <c r="Q24" i="30"/>
  <c r="O101" i="7"/>
  <c r="O43" i="7"/>
  <c r="G41" i="28"/>
  <c r="G8" i="28"/>
  <c r="G31" i="28"/>
  <c r="R48" i="30"/>
  <c r="P124" i="30"/>
  <c r="P78" i="30"/>
  <c r="Q41" i="30"/>
  <c r="P81" i="30"/>
  <c r="F14" i="21"/>
  <c r="P110" i="7"/>
  <c r="F7" i="21"/>
  <c r="L10" i="24"/>
  <c r="Q123" i="30"/>
  <c r="R27" i="30"/>
  <c r="L31" i="8"/>
  <c r="M3" i="8"/>
  <c r="P103" i="7"/>
  <c r="G38" i="29"/>
  <c r="L53" i="8"/>
  <c r="P40" i="7"/>
  <c r="O60" i="7"/>
  <c r="G3" i="27"/>
  <c r="O47" i="7"/>
  <c r="K4" i="21"/>
  <c r="N2" i="8"/>
  <c r="N33" i="8"/>
  <c r="P90" i="7"/>
  <c r="M58" i="8"/>
  <c r="P44" i="30"/>
  <c r="M33" i="8"/>
  <c r="L18" i="28"/>
  <c r="G37" i="24"/>
  <c r="Q124" i="7"/>
  <c r="Q77" i="30"/>
  <c r="G39" i="29"/>
  <c r="L42" i="27"/>
  <c r="P114" i="30"/>
  <c r="Q17" i="30"/>
  <c r="M61" i="8"/>
  <c r="G33" i="28"/>
  <c r="P33" i="30"/>
  <c r="L20" i="24"/>
  <c r="P32" i="30"/>
  <c r="Q32" i="7"/>
  <c r="M8" i="8"/>
  <c r="L12" i="27"/>
  <c r="Q58" i="7"/>
  <c r="Q38" i="7"/>
  <c r="P102" i="7"/>
  <c r="G5" i="15"/>
  <c r="Q34" i="30"/>
  <c r="Q88" i="7"/>
  <c r="P47" i="30"/>
  <c r="Q61" i="7"/>
  <c r="K9" i="21"/>
  <c r="M18" i="8"/>
  <c r="G31" i="24"/>
  <c r="P7" i="30"/>
  <c r="L34" i="24"/>
  <c r="O46" i="7"/>
  <c r="L18" i="24"/>
  <c r="L35" i="8"/>
  <c r="Q88" i="30"/>
  <c r="Q91" i="30"/>
  <c r="R101" i="30"/>
  <c r="N57" i="8"/>
  <c r="L22" i="24"/>
  <c r="P4" i="7"/>
  <c r="R11" i="30"/>
  <c r="G35" i="24"/>
  <c r="Q101" i="30"/>
  <c r="G32" i="28"/>
  <c r="G38" i="28"/>
  <c r="R99" i="30"/>
  <c r="O25" i="7"/>
  <c r="O50" i="7"/>
  <c r="P17" i="7"/>
  <c r="N60" i="8"/>
  <c r="Q48" i="7"/>
  <c r="G20" i="27"/>
  <c r="Q103" i="7"/>
  <c r="F5" i="21"/>
  <c r="Q120" i="7"/>
  <c r="L5" i="27"/>
  <c r="R83" i="30"/>
  <c r="P29" i="30"/>
  <c r="P50" i="7"/>
  <c r="L14" i="27"/>
  <c r="Q6" i="7"/>
  <c r="O14" i="7"/>
  <c r="Q125" i="7"/>
  <c r="P111" i="7"/>
  <c r="N32" i="8"/>
  <c r="O30" i="7"/>
  <c r="G7" i="27"/>
  <c r="Q117" i="30"/>
  <c r="L63" i="8"/>
  <c r="Q109" i="7"/>
  <c r="G25" i="28"/>
  <c r="R98" i="30"/>
  <c r="P54" i="7"/>
  <c r="G5" i="29"/>
  <c r="P100" i="30"/>
  <c r="Q90" i="7"/>
  <c r="L8" i="27"/>
  <c r="L23" i="28"/>
  <c r="P43" i="30"/>
  <c r="F6" i="21"/>
  <c r="Q92" i="7"/>
  <c r="Q121" i="30"/>
  <c r="L35" i="24"/>
  <c r="R17" i="30"/>
  <c r="P83" i="30"/>
  <c r="L11" i="24"/>
  <c r="P41" i="7"/>
  <c r="F10" i="21"/>
  <c r="G21" i="28"/>
  <c r="R88" i="30"/>
  <c r="P114" i="7"/>
  <c r="G12" i="29"/>
  <c r="P118" i="7"/>
  <c r="L4" i="27"/>
  <c r="L61" i="8"/>
  <c r="L36" i="28"/>
  <c r="Q108" i="30"/>
  <c r="G6" i="24"/>
  <c r="L59" i="8"/>
  <c r="G39" i="24"/>
  <c r="N34" i="8"/>
  <c r="K10" i="21"/>
  <c r="P120" i="30"/>
  <c r="G5" i="24"/>
  <c r="P123" i="7"/>
  <c r="O44" i="7"/>
  <c r="M35" i="8"/>
  <c r="L40" i="8"/>
  <c r="O20" i="7"/>
  <c r="G4" i="27"/>
  <c r="F4" i="21"/>
  <c r="G36" i="29"/>
  <c r="R22" i="30"/>
  <c r="P95" i="7"/>
  <c r="Q53" i="30"/>
  <c r="Q98" i="7"/>
  <c r="R15" i="30"/>
  <c r="G38" i="27"/>
  <c r="P40" i="30"/>
  <c r="Q83" i="7"/>
  <c r="O109" i="7"/>
  <c r="Q37" i="7"/>
  <c r="G39" i="27"/>
  <c r="G6" i="27"/>
  <c r="M6" i="8"/>
  <c r="P90" i="30"/>
  <c r="P120" i="7"/>
  <c r="L7" i="8"/>
  <c r="G21" i="24"/>
  <c r="R49" i="30"/>
  <c r="L3" i="8"/>
  <c r="G30" i="27"/>
  <c r="N35" i="8"/>
  <c r="Q53" i="7"/>
  <c r="O28" i="7"/>
  <c r="O17" i="7"/>
  <c r="G10" i="24"/>
  <c r="L11" i="27"/>
  <c r="P24" i="30"/>
  <c r="Q4" i="30"/>
  <c r="O120" i="7"/>
  <c r="O88" i="7"/>
  <c r="L37" i="8"/>
  <c r="L14" i="29"/>
  <c r="P14" i="7"/>
  <c r="G22" i="27"/>
  <c r="G11" i="15"/>
  <c r="O97" i="7"/>
  <c r="P28" i="30"/>
  <c r="L37" i="24"/>
  <c r="P30" i="30"/>
  <c r="G4" i="15"/>
  <c r="R33" i="30"/>
  <c r="P74" i="7"/>
  <c r="O94" i="7"/>
  <c r="O40" i="7"/>
  <c r="G23" i="27"/>
  <c r="M53" i="8"/>
  <c r="O112" i="7"/>
  <c r="R32" i="30"/>
  <c r="P56" i="7"/>
  <c r="L19" i="8"/>
  <c r="M43" i="8"/>
  <c r="Q7" i="30"/>
  <c r="G31" i="27"/>
  <c r="R118" i="30"/>
  <c r="Q97" i="7"/>
  <c r="K6" i="21"/>
  <c r="P115" i="30"/>
  <c r="L5" i="24"/>
  <c r="O58" i="7"/>
  <c r="P98" i="7"/>
  <c r="Q116" i="30"/>
  <c r="Q30" i="30"/>
  <c r="P93" i="30"/>
  <c r="K11" i="21"/>
  <c r="P75" i="30"/>
  <c r="Q61" i="30"/>
  <c r="P82" i="7"/>
  <c r="Q23" i="7"/>
  <c r="O119" i="7"/>
  <c r="G32" i="27"/>
  <c r="L37" i="27"/>
  <c r="G41" i="24"/>
  <c r="Q12" i="7"/>
  <c r="Q20" i="7"/>
  <c r="L24" i="28"/>
  <c r="O61" i="7"/>
  <c r="G22" i="28"/>
  <c r="G18" i="29"/>
  <c r="G9" i="28"/>
  <c r="O110" i="7"/>
  <c r="N64" i="8"/>
  <c r="P48" i="30"/>
  <c r="G30" i="24"/>
  <c r="G10" i="15"/>
  <c r="L29" i="24"/>
  <c r="L13" i="27"/>
  <c r="P23" i="30"/>
  <c r="P46" i="30"/>
  <c r="M36" i="8"/>
  <c r="L18" i="27"/>
  <c r="O77" i="7"/>
  <c r="L22" i="8"/>
  <c r="P88" i="30"/>
  <c r="P53" i="30"/>
  <c r="L30" i="27"/>
  <c r="Q26" i="30"/>
  <c r="P122" i="30"/>
  <c r="O83" i="7"/>
  <c r="R20" i="30"/>
  <c r="R51" i="30"/>
  <c r="L39" i="24"/>
  <c r="F13" i="21"/>
  <c r="Q14" i="30"/>
  <c r="G26" i="27"/>
  <c r="R110" i="30"/>
  <c r="N62" i="8"/>
  <c r="O55" i="7"/>
  <c r="M50" i="8"/>
  <c r="Q54" i="7"/>
  <c r="R80" i="30"/>
  <c r="Q114" i="7"/>
  <c r="O12" i="7"/>
  <c r="Q48" i="30"/>
  <c r="G33" i="27"/>
  <c r="P92" i="7"/>
  <c r="M32" i="8"/>
  <c r="Q44" i="30"/>
  <c r="N61" i="8"/>
  <c r="O122" i="7"/>
  <c r="G3" i="28"/>
  <c r="G29" i="28"/>
  <c r="P55" i="30"/>
  <c r="N41" i="8"/>
  <c r="L24" i="24"/>
  <c r="N3" i="8"/>
  <c r="K16" i="21"/>
  <c r="M57" i="8"/>
  <c r="L50" i="8"/>
  <c r="G12" i="15"/>
  <c r="G26" i="24"/>
  <c r="O11" i="7"/>
  <c r="P6" i="30"/>
  <c r="N36" i="8"/>
  <c r="L40" i="28"/>
  <c r="G42" i="28"/>
  <c r="O123" i="7"/>
  <c r="P36" i="7"/>
  <c r="Q21" i="30"/>
  <c r="R14" i="30"/>
  <c r="G28" i="28"/>
  <c r="G9" i="15"/>
  <c r="O95" i="7"/>
  <c r="Q25" i="30"/>
  <c r="G5" i="27"/>
  <c r="L39" i="27"/>
  <c r="L9" i="27"/>
  <c r="K5" i="21"/>
  <c r="N7" i="8"/>
  <c r="Q108" i="7"/>
  <c r="L60" i="8"/>
  <c r="R40" i="30"/>
  <c r="R112" i="30"/>
  <c r="N63" i="8"/>
  <c r="P25" i="30"/>
  <c r="R100" i="30"/>
  <c r="N37" i="8"/>
  <c r="O15" i="7"/>
  <c r="Q36" i="30"/>
  <c r="L4" i="8"/>
  <c r="P26" i="7"/>
  <c r="P46" i="7"/>
  <c r="Q80" i="30"/>
  <c r="Q80" i="7"/>
  <c r="L33" i="8"/>
  <c r="O54" i="7"/>
  <c r="O33" i="7"/>
  <c r="P25" i="7"/>
  <c r="M11" i="8"/>
  <c r="N31" i="8"/>
  <c r="L5" i="28"/>
  <c r="P37" i="7"/>
  <c r="Q125" i="30"/>
  <c r="P95" i="30"/>
  <c r="P91" i="30"/>
  <c r="R46" i="30"/>
  <c r="Q49" i="7"/>
  <c r="O114" i="7"/>
  <c r="R77" i="30"/>
  <c r="L39" i="8"/>
  <c r="G4" i="29"/>
  <c r="Q93" i="7"/>
  <c r="K7" i="21"/>
  <c r="L32" i="27"/>
  <c r="O6" i="7"/>
  <c r="P98" i="30"/>
  <c r="Q124" i="30"/>
  <c r="G28" i="29"/>
  <c r="P58" i="30"/>
  <c r="Q7" i="7"/>
  <c r="G19" i="24"/>
  <c r="P112" i="30"/>
  <c r="Q25" i="7"/>
  <c r="L62" i="8"/>
  <c r="L4" i="29"/>
  <c r="P7" i="7"/>
  <c r="L31" i="28"/>
  <c r="P59" i="7"/>
  <c r="K12" i="21"/>
  <c r="P108" i="7"/>
  <c r="R91" i="30"/>
  <c r="Q97" i="30"/>
  <c r="R56" i="30"/>
  <c r="R92" i="30"/>
  <c r="P43" i="7"/>
  <c r="N11" i="8"/>
  <c r="R38" i="30"/>
  <c r="O53" i="7"/>
  <c r="L23" i="24"/>
  <c r="N19" i="8"/>
  <c r="G8" i="29"/>
  <c r="P81" i="7"/>
  <c r="Q96" i="7"/>
  <c r="R54" i="30"/>
  <c r="P118" i="30"/>
  <c r="M22" i="8"/>
  <c r="Q28" i="30"/>
  <c r="Q51" i="30"/>
  <c r="P56" i="30"/>
  <c r="P24" i="7"/>
  <c r="Q95" i="30"/>
  <c r="O90" i="7"/>
  <c r="O108" i="7"/>
  <c r="G12" i="28"/>
  <c r="L40" i="27"/>
  <c r="G35" i="27"/>
  <c r="Q113" i="7"/>
  <c r="Q81" i="7"/>
  <c r="L23" i="27"/>
  <c r="G11" i="29"/>
  <c r="Q40" i="7"/>
  <c r="Q75" i="7"/>
  <c r="Q52" i="7"/>
  <c r="G3" i="29"/>
  <c r="P123" i="30"/>
  <c r="L18" i="8"/>
  <c r="L16" i="29"/>
  <c r="N40" i="8"/>
  <c r="O111" i="7"/>
  <c r="R124" i="30"/>
  <c r="G34" i="27"/>
  <c r="O74" i="7"/>
  <c r="M7" i="8"/>
  <c r="G8" i="15"/>
  <c r="R59" i="30"/>
  <c r="G25" i="24"/>
  <c r="L16" i="27"/>
  <c r="N65" i="8"/>
  <c r="O34" i="7"/>
  <c r="L19" i="27"/>
  <c r="P77" i="30"/>
  <c r="Q33" i="30"/>
  <c r="N58" i="8"/>
  <c r="P28" i="7"/>
  <c r="G35" i="29"/>
  <c r="Q36" i="7"/>
  <c r="L12" i="28"/>
  <c r="K17" i="21"/>
  <c r="R61" i="30"/>
  <c r="G5" i="28"/>
  <c r="G19" i="28"/>
  <c r="N12" i="8"/>
  <c r="R119" i="30"/>
  <c r="P97" i="30"/>
  <c r="P77" i="7"/>
  <c r="G13" i="28"/>
  <c r="R97" i="30"/>
  <c r="L12" i="29"/>
  <c r="G9" i="24"/>
  <c r="L64" i="8"/>
  <c r="P113" i="30"/>
  <c r="O13" i="7"/>
  <c r="L3" i="27"/>
  <c r="G8" i="27"/>
  <c r="F8" i="21"/>
  <c r="P115" i="7"/>
  <c r="P21" i="30"/>
  <c r="P37" i="30"/>
  <c r="O92" i="7"/>
  <c r="Q11" i="30"/>
  <c r="Q59" i="7"/>
  <c r="Q51" i="7"/>
  <c r="L34" i="27"/>
  <c r="R34" i="30"/>
  <c r="G41" i="27"/>
  <c r="N6" i="8"/>
  <c r="G42" i="29"/>
  <c r="Q33" i="7"/>
  <c r="R52" i="30"/>
  <c r="R12" i="30"/>
  <c r="G33" i="29"/>
  <c r="G28" i="27"/>
  <c r="P101" i="7"/>
  <c r="Q28" i="7"/>
  <c r="R60" i="30"/>
  <c r="O29" i="7"/>
  <c r="G31" i="29"/>
  <c r="R103" i="30"/>
  <c r="P52" i="30"/>
  <c r="O98" i="7"/>
  <c r="Q60" i="30"/>
  <c r="R21" i="30"/>
  <c r="G11" i="28"/>
  <c r="L2" i="8"/>
  <c r="P102" i="30"/>
  <c r="P99" i="7"/>
  <c r="R23" i="30"/>
  <c r="P117" i="7"/>
  <c r="L21" i="27"/>
  <c r="Q115" i="7"/>
  <c r="F17" i="21"/>
  <c r="L22" i="28"/>
  <c r="G40" i="27"/>
  <c r="Q23" i="30"/>
  <c r="L40" i="24"/>
  <c r="G33" i="24"/>
  <c r="P113" i="7"/>
  <c r="M62" i="8"/>
  <c r="G6" i="28"/>
  <c r="P99" i="30"/>
  <c r="P109" i="30"/>
  <c r="Q22" i="30"/>
  <c r="L43" i="8"/>
  <c r="P17" i="30"/>
  <c r="G19" i="29"/>
  <c r="N38" i="8"/>
  <c r="G18" i="28"/>
  <c r="N59" i="8"/>
  <c r="Q13" i="7"/>
  <c r="L6" i="27"/>
  <c r="Q122" i="30"/>
  <c r="Q100" i="30"/>
  <c r="L6" i="24"/>
  <c r="P32" i="7"/>
  <c r="Q13" i="30"/>
  <c r="N13" i="8"/>
  <c r="F15" i="21"/>
  <c r="P96" i="7"/>
  <c r="P78" i="7"/>
  <c r="L6" i="8"/>
  <c r="P101" i="30"/>
  <c r="P60" i="7"/>
  <c r="L41" i="24"/>
  <c r="R111" i="30"/>
  <c r="L15" i="27"/>
  <c r="R55" i="30"/>
  <c r="R25" i="30"/>
  <c r="O23" i="7"/>
  <c r="M23" i="8"/>
  <c r="O81" i="7"/>
  <c r="M13" i="8"/>
  <c r="G12" i="24"/>
  <c r="L19" i="24"/>
  <c r="G20" i="28"/>
  <c r="G29" i="24"/>
  <c r="R44" i="30"/>
  <c r="Q112" i="30"/>
  <c r="L14" i="28"/>
  <c r="R53" i="30"/>
  <c r="L12" i="8"/>
  <c r="L3" i="24"/>
  <c r="Q77" i="7"/>
  <c r="O22" i="7"/>
  <c r="L24" i="29"/>
  <c r="O56" i="7"/>
  <c r="N50" i="8"/>
  <c r="Q17" i="7"/>
  <c r="L42" i="24"/>
  <c r="L37" i="29"/>
  <c r="L36" i="29"/>
  <c r="L29" i="29"/>
  <c r="L18" i="29"/>
  <c r="L35" i="29"/>
  <c r="L9" i="29"/>
  <c r="L13" i="29"/>
  <c r="L11" i="29"/>
  <c r="L21" i="29"/>
  <c r="L20" i="29"/>
  <c r="L31" i="29"/>
  <c r="L32" i="29"/>
  <c r="L30" i="29"/>
  <c r="L39" i="29"/>
  <c r="L34" i="29"/>
  <c r="L7" i="29"/>
  <c r="L5" i="29"/>
  <c r="L41" i="29"/>
  <c r="L40" i="29"/>
  <c r="L8" i="29"/>
  <c r="L3" i="29"/>
  <c r="L6" i="29"/>
  <c r="L10" i="29"/>
  <c r="L19" i="29"/>
  <c r="L23" i="29"/>
  <c r="H20" i="28" l="1"/>
  <c r="I12" i="24"/>
  <c r="H12" i="24"/>
  <c r="H18" i="28"/>
  <c r="K18" i="28"/>
  <c r="O14" i="28"/>
  <c r="H19" i="29"/>
  <c r="H6" i="28"/>
  <c r="I6" i="28"/>
  <c r="I11" i="28"/>
  <c r="H11" i="28"/>
  <c r="O28" i="27"/>
  <c r="O8" i="27"/>
  <c r="I9" i="24"/>
  <c r="H9" i="24"/>
  <c r="I13" i="28"/>
  <c r="H13" i="28"/>
  <c r="H19" i="28"/>
  <c r="I5" i="28"/>
  <c r="H5" i="28"/>
  <c r="O25" i="24"/>
  <c r="H25" i="24"/>
  <c r="O3" i="29"/>
  <c r="I11" i="29"/>
  <c r="H11" i="29"/>
  <c r="H12" i="28"/>
  <c r="I12" i="28"/>
  <c r="O8" i="29"/>
  <c r="H19" i="24"/>
  <c r="O28" i="29"/>
  <c r="I4" i="29"/>
  <c r="H4" i="29"/>
  <c r="I5" i="27"/>
  <c r="H5" i="27"/>
  <c r="I9" i="15"/>
  <c r="H9" i="15"/>
  <c r="O28" i="28"/>
  <c r="H26" i="24"/>
  <c r="I12" i="15"/>
  <c r="H12" i="15"/>
  <c r="O3" i="28"/>
  <c r="H26" i="27"/>
  <c r="H10" i="15"/>
  <c r="I10" i="15"/>
  <c r="I9" i="28"/>
  <c r="H9" i="28"/>
  <c r="O14" i="29"/>
  <c r="K18" i="29"/>
  <c r="H18" i="29"/>
  <c r="H22" i="28"/>
  <c r="H23" i="27"/>
  <c r="H4" i="15"/>
  <c r="I4" i="15"/>
  <c r="I11" i="15"/>
  <c r="H11" i="15"/>
  <c r="H22" i="27"/>
  <c r="I10" i="24"/>
  <c r="H10" i="24"/>
  <c r="H21" i="24"/>
  <c r="I6" i="27"/>
  <c r="H6" i="27"/>
  <c r="H4" i="27"/>
  <c r="I4" i="27"/>
  <c r="I5" i="24"/>
  <c r="H5" i="24"/>
  <c r="I6" i="24"/>
  <c r="H6" i="24"/>
  <c r="H12" i="29"/>
  <c r="I12" i="29"/>
  <c r="H21" i="28"/>
  <c r="I5" i="29"/>
  <c r="H5" i="29"/>
  <c r="O25" i="28"/>
  <c r="H25" i="28"/>
  <c r="H7" i="27"/>
  <c r="I7" i="27"/>
  <c r="H20" i="27"/>
  <c r="H5" i="15"/>
  <c r="I5" i="15"/>
  <c r="O3" i="27"/>
  <c r="O8" i="28"/>
  <c r="H4" i="24"/>
  <c r="I4" i="24"/>
  <c r="H26" i="28"/>
  <c r="O8" i="24"/>
  <c r="I12" i="27"/>
  <c r="H12" i="27"/>
  <c r="I6" i="29"/>
  <c r="H6" i="29"/>
  <c r="I10" i="28"/>
  <c r="H10" i="28"/>
  <c r="I7" i="28"/>
  <c r="H7" i="28"/>
  <c r="I11" i="24"/>
  <c r="H11" i="24"/>
  <c r="O28" i="24"/>
  <c r="H9" i="29"/>
  <c r="I9" i="29"/>
  <c r="I13" i="15"/>
  <c r="H13" i="15"/>
  <c r="H21" i="29"/>
  <c r="H23" i="24"/>
  <c r="H11" i="27"/>
  <c r="I11" i="27"/>
  <c r="H20" i="24"/>
  <c r="I13" i="24"/>
  <c r="H13" i="24"/>
  <c r="H13" i="29"/>
  <c r="I13" i="29"/>
  <c r="O3" i="24"/>
  <c r="H22" i="24"/>
  <c r="H26" i="29"/>
  <c r="O14" i="27"/>
  <c r="K18" i="27"/>
  <c r="H18" i="27"/>
  <c r="H10" i="29"/>
  <c r="I10" i="29"/>
  <c r="I13" i="27"/>
  <c r="H13" i="27"/>
  <c r="H22" i="29"/>
  <c r="H23" i="28"/>
  <c r="H4" i="28"/>
  <c r="I4" i="28"/>
  <c r="H7" i="24"/>
  <c r="I7" i="24"/>
  <c r="H7" i="29"/>
  <c r="I7" i="29"/>
  <c r="O25" i="27"/>
  <c r="H25" i="27"/>
  <c r="H21" i="27"/>
  <c r="O3" i="21"/>
  <c r="O25" i="29"/>
  <c r="H25" i="29"/>
  <c r="K18" i="24"/>
  <c r="O14" i="24"/>
  <c r="H18" i="24"/>
  <c r="H9" i="27"/>
  <c r="I9" i="27"/>
  <c r="H19" i="27"/>
  <c r="H7" i="15"/>
  <c r="I7" i="15"/>
  <c r="I10" i="27"/>
  <c r="H10" i="27"/>
  <c r="H23" i="29"/>
  <c r="H6" i="15"/>
  <c r="I6" i="15"/>
  <c r="H20"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3"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69"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0"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1"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2"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3"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4"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5"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6"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<sst xmlns="http://schemas.openxmlformats.org/spreadsheetml/2006/main" count="23042" uniqueCount="2810">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</sst>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35">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R324" totalsRowShown="0" headerRowDxfId="1077" dataDxfId="1075" headerRowBorderDxfId="1076">
  <autoFilter ref="C4:AR324" xr:uid="{5AC71680-DE96-4D5C-A1F5-D9F97567B45C}">
    <filterColumn colId="1">
      <filters>
        <filter val="Debug_Enabled_Encryption_Key"/>
        <filter val="Debug_Enabled_Security_Key"/>
        <filter val="ECC_P384_ONDIE_ROM_DEBUG_CERT"/>
        <filter val="ECC_P384_ONDIE_ROM_DEBUG_CERT_CSK1"/>
        <filter val="Enable_Global_ROM_ODCA_Debug_ECC_Key"/>
        <filter val="Security_Debug_Disable"/>
        <filter val="Security_Debug_Disable_Act_Hi"/>
        <filter val="Security_Debug_Disable_Act_Lo"/>
      </filters>
    </filterColumn>
  </autoFilter>
  <tableColumns count="42">
    <tableColumn id="1" xr3:uid="{9EDAF894-8331-4743-94F4-7A2C61AEC0A1}" name="Fuse Registers" dataDxfId="1074"/>
    <tableColumn id="2" xr3:uid="{56080C49-2132-4BBC-BD70-66605F446E4C}" name="Fuse name " dataDxfId="1073"/>
    <tableColumn id="30" xr3:uid="{BCE7ED6A-C51D-4638-9C64-0F0837DAC72E}" name="Usage (HW, FW,ROM,  RB)" dataDxfId="1072"/>
    <tableColumn id="3" xr3:uid="{82A3AB6F-2E1A-4461-9A3C-6FFC945FECF1}" name="Parameter" dataDxfId="1071"/>
    <tableColumn id="28" xr3:uid="{C108EEE1-7EC3-4EC5-921A-A7282B0850D8}" name="Deprecator (Deprecated_prj, New_prj)" dataDxfId="1070"/>
    <tableColumn id="4" xr3:uid="{BB2BCB78-F408-4B6B-921B-9C4173134BF7}" name="Attributes (show when attribute is TRUE)_x000a_     This column includes Block On Dbg (“BOD”), JTag RD (“JtagRD”), JTag WR (JtagWr”), IOSF-SB RD (“SBRd”), IOSF-SB WR (“SBWr”), Read For Error (“R4Err”), Lockout Valid ID Tag (“LockTag&quot;)" dataDxfId="1069"/>
    <tableColumn id="21" xr3:uid="{D7EDDA1C-9A33-4016-9C63-467315747559}" name="Default" dataDxfId="1068"/>
    <tableColumn id="20" xr3:uid="{38861B6B-B95F-422E-A032-993645580F06}" name="Category" dataDxfId="1067"/>
    <tableColumn id="5" xr3:uid="{3F162C8D-1B65-4512-AE9E-472563802795}" name="Group" dataDxfId="1066"/>
    <tableColumn id="6" xr3:uid="{DA79B23D-5FE0-43F6-829B-8D575A2A0C4E}" name="Bit Width" dataDxfId="1065"/>
    <tableColumn id="31" xr3:uid="{49A0585B-46EB-481C-9A2F-CF10416CBBEC}" name="GSK Addr_x000a_Base: 0x0F00B0000" dataDxfId="1064"/>
    <tableColumn id="7" xr3:uid="{511BA9F9-3C6B-4C63-866D-52DFBC8525D9}" name="Receiver Addr_x000a_({Addr per byte}.{bit start num})" dataDxfId="1063"/>
    <tableColumn id="18" xr3:uid="{87197C3F-A42F-4DDA-864A-968D83B48D5E}" name="Descriptions " dataDxfId="1062"/>
    <tableColumn id="11" xr3:uid="{2C3BC7C9-07FC-405D-8BC0-ED6E89154F90}" name="ADP-S_x000a_(Kaizen Sheet)" dataDxfId="1061"/>
    <tableColumn id="8" xr3:uid="{27226D23-4345-4FE7-A41C-5F515779B1C4}" name="MTL-M CSME _x000a_(Kaizen Sheet)" dataDxfId="1060"/>
    <tableColumn id="10" xr3:uid="{BF367567-B609-4EB6-BD3D-80CCCDD3DB11}" name="MTL-M ESE _x000a_(Kaizen Sheet)" dataDxfId="1059"/>
    <tableColumn id="14" xr3:uid="{EDC8F3D1-15DA-47B8-B419-42C2ECC31D0B}" name="MTP-PCH-S CSME" dataDxfId="1058"/>
    <tableColumn id="15" xr3:uid="{51424B1A-17A0-415B-A62E-161C9907ADD7}" name="MTP-PCH-S ESE" dataDxfId="1057"/>
    <tableColumn id="17" xr3:uid="{D0DEA104-7BF8-4527-AC3F-3B36CA6A520B}" name="MTL-SOC-S CSE (ZBB-ed)" dataDxfId="1056"/>
    <tableColumn id="16" xr3:uid="{3C0A934E-AC5E-4047-B641-7E684018856A}" name="MTL-SOC-S ESE (ZBB-ed)" dataDxfId="1055"/>
    <tableColumn id="22" xr3:uid="{06D8154B-4A39-45E2-9FE6-D860FF964ED3}" name="MTL-SOC-S ESE++" dataDxfId="1054"/>
    <tableColumn id="25" xr3:uid="{E605F94B-9624-4919-BDD6-32E7668D22F8}" name="Elasti CSC" dataDxfId="1053"/>
    <tableColumn id="24" xr3:uid="{D7D9443C-8A8B-4604-A120-9101A4A030AD}" name="Elasti GSC " dataDxfId="1052"/>
    <tableColumn id="27" xr3:uid="{F9FE8313-3D8E-4C48-99FE-57623D313E49}" name="LNL GSC" dataDxfId="1051"/>
    <tableColumn id="23" xr3:uid="{BDFC0B63-7EBE-4EA2-8777-5862008338BA}" name="LNL-SOC-M CSME" dataDxfId="1050"/>
    <tableColumn id="26" xr3:uid="{538DF79E-54BC-4DC1-9F8F-CBB8389447F5}" name="LNL-SOC-M ESE" dataDxfId="1049"/>
    <tableColumn id="32" xr3:uid="{A961D978-3FFA-4EDA-AFDE-DE05963A05BB}" name="LNL-SOC-M OSSE" dataDxfId="1048"/>
    <tableColumn id="40" xr3:uid="{E3940E5A-9F6F-4E24-AAA3-2316765054AB}" name="PTL -CD-GSC" dataDxfId="1047"/>
    <tableColumn id="34" xr3:uid="{55058A3C-1E85-4007-B3AE-E489EE1A9E24}" name="PTL-PCD-M CSME" dataDxfId="1046"/>
    <tableColumn id="35" xr3:uid="{C5E84AF3-6481-4910-9703-988BD95EB9FC}" name="PTL-PCD-M ESE" dataDxfId="1045"/>
    <tableColumn id="33" xr3:uid="{42820DAF-A4CC-49EA-8964-D05EF115E705}" name="PTL-SOC-P OSSE" dataDxfId="1044"/>
    <tableColumn id="38" xr3:uid="{7E462CD7-221C-48ED-A5FA-0809670573BE}" name="PTL-PCH-S CSME" dataDxfId="1043"/>
    <tableColumn id="39" xr3:uid="{F41B9F25-BB6A-440B-8218-757772F1FDD2}" name="PTL-SOC-S ESE++" dataDxfId="1042"/>
    <tableColumn id="37" xr3:uid="{20480703-F033-4587-BE3E-E76E15C8CBD4}" name="PTL-SOC-S OSSE" dataDxfId="1041"/>
    <tableColumn id="42" xr3:uid="{5BB080DA-3779-41A2-9D03-228C8C92728B}" name="MTL-D CSME " dataDxfId="1040"/>
    <tableColumn id="41" xr3:uid="{BA12B6F4-C831-46ED-9DA5-03AA25EF8EA9}" name="MTL-D ESE " dataDxfId="1039"/>
    <tableColumn id="36" xr3:uid="{9D0CBF38-35F1-49EF-B9F4-D7C3CB67C466}" name="Column1" dataDxfId="1038"/>
    <tableColumn id="9" xr3:uid="{025D42BA-8D40-4BF5-A107-32DA8E79D40E}" name="Note" dataDxfId="1037"/>
    <tableColumn id="29" xr3:uid="{B6BF83CA-0F92-4400-B742-BA67624DFD90}" name="SFIP Feedback WW08'21 (for MTL-S/Elasti/LNL) Hadas/Eli/Ilan/Simcha/Yanai/Yonatan" dataDxfId="1036"/>
    <tableColumn id="12" xr3:uid="{B4A9B220-D9C2-414A-A890-9AF9449678C0}" name="MB Comment (8/31)" dataDxfId="1035"/>
    <tableColumn id="13" xr3:uid="{5BD9F532-FB37-48F7-8624-F84F895D40F2}" name="ELI Comment (8/31)" dataDxfId="1034"/>
    <tableColumn id="19" xr3:uid="{8A21F9C7-D960-4B70-90D2-F1220CE4D69C}" name="yanai (9/1)" dataDxfId="103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93" dataDxfId="591" headerRowBorderDxfId="592">
  <autoFilter ref="C4:AL308" xr:uid="{5AC71680-DE96-4D5C-A1F5-D9F97567B45C}"/>
  <tableColumns count="36">
    <tableColumn id="1" xr3:uid="{5AA34712-8DEE-4526-8004-A54072590A98}" name="Fuse Registers" dataDxfId="590"/>
    <tableColumn id="36" xr3:uid="{B59E65A5-B664-4450-A644-BCFAC5C3F60B}" name="This fuse DW in CRC-16 or SEC_CRC-16?" dataDxfId="589"/>
    <tableColumn id="2" xr3:uid="{C985E4B3-2BFB-412D-9F38-83D74A4C790A}" name="Fuse name " dataDxfId="588"/>
    <tableColumn id="30" xr3:uid="{5DD557C5-FBA6-43A4-AE7F-074AEFBBFA15}" name="Usage (HW, FW,ROM,  RB)" dataDxfId="587"/>
    <tableColumn id="3" xr3:uid="{25FF77FE-4477-404A-82A2-04B5576E3A15}" name="Parameter" dataDxfId="586"/>
    <tableColumn id="28" xr3:uid="{886CB09C-EE13-489A-8DD9-0647E580B089}" name="Deprecator (Deprecated_prj, New_prj)" dataDxfId="585"/>
    <tableColumn id="4" xr3:uid="{F3DBDE00-C859-44B9-8519-8B2F97A901B7}" name="Attributes (show when attribute is TRUE)_x000a_     This column includes Block On Dbg (“BOD”), JTag RD (“JtagRD”), JTag WR (JtagWr”), IOSF-SB RD (“SBRd”), IOSF-SB WR (“SBWr”), Read For Error (“R4Err”), Lockout Valid ID Tag (“LockTag&quot;)" dataDxfId="584"/>
    <tableColumn id="21" xr3:uid="{71197EC2-CA60-4FD6-98FC-BBE16DBF8DD2}" name="Default" dataDxfId="583"/>
    <tableColumn id="20" xr3:uid="{10E4E73D-EDB6-41B2-8AF0-A070D23CA4F3}" name="Category" dataDxfId="582"/>
    <tableColumn id="5" xr3:uid="{BC4A14C0-DA65-4701-B8B5-018ED9DBAEF8}" name="Group" dataDxfId="581"/>
    <tableColumn id="6" xr3:uid="{88408DE0-59C1-4DDA-AD4B-C126A2D9DC5A}" name="Bit Width" dataDxfId="580"/>
    <tableColumn id="31" xr3:uid="{3D2A61D6-2563-426D-B2FA-89365A62E897}" name="GSK Addr_x000a_Base: 0x0F00B0000" dataDxfId="579"/>
    <tableColumn id="7" xr3:uid="{4811D256-A50C-47C2-AB8A-88C6D742FF25}" name="Receiver Addr_x000a_({Addr per byte}.{bit start num})" dataDxfId="578"/>
    <tableColumn id="18" xr3:uid="{D99FB9DF-33BE-41D5-A052-75083AA1FF1E}" name="Descriptions " dataDxfId="577"/>
    <tableColumn id="11" xr3:uid="{9A7D2FDB-EA6D-4CC4-8D3D-2DBD0335644F}" name="ADP-S_x000a_(Kaizen Sheet)" dataDxfId="576"/>
    <tableColumn id="8" xr3:uid="{FB74AE86-7D8E-430B-BD16-A6F773553AB0}" name="MTL-M CSME _x000a_(Kaizen Sheet)" dataDxfId="575"/>
    <tableColumn id="10" xr3:uid="{B84EF941-ACAB-4FF9-B90B-273E7DF77C55}" name="MTL-M ESE _x000a_(Kaizen Sheet)" dataDxfId="574"/>
    <tableColumn id="14" xr3:uid="{21480017-BB20-41BB-8714-AC5C12977AF1}" name="MTP-PCH-S CSME" dataDxfId="573"/>
    <tableColumn id="15" xr3:uid="{7B5B70C0-6748-4A76-8B8B-F28B7ED4AD99}" name="MTP-PCH-S ESE" dataDxfId="572"/>
    <tableColumn id="17" xr3:uid="{9020F582-5003-48CD-98A1-83FC76450F6A}" name="MTL-SOC-S CSE (ZBB-ed)" dataDxfId="571"/>
    <tableColumn id="16" xr3:uid="{82EE4674-A5D5-477C-B55E-CA62C5E98D5C}" name="MTL-SOC-S ESE (ZBB-ed)" dataDxfId="570"/>
    <tableColumn id="22" xr3:uid="{413FD5D5-C2BA-4C0E-B878-7FA80D79BC48}" name="MTL-SOC-S ESE++" dataDxfId="569"/>
    <tableColumn id="25" xr3:uid="{6D73654E-F8A4-4B0B-B7AE-9F44670B5344}" name="Elasti CSC" dataDxfId="568"/>
    <tableColumn id="24" xr3:uid="{7C29A7ED-4125-4DB4-9134-8203F2DEA031}" name="Elasti GSC " dataDxfId="567"/>
    <tableColumn id="27" xr3:uid="{A472EA61-88E2-463F-A685-9B9AFDACBC04}" name="LNL GSC" dataDxfId="566"/>
    <tableColumn id="23" xr3:uid="{D79677F3-2FC8-4AE9-AEAF-23633A6B3CF6}" name="LNL-SOC-M CSME (1)" dataDxfId="565"/>
    <tableColumn id="33" xr3:uid="{0103C02A-CE17-4301-93CE-EA0A8111E535}" name="LNL-SOC-M CSME" dataDxfId="564">
      <calculatedColumnFormula>Table1332[[#This Row],[Default]]</calculatedColumnFormula>
    </tableColumn>
    <tableColumn id="26" xr3:uid="{D180F35C-0F58-40BA-936D-88C0D17BFB31}" name="LNL-SOC-M ESE (1)" dataDxfId="563"/>
    <tableColumn id="34" xr3:uid="{70A6ACB8-6455-44A0-976C-6617237192BF}" name="LNL-SOC-M ESE" dataDxfId="562"/>
    <tableColumn id="32" xr3:uid="{9F15064E-6BAA-4EE9-B21F-CBAF15C74552}" name="LNL-SOC-M OSSE (1)" dataDxfId="561"/>
    <tableColumn id="35" xr3:uid="{A5BC8369-1E0B-4711-8C9B-ACFFA4F6EBD0}" name="LNL-SOC-M OSSE" dataDxfId="560"/>
    <tableColumn id="9" xr3:uid="{DB54F70D-E0FC-45D0-BC86-B14B1D1567ED}" name="Note" dataDxfId="559"/>
    <tableColumn id="29" xr3:uid="{3DF73A77-7834-461D-8D2E-A51DA94DD10E}" name="SFIP Feedback WW08'21 (for MTL-S/Elasti/LNL) Hadas/Eli/Ilan/Simcha/Yanai/Yonatan" dataDxfId="558"/>
    <tableColumn id="12" xr3:uid="{8B21E9B3-1672-4C2B-AC7E-E99D0BD1F08F}" name="MB Comment (8/31)" dataDxfId="557"/>
    <tableColumn id="13" xr3:uid="{7D5B2A77-D399-41A8-8D9E-0049B94B5E69}" name="ELI Comment (8/31)" dataDxfId="556"/>
    <tableColumn id="19" xr3:uid="{1A2FD490-92E5-48FC-B517-50F83B7E50FF}" name="yanai (9/1)" dataDxfId="55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5"/>
  <sheetViews>
    <sheetView tabSelected="1" topLeftCell="A150" zoomScaleNormal="100" workbookViewId="0">
      <selection activeCell="C159" sqref="C159"/>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2" t="s">
        <v>555</v>
      </c>
      <c r="D15" s="136" t="s">
        <v>808</v>
      </c>
      <c r="E15" s="16"/>
    </row>
    <row r="16" spans="1:5" ht="90" x14ac:dyDescent="0.25">
      <c r="A16" s="134">
        <v>15</v>
      </c>
      <c r="B16" s="135">
        <v>43979</v>
      </c>
      <c r="C16" s="472" t="s">
        <v>555</v>
      </c>
      <c r="D16" s="136" t="s">
        <v>882</v>
      </c>
      <c r="E16" s="16"/>
    </row>
    <row r="17" spans="1:5" ht="45" x14ac:dyDescent="0.25">
      <c r="A17" s="134">
        <v>16</v>
      </c>
      <c r="B17" s="135">
        <v>43979</v>
      </c>
      <c r="C17" s="472"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1" t="s">
        <v>555</v>
      </c>
      <c r="D21" s="138" t="s">
        <v>1149</v>
      </c>
      <c r="E21" s="16"/>
    </row>
    <row r="22" spans="1:5" ht="30" x14ac:dyDescent="0.25">
      <c r="A22" s="134">
        <v>21</v>
      </c>
      <c r="B22" s="235">
        <v>44039</v>
      </c>
      <c r="C22" s="471" t="s">
        <v>555</v>
      </c>
      <c r="D22" s="138" t="s">
        <v>1156</v>
      </c>
      <c r="E22" s="16"/>
    </row>
    <row r="23" spans="1:5" ht="30" x14ac:dyDescent="0.25">
      <c r="A23" s="134">
        <v>22</v>
      </c>
      <c r="B23" s="235">
        <v>44042</v>
      </c>
      <c r="C23" s="471" t="s">
        <v>555</v>
      </c>
      <c r="D23" s="138" t="s">
        <v>1157</v>
      </c>
      <c r="E23" s="16"/>
    </row>
    <row r="24" spans="1:5" ht="75" x14ac:dyDescent="0.25">
      <c r="A24" s="134">
        <v>23</v>
      </c>
      <c r="B24" s="286">
        <v>44055</v>
      </c>
      <c r="C24" s="471" t="s">
        <v>606</v>
      </c>
      <c r="D24" s="138" t="s">
        <v>1166</v>
      </c>
      <c r="E24" s="16"/>
    </row>
    <row r="25" spans="1:5" ht="30" x14ac:dyDescent="0.25">
      <c r="A25" s="134">
        <v>24</v>
      </c>
      <c r="B25" s="286">
        <v>44056</v>
      </c>
      <c r="C25" s="471" t="s">
        <v>606</v>
      </c>
      <c r="D25" s="138" t="s">
        <v>1167</v>
      </c>
      <c r="E25" s="16"/>
    </row>
    <row r="26" spans="1:5" ht="30" x14ac:dyDescent="0.25">
      <c r="A26" s="134">
        <v>25</v>
      </c>
      <c r="B26" s="286">
        <v>44056</v>
      </c>
      <c r="C26" s="471" t="s">
        <v>1432</v>
      </c>
      <c r="D26" s="138" t="s">
        <v>1433</v>
      </c>
      <c r="E26" s="16"/>
    </row>
    <row r="27" spans="1:5" ht="90" x14ac:dyDescent="0.25">
      <c r="A27" s="134">
        <v>26</v>
      </c>
      <c r="B27" s="286">
        <v>44077</v>
      </c>
      <c r="C27" s="471" t="s">
        <v>1432</v>
      </c>
      <c r="D27" s="138" t="s">
        <v>1434</v>
      </c>
      <c r="E27" s="16"/>
    </row>
    <row r="28" spans="1:5" ht="75" x14ac:dyDescent="0.25">
      <c r="A28" s="134">
        <v>27</v>
      </c>
      <c r="B28" s="287">
        <v>44098</v>
      </c>
      <c r="C28" s="471" t="s">
        <v>1432</v>
      </c>
      <c r="D28" s="138" t="s">
        <v>1435</v>
      </c>
      <c r="E28" s="16"/>
    </row>
    <row r="29" spans="1:5" ht="135" x14ac:dyDescent="0.25">
      <c r="A29" s="134">
        <v>28</v>
      </c>
      <c r="B29" s="288">
        <v>44099</v>
      </c>
      <c r="C29" s="471" t="s">
        <v>1432</v>
      </c>
      <c r="D29" s="138" t="s">
        <v>1436</v>
      </c>
      <c r="E29" s="16"/>
    </row>
    <row r="30" spans="1:5" ht="165" x14ac:dyDescent="0.25">
      <c r="A30" s="134">
        <v>29</v>
      </c>
      <c r="B30" s="288">
        <v>44125</v>
      </c>
      <c r="C30" s="471"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1"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3"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10"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21" t="s">
        <v>1816</v>
      </c>
      <c r="D18" s="523" t="s">
        <v>1849</v>
      </c>
      <c r="E18" s="342" t="s">
        <v>1821</v>
      </c>
      <c r="W18" s="346"/>
    </row>
    <row r="19" spans="3:27" s="256" customFormat="1" ht="15" customHeight="1" thickBot="1" x14ac:dyDescent="0.3">
      <c r="C19" s="522"/>
      <c r="D19" s="524"/>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6"/>
  <sheetViews>
    <sheetView topLeftCell="J1" zoomScaleNormal="100" workbookViewId="0">
      <pane ySplit="6" topLeftCell="A122" activePane="bottomLeft" state="frozen"/>
      <selection activeCell="R1" sqref="R1"/>
      <selection pane="bottomLeft" activeCell="AE4" sqref="AE4:AF4"/>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2.85546875" style="15" customWidth="1"/>
    <col min="34" max="34" width="124.7109375" style="15" customWidth="1"/>
    <col min="35" max="16384" width="8.85546875" style="15"/>
  </cols>
  <sheetData>
    <row r="1" spans="1:34" ht="20.45" hidden="1" customHeight="1" x14ac:dyDescent="0.25">
      <c r="A1" s="247" t="s">
        <v>1168</v>
      </c>
    </row>
    <row r="2" spans="1:34" ht="20.45" hidden="1" customHeight="1" x14ac:dyDescent="0.25">
      <c r="A2" s="248" t="s">
        <v>1169</v>
      </c>
    </row>
    <row r="3" spans="1:34" ht="20.45" hidden="1" customHeight="1" x14ac:dyDescent="0.25"/>
    <row r="4" spans="1:34" x14ac:dyDescent="0.25">
      <c r="A4" s="18"/>
      <c r="B4" s="18" t="s">
        <v>419</v>
      </c>
      <c r="C4" s="527" t="s">
        <v>634</v>
      </c>
      <c r="D4" s="530"/>
      <c r="E4" s="531" t="s">
        <v>392</v>
      </c>
      <c r="F4" s="532"/>
      <c r="G4" s="533"/>
      <c r="H4" s="333"/>
      <c r="I4" s="527" t="s">
        <v>634</v>
      </c>
      <c r="J4" s="534"/>
      <c r="K4" s="531" t="s">
        <v>392</v>
      </c>
      <c r="L4" s="532"/>
      <c r="M4" s="532"/>
      <c r="N4" s="18"/>
      <c r="O4" s="18"/>
      <c r="P4" s="18"/>
      <c r="Q4" s="527" t="s">
        <v>1552</v>
      </c>
      <c r="R4" s="530"/>
      <c r="S4" s="374"/>
      <c r="T4" s="18"/>
      <c r="U4" s="18"/>
      <c r="V4" s="18"/>
      <c r="W4" s="18"/>
      <c r="X4" s="527" t="s">
        <v>2687</v>
      </c>
      <c r="Y4" s="528"/>
      <c r="Z4" s="529"/>
      <c r="AA4" s="527" t="s">
        <v>2686</v>
      </c>
      <c r="AB4" s="528"/>
      <c r="AC4" s="528"/>
      <c r="AD4" s="529"/>
      <c r="AE4" s="525" t="s">
        <v>2804</v>
      </c>
      <c r="AF4" s="526"/>
      <c r="AG4" s="18"/>
      <c r="AH4" s="18"/>
    </row>
    <row r="5" spans="1:34"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249" t="s">
        <v>2800</v>
      </c>
      <c r="X5" s="61" t="s">
        <v>2797</v>
      </c>
      <c r="Y5" s="61" t="s">
        <v>2798</v>
      </c>
      <c r="Z5" s="61" t="s">
        <v>2669</v>
      </c>
      <c r="AA5" s="62" t="s">
        <v>2670</v>
      </c>
      <c r="AB5" s="62" t="s">
        <v>2671</v>
      </c>
      <c r="AC5" s="62" t="s">
        <v>2672</v>
      </c>
      <c r="AD5" s="61" t="s">
        <v>2673</v>
      </c>
      <c r="AE5" s="61" t="s">
        <v>2805</v>
      </c>
      <c r="AF5" s="61" t="s">
        <v>2806</v>
      </c>
      <c r="AG5" s="62"/>
      <c r="AH5" s="62"/>
    </row>
    <row r="6" spans="1:34"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30</v>
      </c>
      <c r="AF6" s="59">
        <v>31</v>
      </c>
      <c r="AG6" s="59">
        <v>33</v>
      </c>
      <c r="AH6" s="59" t="s">
        <v>424</v>
      </c>
    </row>
    <row r="7" spans="1:34"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row>
    <row r="8" spans="1:34"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330">
        <v>1</v>
      </c>
      <c r="X8" s="443">
        <v>1</v>
      </c>
      <c r="Y8" s="330">
        <v>1</v>
      </c>
      <c r="Z8" s="330">
        <v>1</v>
      </c>
      <c r="AA8" s="16"/>
      <c r="AB8" s="16"/>
      <c r="AC8" s="16"/>
      <c r="AD8" s="330">
        <v>1</v>
      </c>
      <c r="AE8" s="16">
        <v>1</v>
      </c>
      <c r="AF8" s="16">
        <v>0</v>
      </c>
      <c r="AG8" s="16"/>
      <c r="AH8" s="16" t="s">
        <v>845</v>
      </c>
    </row>
    <row r="9" spans="1:34"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v>1</v>
      </c>
      <c r="AF9" s="16">
        <v>0</v>
      </c>
      <c r="AG9" s="16"/>
      <c r="AH9" s="16" t="s">
        <v>846</v>
      </c>
    </row>
    <row r="10" spans="1:34"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v>1</v>
      </c>
      <c r="AF10" s="16">
        <v>0</v>
      </c>
      <c r="AG10" s="16"/>
      <c r="AH10" s="16" t="s">
        <v>847</v>
      </c>
    </row>
    <row r="11" spans="1:34"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v>1</v>
      </c>
      <c r="AF11" s="16">
        <v>1</v>
      </c>
      <c r="AG11" s="16"/>
      <c r="AH11" s="16" t="s">
        <v>845</v>
      </c>
    </row>
    <row r="12" spans="1:34"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v>0</v>
      </c>
      <c r="AF12" s="16">
        <v>0</v>
      </c>
      <c r="AG12" s="16"/>
      <c r="AH12" s="16" t="s">
        <v>848</v>
      </c>
    </row>
    <row r="13" spans="1:34"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330">
        <v>1</v>
      </c>
      <c r="X13" s="443">
        <v>1</v>
      </c>
      <c r="Y13" s="330">
        <v>1</v>
      </c>
      <c r="Z13" s="330">
        <v>1</v>
      </c>
      <c r="AA13" s="16"/>
      <c r="AB13" s="16"/>
      <c r="AC13" s="16"/>
      <c r="AD13" s="330">
        <v>1</v>
      </c>
      <c r="AE13" s="16">
        <v>1</v>
      </c>
      <c r="AF13" s="16">
        <v>1</v>
      </c>
      <c r="AG13" s="16"/>
      <c r="AH13" s="138" t="s">
        <v>1565</v>
      </c>
    </row>
    <row r="14" spans="1:34"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330">
        <v>1</v>
      </c>
      <c r="X14" s="443">
        <v>1</v>
      </c>
      <c r="Y14" s="330">
        <v>1</v>
      </c>
      <c r="Z14" s="330">
        <v>1</v>
      </c>
      <c r="AA14" s="16"/>
      <c r="AB14" s="16"/>
      <c r="AC14" s="16"/>
      <c r="AD14" s="330">
        <v>1</v>
      </c>
      <c r="AE14" s="16">
        <v>1</v>
      </c>
      <c r="AF14" s="16">
        <v>1</v>
      </c>
      <c r="AG14" s="16"/>
      <c r="AH14" s="16" t="s">
        <v>1566</v>
      </c>
    </row>
    <row r="15" spans="1:34"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v>1</v>
      </c>
      <c r="AF15" s="16">
        <v>1</v>
      </c>
      <c r="AG15" s="16"/>
      <c r="AH15" s="16" t="s">
        <v>1566</v>
      </c>
    </row>
    <row r="16" spans="1:34"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v>1</v>
      </c>
      <c r="AF16" s="16">
        <v>1</v>
      </c>
      <c r="AG16" s="16"/>
      <c r="AH16" s="16" t="s">
        <v>1566</v>
      </c>
    </row>
    <row r="17" spans="1:34"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330">
        <v>1</v>
      </c>
      <c r="X17" s="443">
        <v>1</v>
      </c>
      <c r="Y17" s="330">
        <v>1</v>
      </c>
      <c r="Z17" s="330">
        <v>1</v>
      </c>
      <c r="AA17" s="16"/>
      <c r="AB17" s="16"/>
      <c r="AC17" s="16"/>
      <c r="AD17" s="330">
        <v>1</v>
      </c>
      <c r="AE17" s="16">
        <v>1</v>
      </c>
      <c r="AF17" s="16">
        <v>0</v>
      </c>
      <c r="AG17" s="16"/>
      <c r="AH17" s="16" t="s">
        <v>850</v>
      </c>
    </row>
    <row r="18" spans="1:34"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330">
        <v>1</v>
      </c>
      <c r="X18" s="443">
        <v>1</v>
      </c>
      <c r="Y18" s="330">
        <v>1</v>
      </c>
      <c r="Z18" s="330">
        <v>1</v>
      </c>
      <c r="AA18" s="16"/>
      <c r="AB18" s="16"/>
      <c r="AC18" s="16"/>
      <c r="AD18" s="330">
        <v>1</v>
      </c>
      <c r="AE18" s="310">
        <v>0</v>
      </c>
      <c r="AF18" s="310">
        <v>0</v>
      </c>
      <c r="AG18" s="16"/>
      <c r="AH18" s="16" t="s">
        <v>851</v>
      </c>
    </row>
    <row r="19" spans="1:34"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330">
        <v>1</v>
      </c>
      <c r="X19" s="443">
        <v>1</v>
      </c>
      <c r="Y19" s="330">
        <v>1</v>
      </c>
      <c r="Z19" s="330">
        <v>1</v>
      </c>
      <c r="AA19" s="16"/>
      <c r="AB19" s="16"/>
      <c r="AC19" s="16"/>
      <c r="AD19" s="330">
        <v>1</v>
      </c>
      <c r="AE19" s="16">
        <v>0</v>
      </c>
      <c r="AF19" s="16">
        <v>0</v>
      </c>
      <c r="AG19" s="16"/>
      <c r="AH19" s="16" t="s">
        <v>852</v>
      </c>
    </row>
    <row r="20" spans="1:34"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v>1</v>
      </c>
      <c r="AF20" s="16">
        <v>0</v>
      </c>
      <c r="AG20" s="16"/>
      <c r="AH20" s="16" t="s">
        <v>853</v>
      </c>
    </row>
    <row r="21" spans="1:34"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330">
        <v>1</v>
      </c>
      <c r="X21" s="443">
        <v>1</v>
      </c>
      <c r="Y21" s="330">
        <v>1</v>
      </c>
      <c r="Z21" s="330">
        <v>1</v>
      </c>
      <c r="AA21" s="16"/>
      <c r="AB21" s="16"/>
      <c r="AC21" s="16"/>
      <c r="AD21" s="330">
        <v>1</v>
      </c>
      <c r="AE21" s="16">
        <v>1</v>
      </c>
      <c r="AF21" s="16">
        <v>0</v>
      </c>
      <c r="AG21" s="16"/>
      <c r="AH21" s="16" t="s">
        <v>854</v>
      </c>
    </row>
    <row r="22" spans="1:34"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330">
        <v>1</v>
      </c>
      <c r="X22" s="443">
        <v>1</v>
      </c>
      <c r="Y22" s="330">
        <v>1</v>
      </c>
      <c r="Z22" s="330">
        <v>1</v>
      </c>
      <c r="AA22" s="16"/>
      <c r="AB22" s="16"/>
      <c r="AC22" s="16"/>
      <c r="AD22" s="330">
        <v>1</v>
      </c>
      <c r="AE22" s="16">
        <v>1</v>
      </c>
      <c r="AF22" s="16">
        <v>0</v>
      </c>
      <c r="AG22" s="16"/>
      <c r="AH22" s="16" t="s">
        <v>855</v>
      </c>
    </row>
    <row r="23" spans="1:34"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330">
        <v>1</v>
      </c>
      <c r="X23" s="443">
        <v>1</v>
      </c>
      <c r="Y23" s="330">
        <v>1</v>
      </c>
      <c r="Z23" s="330">
        <v>1</v>
      </c>
      <c r="AA23" s="16"/>
      <c r="AB23" s="16"/>
      <c r="AC23" s="16"/>
      <c r="AD23" s="330">
        <v>1</v>
      </c>
      <c r="AE23" s="310">
        <v>0</v>
      </c>
      <c r="AF23" s="310">
        <v>0</v>
      </c>
      <c r="AG23" s="16"/>
      <c r="AH23" s="16" t="s">
        <v>856</v>
      </c>
    </row>
    <row r="24" spans="1:34" ht="13.5" customHeight="1" x14ac:dyDescent="0.2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330">
        <v>1</v>
      </c>
      <c r="X24" s="443">
        <v>1</v>
      </c>
      <c r="Y24" s="330">
        <v>1</v>
      </c>
      <c r="Z24" s="330">
        <v>1</v>
      </c>
      <c r="AA24" s="16"/>
      <c r="AB24" s="16"/>
      <c r="AC24" s="16"/>
      <c r="AD24" s="330">
        <v>1</v>
      </c>
      <c r="AE24" s="16">
        <v>1</v>
      </c>
      <c r="AF24" s="16">
        <v>0</v>
      </c>
      <c r="AG24" s="16"/>
      <c r="AH24" s="16" t="s">
        <v>857</v>
      </c>
    </row>
    <row r="25" spans="1:34" ht="13.5" customHeight="1" x14ac:dyDescent="0.2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330">
        <v>1</v>
      </c>
      <c r="X25" s="443">
        <v>1</v>
      </c>
      <c r="Y25" s="330">
        <v>1</v>
      </c>
      <c r="Z25" s="330">
        <v>1</v>
      </c>
      <c r="AA25" s="16"/>
      <c r="AB25" s="16"/>
      <c r="AC25" s="16"/>
      <c r="AD25" s="330">
        <v>1</v>
      </c>
      <c r="AE25" s="16">
        <v>1</v>
      </c>
      <c r="AF25" s="16">
        <v>1</v>
      </c>
      <c r="AG25" s="16"/>
      <c r="AH25" s="16" t="s">
        <v>1566</v>
      </c>
    </row>
    <row r="26" spans="1:34"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330">
        <v>1</v>
      </c>
      <c r="X26" s="443">
        <v>1</v>
      </c>
      <c r="Y26" s="330">
        <v>1</v>
      </c>
      <c r="Z26" s="330">
        <v>1</v>
      </c>
      <c r="AA26" s="16"/>
      <c r="AB26" s="16"/>
      <c r="AC26" s="16"/>
      <c r="AD26" s="330">
        <v>1</v>
      </c>
      <c r="AE26" s="197">
        <v>1</v>
      </c>
      <c r="AF26" s="16">
        <v>0</v>
      </c>
      <c r="AG26" s="16"/>
      <c r="AH26" s="16" t="s">
        <v>858</v>
      </c>
    </row>
    <row r="27" spans="1:34"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330">
        <v>1</v>
      </c>
      <c r="X27" s="443">
        <v>1</v>
      </c>
      <c r="Y27" s="330">
        <v>1</v>
      </c>
      <c r="Z27" s="330">
        <v>1</v>
      </c>
      <c r="AA27" s="16"/>
      <c r="AB27" s="16"/>
      <c r="AC27" s="16"/>
      <c r="AD27" s="330">
        <v>1</v>
      </c>
      <c r="AE27" s="289">
        <v>1</v>
      </c>
      <c r="AF27" s="289">
        <v>1</v>
      </c>
      <c r="AG27" s="16"/>
      <c r="AH27" s="138" t="s">
        <v>1641</v>
      </c>
    </row>
    <row r="28" spans="1:34"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330">
        <v>1</v>
      </c>
      <c r="X28" s="443">
        <v>1</v>
      </c>
      <c r="Y28" s="330">
        <v>1</v>
      </c>
      <c r="Z28" s="330">
        <v>1</v>
      </c>
      <c r="AA28" s="16"/>
      <c r="AB28" s="16"/>
      <c r="AC28" s="16"/>
      <c r="AD28" s="330">
        <v>1</v>
      </c>
      <c r="AE28" s="16">
        <v>1</v>
      </c>
      <c r="AF28" s="16">
        <v>0</v>
      </c>
      <c r="AG28" s="16"/>
      <c r="AH28" s="16" t="s">
        <v>859</v>
      </c>
    </row>
    <row r="29" spans="1:34"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v>0</v>
      </c>
      <c r="AF29" s="16">
        <v>0</v>
      </c>
      <c r="AG29" s="16"/>
      <c r="AH29" s="16" t="s">
        <v>860</v>
      </c>
    </row>
    <row r="30" spans="1:34"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v>1</v>
      </c>
      <c r="AF30" s="16">
        <v>0</v>
      </c>
      <c r="AG30" s="16"/>
      <c r="AH30" s="16" t="s">
        <v>861</v>
      </c>
    </row>
    <row r="31" spans="1:34"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v>0</v>
      </c>
      <c r="AF31" s="16">
        <v>0</v>
      </c>
      <c r="AG31" s="16"/>
      <c r="AH31" s="16" t="s">
        <v>862</v>
      </c>
    </row>
    <row r="32" spans="1:34"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v>1</v>
      </c>
      <c r="AF32" s="16">
        <v>0</v>
      </c>
      <c r="AG32" s="16"/>
      <c r="AH32" s="16" t="s">
        <v>863</v>
      </c>
    </row>
    <row r="33" spans="1:34"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v>0</v>
      </c>
      <c r="AF33" s="16">
        <v>0</v>
      </c>
      <c r="AG33" s="16"/>
      <c r="AH33" s="16" t="s">
        <v>864</v>
      </c>
    </row>
    <row r="34" spans="1:34"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v>1</v>
      </c>
      <c r="AF34" s="16">
        <v>0</v>
      </c>
      <c r="AG34" s="16"/>
      <c r="AH34" s="16" t="s">
        <v>865</v>
      </c>
    </row>
    <row r="35" spans="1:34"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330">
        <v>1</v>
      </c>
      <c r="X35" s="443">
        <v>1</v>
      </c>
      <c r="Y35" s="330">
        <v>1</v>
      </c>
      <c r="Z35" s="330">
        <v>1</v>
      </c>
      <c r="AA35" s="16"/>
      <c r="AB35" s="16"/>
      <c r="AC35" s="16"/>
      <c r="AD35" s="330">
        <v>1</v>
      </c>
      <c r="AE35" s="16">
        <v>1</v>
      </c>
      <c r="AF35" s="16">
        <v>0</v>
      </c>
      <c r="AG35" s="16"/>
      <c r="AH35" s="16" t="s">
        <v>866</v>
      </c>
    </row>
    <row r="36" spans="1:34"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330">
        <v>1</v>
      </c>
      <c r="X36" s="443">
        <v>1</v>
      </c>
      <c r="Y36" s="330">
        <v>1</v>
      </c>
      <c r="Z36" s="330">
        <v>1</v>
      </c>
      <c r="AA36" s="16"/>
      <c r="AB36" s="16"/>
      <c r="AC36" s="16"/>
      <c r="AD36" s="330">
        <v>1</v>
      </c>
      <c r="AE36" s="16">
        <v>1</v>
      </c>
      <c r="AF36" s="16">
        <v>0</v>
      </c>
      <c r="AG36" s="16"/>
      <c r="AH36" s="16" t="s">
        <v>867</v>
      </c>
    </row>
    <row r="37" spans="1:34"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v>1</v>
      </c>
      <c r="AF37" s="16">
        <v>0</v>
      </c>
      <c r="AG37" s="16"/>
      <c r="AH37" s="16" t="s">
        <v>868</v>
      </c>
    </row>
    <row r="38" spans="1:34"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v>0</v>
      </c>
      <c r="AF38" s="16">
        <v>0</v>
      </c>
      <c r="AG38" s="16"/>
      <c r="AH38" s="16" t="s">
        <v>869</v>
      </c>
    </row>
    <row r="39" spans="1:34"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v>1</v>
      </c>
      <c r="AF39" s="16">
        <v>1</v>
      </c>
      <c r="AG39" s="16"/>
      <c r="AH39" s="138" t="s">
        <v>814</v>
      </c>
    </row>
    <row r="40" spans="1:34"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v>1</v>
      </c>
      <c r="AF40" s="16">
        <v>0</v>
      </c>
      <c r="AG40" s="16"/>
      <c r="AH40" s="16" t="s">
        <v>870</v>
      </c>
    </row>
    <row r="41" spans="1:34"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330">
        <v>1</v>
      </c>
      <c r="X41" s="443">
        <v>1</v>
      </c>
      <c r="Y41" s="330">
        <v>1</v>
      </c>
      <c r="Z41" s="330">
        <v>1</v>
      </c>
      <c r="AA41" s="16"/>
      <c r="AB41" s="16"/>
      <c r="AC41" s="16"/>
      <c r="AD41" s="330">
        <v>1</v>
      </c>
      <c r="AE41" s="289">
        <v>0</v>
      </c>
      <c r="AF41" s="289">
        <v>0</v>
      </c>
      <c r="AG41" s="16"/>
      <c r="AH41" s="138" t="s">
        <v>1643</v>
      </c>
    </row>
    <row r="42" spans="1:34" ht="13.5" customHeight="1" x14ac:dyDescent="0.2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330">
        <v>1</v>
      </c>
      <c r="X42" s="443">
        <v>1</v>
      </c>
      <c r="Y42" s="330">
        <v>1</v>
      </c>
      <c r="Z42" s="330">
        <v>1</v>
      </c>
      <c r="AA42" s="16"/>
      <c r="AB42" s="16"/>
      <c r="AC42" s="16"/>
      <c r="AD42" s="330">
        <v>1</v>
      </c>
      <c r="AE42" s="16">
        <v>0</v>
      </c>
      <c r="AF42" s="16">
        <v>0</v>
      </c>
      <c r="AG42" s="16"/>
      <c r="AH42" s="16" t="s">
        <v>871</v>
      </c>
    </row>
    <row r="43" spans="1:34"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v>1</v>
      </c>
      <c r="AF43" s="16">
        <v>1</v>
      </c>
      <c r="AG43" s="16"/>
      <c r="AH43" s="16" t="s">
        <v>872</v>
      </c>
    </row>
    <row r="44" spans="1:34"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v>1</v>
      </c>
      <c r="AF44" s="16">
        <v>1</v>
      </c>
      <c r="AG44" s="16"/>
      <c r="AH44" s="16" t="s">
        <v>872</v>
      </c>
    </row>
    <row r="45" spans="1:34"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330">
        <v>1</v>
      </c>
      <c r="X45" s="443">
        <v>1</v>
      </c>
      <c r="Y45" s="330">
        <v>1</v>
      </c>
      <c r="Z45" s="330">
        <v>1</v>
      </c>
      <c r="AA45" s="16"/>
      <c r="AB45" s="16"/>
      <c r="AC45" s="16"/>
      <c r="AD45" s="330">
        <v>1</v>
      </c>
      <c r="AE45" s="16">
        <v>1</v>
      </c>
      <c r="AF45" s="16">
        <v>1</v>
      </c>
      <c r="AG45" s="16"/>
      <c r="AH45" s="16" t="s">
        <v>1566</v>
      </c>
    </row>
    <row r="46" spans="1:34"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330">
        <v>1</v>
      </c>
      <c r="X46" s="443">
        <v>1</v>
      </c>
      <c r="Y46" s="330">
        <v>1</v>
      </c>
      <c r="Z46" s="330">
        <v>1</v>
      </c>
      <c r="AA46" s="16"/>
      <c r="AB46" s="16"/>
      <c r="AC46" s="16"/>
      <c r="AD46" s="330">
        <v>1</v>
      </c>
      <c r="AE46" s="16">
        <v>1</v>
      </c>
      <c r="AF46" s="16">
        <v>1</v>
      </c>
      <c r="AG46" s="16"/>
      <c r="AH46" s="16" t="s">
        <v>1566</v>
      </c>
    </row>
    <row r="47" spans="1:34"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330">
        <v>1</v>
      </c>
      <c r="X47" s="443">
        <v>1</v>
      </c>
      <c r="Y47" s="330">
        <v>1</v>
      </c>
      <c r="Z47" s="330">
        <v>1</v>
      </c>
      <c r="AA47" s="16"/>
      <c r="AB47" s="16"/>
      <c r="AC47" s="16"/>
      <c r="AD47" s="330">
        <v>1</v>
      </c>
      <c r="AE47" s="16">
        <v>1</v>
      </c>
      <c r="AF47" s="16">
        <v>0</v>
      </c>
      <c r="AG47" s="16"/>
      <c r="AH47" s="16" t="s">
        <v>873</v>
      </c>
    </row>
    <row r="48" spans="1:34" ht="13.5" customHeight="1" x14ac:dyDescent="0.2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330">
        <v>1</v>
      </c>
      <c r="X48" s="443">
        <v>1</v>
      </c>
      <c r="Y48" s="330">
        <v>1</v>
      </c>
      <c r="Z48" s="330">
        <v>1</v>
      </c>
      <c r="AA48" s="16"/>
      <c r="AB48" s="16"/>
      <c r="AC48" s="16"/>
      <c r="AD48" s="330">
        <v>1</v>
      </c>
      <c r="AE48" s="16">
        <v>1</v>
      </c>
      <c r="AF48" s="16">
        <v>0</v>
      </c>
      <c r="AG48" s="16"/>
      <c r="AH48" s="16" t="s">
        <v>874</v>
      </c>
    </row>
    <row r="49" spans="1:35" ht="13.15" customHeight="1" x14ac:dyDescent="0.2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330">
        <v>1</v>
      </c>
      <c r="X49" s="443">
        <v>1</v>
      </c>
      <c r="Y49" s="330">
        <v>1</v>
      </c>
      <c r="Z49" s="330">
        <v>1</v>
      </c>
      <c r="AA49" s="16"/>
      <c r="AB49" s="16"/>
      <c r="AC49" s="16"/>
      <c r="AD49" s="330">
        <v>1</v>
      </c>
      <c r="AE49" s="16">
        <v>1</v>
      </c>
      <c r="AF49" s="16">
        <v>0</v>
      </c>
      <c r="AG49" s="16"/>
      <c r="AH49" s="16" t="s">
        <v>875</v>
      </c>
    </row>
    <row r="50" spans="1:35" ht="13.15" customHeight="1" x14ac:dyDescent="0.2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7">
        <v>1</v>
      </c>
      <c r="X50" s="198">
        <v>0</v>
      </c>
      <c r="Y50" s="7">
        <v>0</v>
      </c>
      <c r="Z50" s="7">
        <v>0</v>
      </c>
      <c r="AA50" s="16"/>
      <c r="AB50" s="16"/>
      <c r="AC50" s="16"/>
      <c r="AD50" s="7">
        <v>0</v>
      </c>
      <c r="AE50" s="296"/>
      <c r="AF50" s="296"/>
      <c r="AG50" s="16"/>
      <c r="AH50" s="16"/>
    </row>
    <row r="51" spans="1:35"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2">
        <v>1</v>
      </c>
      <c r="R51" s="512">
        <v>1</v>
      </c>
      <c r="S51" s="512">
        <v>1</v>
      </c>
      <c r="T51" s="512">
        <v>1</v>
      </c>
      <c r="U51" s="512">
        <v>1</v>
      </c>
      <c r="V51" s="512">
        <v>1</v>
      </c>
      <c r="W51" s="16">
        <v>1</v>
      </c>
      <c r="X51" s="512">
        <v>1</v>
      </c>
      <c r="Y51" s="512">
        <v>1</v>
      </c>
      <c r="Z51" s="512">
        <v>1</v>
      </c>
      <c r="AA51" s="16"/>
      <c r="AB51" s="16"/>
      <c r="AC51" s="16"/>
      <c r="AD51" s="512">
        <v>1</v>
      </c>
      <c r="AE51" s="296"/>
      <c r="AF51" s="296"/>
      <c r="AG51" s="16"/>
      <c r="AH51" s="16" t="s">
        <v>2776</v>
      </c>
    </row>
    <row r="52" spans="1:35" ht="13.5" customHeight="1" x14ac:dyDescent="0.2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v>28</v>
      </c>
      <c r="X52" s="327"/>
      <c r="Y52" s="327"/>
      <c r="Z52" s="327"/>
      <c r="AA52" s="16"/>
      <c r="AB52" s="16"/>
      <c r="AC52" s="16"/>
      <c r="AD52" s="327"/>
      <c r="AE52" s="326"/>
      <c r="AF52" s="326"/>
      <c r="AG52" s="16"/>
      <c r="AH52" s="16" t="s">
        <v>1732</v>
      </c>
    </row>
    <row r="53" spans="1:35"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row>
    <row r="54" spans="1:35"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v>1</v>
      </c>
      <c r="X54" s="197">
        <v>1</v>
      </c>
      <c r="Y54" s="197">
        <v>1</v>
      </c>
      <c r="Z54" s="198">
        <v>1</v>
      </c>
      <c r="AA54" s="16"/>
      <c r="AB54" s="16"/>
      <c r="AC54" s="16"/>
      <c r="AD54" s="198">
        <v>1</v>
      </c>
      <c r="AE54" s="289">
        <v>0</v>
      </c>
      <c r="AF54" s="289">
        <v>0</v>
      </c>
      <c r="AG54" s="16"/>
      <c r="AH54" s="138" t="s">
        <v>1642</v>
      </c>
    </row>
    <row r="55" spans="1:35"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v>1</v>
      </c>
      <c r="X55" s="197">
        <v>1</v>
      </c>
      <c r="Y55" s="197">
        <v>1</v>
      </c>
      <c r="Z55" s="198">
        <v>1</v>
      </c>
      <c r="AA55" s="16"/>
      <c r="AB55" s="16"/>
      <c r="AC55" s="16"/>
      <c r="AD55" s="198">
        <v>1</v>
      </c>
      <c r="AE55" s="289">
        <v>0</v>
      </c>
      <c r="AF55" s="289">
        <v>0</v>
      </c>
      <c r="AG55" s="16"/>
      <c r="AH55" s="138" t="s">
        <v>1661</v>
      </c>
    </row>
    <row r="56" spans="1:35"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v>0</v>
      </c>
      <c r="X56" s="197">
        <v>1</v>
      </c>
      <c r="Y56" s="197">
        <v>1</v>
      </c>
      <c r="Z56" s="198">
        <v>1</v>
      </c>
      <c r="AA56" s="16"/>
      <c r="AB56" s="16"/>
      <c r="AC56" s="16"/>
      <c r="AD56" s="198">
        <v>1</v>
      </c>
      <c r="AE56" s="16">
        <v>1</v>
      </c>
      <c r="AF56" s="16">
        <v>1</v>
      </c>
      <c r="AG56" s="16"/>
      <c r="AH56" s="138" t="s">
        <v>843</v>
      </c>
    </row>
    <row r="57" spans="1:35"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6"/>
      <c r="AH57" s="138" t="s">
        <v>1568</v>
      </c>
    </row>
    <row r="58" spans="1:35"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v>0</v>
      </c>
      <c r="X58" s="197">
        <v>0</v>
      </c>
      <c r="Y58" s="197">
        <v>0</v>
      </c>
      <c r="Z58" s="198">
        <v>0</v>
      </c>
      <c r="AA58" s="16"/>
      <c r="AB58" s="16"/>
      <c r="AC58" s="16"/>
      <c r="AD58" s="198">
        <v>0</v>
      </c>
      <c r="AE58" s="289">
        <v>1</v>
      </c>
      <c r="AF58" s="289">
        <v>1</v>
      </c>
      <c r="AG58" s="16"/>
      <c r="AH58" s="16" t="s">
        <v>1660</v>
      </c>
    </row>
    <row r="59" spans="1:35"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v>0</v>
      </c>
      <c r="X59" s="197">
        <v>1</v>
      </c>
      <c r="Y59" s="197">
        <v>0</v>
      </c>
      <c r="Z59" s="198">
        <v>0</v>
      </c>
      <c r="AA59" s="16"/>
      <c r="AB59" s="16"/>
      <c r="AC59" s="16"/>
      <c r="AD59" s="198">
        <v>0</v>
      </c>
      <c r="AE59" s="16">
        <v>1</v>
      </c>
      <c r="AF59" s="16">
        <v>0</v>
      </c>
      <c r="AG59" s="16"/>
      <c r="AH59" s="138" t="s">
        <v>1175</v>
      </c>
    </row>
    <row r="60" spans="1:35" s="315" customFormat="1" ht="13.15" customHeight="1" x14ac:dyDescent="0.2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478">
        <v>192</v>
      </c>
      <c r="X60" s="198">
        <v>0</v>
      </c>
      <c r="Y60" s="198">
        <v>0</v>
      </c>
      <c r="Z60" s="198">
        <v>0</v>
      </c>
      <c r="AA60" s="314"/>
      <c r="AB60" s="314"/>
      <c r="AC60" s="314"/>
      <c r="AD60" s="198">
        <v>0</v>
      </c>
      <c r="AE60" s="317"/>
      <c r="AF60" s="317"/>
      <c r="AG60" s="314"/>
      <c r="AH60" s="316" t="s">
        <v>1671</v>
      </c>
      <c r="AI60" s="15"/>
    </row>
    <row r="61" spans="1:35"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row>
    <row r="62" spans="1:35" s="437"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v>384</v>
      </c>
      <c r="X62" s="197">
        <v>384</v>
      </c>
      <c r="Y62" s="197">
        <v>384</v>
      </c>
      <c r="Z62" s="198">
        <v>384</v>
      </c>
      <c r="AA62" s="197"/>
      <c r="AB62" s="197"/>
      <c r="AC62" s="197"/>
      <c r="AD62" s="198">
        <v>384</v>
      </c>
      <c r="AE62" s="197">
        <v>512</v>
      </c>
      <c r="AF62" s="197">
        <v>512</v>
      </c>
      <c r="AG62" s="197"/>
      <c r="AH62" s="436" t="s">
        <v>839</v>
      </c>
    </row>
    <row r="63" spans="1:35" s="437"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v>256</v>
      </c>
      <c r="X63" s="197">
        <v>256</v>
      </c>
      <c r="Y63" s="197">
        <v>256</v>
      </c>
      <c r="Z63" s="198">
        <v>256</v>
      </c>
      <c r="AA63" s="197"/>
      <c r="AB63" s="197"/>
      <c r="AC63" s="197"/>
      <c r="AD63" s="198">
        <v>256</v>
      </c>
      <c r="AE63" s="197">
        <v>32</v>
      </c>
      <c r="AF63" s="197">
        <v>32</v>
      </c>
      <c r="AG63" s="197"/>
      <c r="AH63" s="436" t="s">
        <v>840</v>
      </c>
    </row>
    <row r="64" spans="1:35" s="437"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v>384</v>
      </c>
      <c r="X64" s="197">
        <v>384</v>
      </c>
      <c r="Y64" s="197">
        <v>384</v>
      </c>
      <c r="Z64" s="198">
        <v>384</v>
      </c>
      <c r="AA64" s="197"/>
      <c r="AB64" s="197"/>
      <c r="AC64" s="197"/>
      <c r="AD64" s="198">
        <v>384</v>
      </c>
      <c r="AE64" s="197">
        <v>256</v>
      </c>
      <c r="AF64" s="197">
        <v>256</v>
      </c>
      <c r="AG64" s="197"/>
      <c r="AH64" s="436" t="s">
        <v>1658</v>
      </c>
    </row>
    <row r="65" spans="1:34" s="437"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v>256</v>
      </c>
      <c r="X65" s="197">
        <v>256</v>
      </c>
      <c r="Y65" s="197">
        <v>256</v>
      </c>
      <c r="Z65" s="198">
        <v>256</v>
      </c>
      <c r="AA65" s="197"/>
      <c r="AB65" s="197"/>
      <c r="AC65" s="197"/>
      <c r="AD65" s="198">
        <v>256</v>
      </c>
      <c r="AE65" s="197">
        <v>256</v>
      </c>
      <c r="AF65" s="197">
        <v>256</v>
      </c>
      <c r="AG65" s="197"/>
      <c r="AH65" s="436" t="s">
        <v>842</v>
      </c>
    </row>
    <row r="66" spans="1:34" s="437" customFormat="1" ht="13.5" customHeight="1" x14ac:dyDescent="0.2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v>0</v>
      </c>
      <c r="X66" s="197">
        <v>0</v>
      </c>
      <c r="Y66" s="197">
        <v>0</v>
      </c>
      <c r="Z66" s="198">
        <v>0</v>
      </c>
      <c r="AA66" s="197"/>
      <c r="AB66" s="197"/>
      <c r="AC66" s="197"/>
      <c r="AD66" s="198">
        <v>0</v>
      </c>
      <c r="AE66" s="435">
        <v>0</v>
      </c>
      <c r="AF66" s="435">
        <v>0</v>
      </c>
      <c r="AG66" s="197"/>
      <c r="AH66" s="436" t="s">
        <v>1569</v>
      </c>
    </row>
    <row r="67" spans="1:34" s="437" customFormat="1" ht="13.5" customHeight="1" x14ac:dyDescent="0.2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7"/>
      <c r="AH67" s="436" t="s">
        <v>1570</v>
      </c>
    </row>
    <row r="68" spans="1:34" s="437" customFormat="1" ht="13.5" customHeight="1" x14ac:dyDescent="0.2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7"/>
      <c r="AH68" s="436" t="s">
        <v>1644</v>
      </c>
    </row>
    <row r="69" spans="1:34" s="437" customFormat="1" ht="13.5" customHeight="1" x14ac:dyDescent="0.2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435">
        <v>0</v>
      </c>
      <c r="X69" s="198">
        <v>384</v>
      </c>
      <c r="Y69" s="198">
        <v>384</v>
      </c>
      <c r="Z69" s="198">
        <v>384</v>
      </c>
      <c r="AA69" s="197"/>
      <c r="AB69" s="197"/>
      <c r="AC69" s="197"/>
      <c r="AD69" s="198">
        <v>384</v>
      </c>
      <c r="AE69" s="435">
        <v>0</v>
      </c>
      <c r="AF69" s="435">
        <v>0</v>
      </c>
      <c r="AG69" s="197"/>
      <c r="AH69" s="436" t="s">
        <v>2511</v>
      </c>
    </row>
    <row r="70" spans="1:34" s="437" customFormat="1" ht="13.5" customHeight="1" x14ac:dyDescent="0.2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435">
        <v>0</v>
      </c>
      <c r="X70" s="198">
        <v>256</v>
      </c>
      <c r="Y70" s="198">
        <v>256</v>
      </c>
      <c r="Z70" s="198">
        <v>256</v>
      </c>
      <c r="AA70" s="197"/>
      <c r="AB70" s="197"/>
      <c r="AC70" s="197"/>
      <c r="AD70" s="198">
        <v>256</v>
      </c>
      <c r="AE70" s="435">
        <v>0</v>
      </c>
      <c r="AF70" s="435">
        <v>0</v>
      </c>
      <c r="AG70" s="197"/>
      <c r="AH70" s="436" t="s">
        <v>2512</v>
      </c>
    </row>
    <row r="71" spans="1:34" s="437" customFormat="1" ht="13.5" customHeight="1" x14ac:dyDescent="0.2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435">
        <v>0</v>
      </c>
      <c r="X71" s="197">
        <v>0</v>
      </c>
      <c r="Y71" s="197">
        <v>0</v>
      </c>
      <c r="Z71" s="198">
        <v>384</v>
      </c>
      <c r="AA71" s="197"/>
      <c r="AB71" s="197"/>
      <c r="AC71" s="197"/>
      <c r="AD71" s="198">
        <v>384</v>
      </c>
      <c r="AE71" s="435">
        <v>0</v>
      </c>
      <c r="AF71" s="435">
        <v>0</v>
      </c>
      <c r="AG71" s="197"/>
      <c r="AH71" s="436" t="s">
        <v>2557</v>
      </c>
    </row>
    <row r="72" spans="1:34" s="437" customFormat="1" ht="13.5" customHeight="1" x14ac:dyDescent="0.2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197"/>
      <c r="AH72" s="436" t="s">
        <v>2558</v>
      </c>
    </row>
    <row r="73" spans="1:34" s="437" customFormat="1" ht="13.5" customHeight="1" x14ac:dyDescent="0.2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197"/>
      <c r="AH73" s="436" t="s">
        <v>2563</v>
      </c>
    </row>
    <row r="74" spans="1:34" s="437" customFormat="1" ht="13.5" customHeight="1" x14ac:dyDescent="0.2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197"/>
      <c r="AH74" s="436" t="s">
        <v>2564</v>
      </c>
    </row>
    <row r="75" spans="1:34" s="437" customFormat="1" ht="20.45" customHeight="1" x14ac:dyDescent="0.2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435">
        <v>0</v>
      </c>
      <c r="X75" s="197">
        <v>0</v>
      </c>
      <c r="Y75" s="197">
        <v>0</v>
      </c>
      <c r="Z75" s="198">
        <v>128</v>
      </c>
      <c r="AA75" s="197"/>
      <c r="AB75" s="197"/>
      <c r="AC75" s="197"/>
      <c r="AD75" s="198">
        <v>128</v>
      </c>
      <c r="AE75" s="435">
        <v>0</v>
      </c>
      <c r="AF75" s="435">
        <v>0</v>
      </c>
      <c r="AG75" s="197"/>
      <c r="AH75" s="436" t="s">
        <v>2578</v>
      </c>
    </row>
    <row r="76" spans="1:34" s="437" customFormat="1" ht="30.6" customHeight="1" x14ac:dyDescent="0.2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197"/>
      <c r="AH76" s="436" t="s">
        <v>2579</v>
      </c>
    </row>
    <row r="77" spans="1:34" s="437" customFormat="1" ht="42.6"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v>1</v>
      </c>
      <c r="X77" s="197">
        <v>0</v>
      </c>
      <c r="Y77" s="197">
        <v>0</v>
      </c>
      <c r="Z77" s="198">
        <v>0</v>
      </c>
      <c r="AA77" s="197"/>
      <c r="AB77" s="197"/>
      <c r="AC77" s="197"/>
      <c r="AD77" s="198">
        <v>0</v>
      </c>
      <c r="AE77" s="197">
        <v>0</v>
      </c>
      <c r="AF77" s="197">
        <v>0</v>
      </c>
      <c r="AG77" s="197"/>
      <c r="AH77" s="436" t="s">
        <v>834</v>
      </c>
    </row>
    <row r="78" spans="1:34" s="437" customFormat="1" ht="13.15" customHeight="1" x14ac:dyDescent="0.25">
      <c r="A78" s="324" t="s">
        <v>1729</v>
      </c>
      <c r="B78" s="197"/>
      <c r="C78" s="197"/>
      <c r="D78" s="197"/>
      <c r="E78" s="198">
        <f>IF(E80=1, SUM(E62+E66+E68+E69+E71+E72+E73+E74)/8, SUM(E62+E63+E66+E67+E68+E69+E70+E71+E72+E73+E75+E74+E76)/8)</f>
        <v>68</v>
      </c>
      <c r="F78" s="198">
        <f>IF(F80=1, SUM(F62+F66+F68+F69+F71+F72+F73+F74)/8, SUM(F62+F63+F66+F67+F68+F69+F70+F71+F72+F73+F75+F74+F76)/8)</f>
        <v>68</v>
      </c>
      <c r="G78" s="198">
        <f>IF(G80=1, SUM(G62+G66+G68+G69+G71+G72+G73+G74)/8, SUM(G62+G63+G66+G67+G68+G69+G70+G71+G72+G73+G75+G74+G76)/8)</f>
        <v>68</v>
      </c>
      <c r="H78" s="198">
        <f>IF(H80=1, SUM(H62+H66+H68+H69+H71+H72+H73+H74)/8, SUM(H62+H63+H66+H67+H68+H69+H70+H71+H72+H73+H75+H74+H76)/8)</f>
        <v>68</v>
      </c>
      <c r="I78" s="198">
        <f t="shared" ref="I78:P78" si="0">IF(I80=1, SUM(I62+I66+I68+I69+I71+I72+I73+I74)/8, SUM(I62+I63+I66+I67+I68+I69+I70+I71+I72+I73+I75+I74+I76)/8)</f>
        <v>80</v>
      </c>
      <c r="J78" s="198">
        <f t="shared" si="0"/>
        <v>80</v>
      </c>
      <c r="K78" s="198">
        <f t="shared" si="0"/>
        <v>68</v>
      </c>
      <c r="L78" s="198">
        <f t="shared" si="0"/>
        <v>68</v>
      </c>
      <c r="M78" s="198">
        <f t="shared" si="0"/>
        <v>80</v>
      </c>
      <c r="N78" s="198">
        <f t="shared" si="0"/>
        <v>68</v>
      </c>
      <c r="O78" s="198">
        <f t="shared" si="0"/>
        <v>68</v>
      </c>
      <c r="P78" s="198">
        <f t="shared" si="0"/>
        <v>80</v>
      </c>
      <c r="Q78" s="198">
        <f>IF(Q80=1, SUM(Q62+Q66+Q68+Q69+Q71+Q72+Q73+Q74)/8, SUM(Q62+Q63+Q66+Q67+Q68+Q69+Q70+Q71+Q72+Q73+Q75+Q74+Q76)/8)</f>
        <v>96</v>
      </c>
      <c r="R78" s="198">
        <f>IF(R80=1, SUM(R62+R66+R68+R69+R71+R72+R73+R74)/8, SUM(R62+R63+R66+R67+R68+R69+R70+R71+R72+R73+R75+R74+R76)/8)</f>
        <v>96</v>
      </c>
      <c r="S78" s="198">
        <f>IF(S80=1, SUM(S62+S66+S68+S69+S71+S72+S73+S74)/8, SUM(S62+S63+S66+S67+S68+S69+S70+S71+S72+S73+S75+S74+S76)/8)</f>
        <v>288</v>
      </c>
      <c r="T78" s="198">
        <f>IF(T80=1, SUM(T62+T66+T68+T69+T71+T72+T73+T74)/8, SUM(T62+T63+T66+T67+T68+T69+T70+T71+T72+T73+T75+T74+T76)/8)</f>
        <v>80</v>
      </c>
      <c r="U78" s="198">
        <f t="shared" ref="U78:W78" si="1">IF(U80=1, SUM(U62+U66+U68+U69+U71+U72+U73+U74)/8, SUM(U62+U63+U66+U67+U68+U69+U70+U71+U72+U73+U75+U74+U76)/8)</f>
        <v>80</v>
      </c>
      <c r="V78" s="198">
        <f t="shared" si="1"/>
        <v>80</v>
      </c>
      <c r="W78" s="198">
        <f t="shared" si="1"/>
        <v>80</v>
      </c>
      <c r="X78" s="198">
        <f>IF(X80=1, SUM(X62+X66+X68+X69+X71+X72+X73+X74)/8, SUM(X62+X63+X66+X67+X68+X69+X70+X71+#REF!+X72+#REF!+X73+X75+X74+X76)/8)</f>
        <v>96</v>
      </c>
      <c r="Y78" s="198">
        <f>IF(Y80=1, SUM(Y62+Y66+Y68+Y69+Y71+Y72+Y73+Y74)/8, SUM(Y62+Y63+Y66+Y67+Y68+Y69+Y70+Y71+#REF!+Y72+#REF!+Y73+Y75+Y74+Y76)/8)</f>
        <v>96</v>
      </c>
      <c r="Z78" s="198">
        <f>IF(Z80=1, SUM(Z62+Z66+Z68+Z69+Z71+Z72+Z73+Z74)/8, SUM(Z62+Z63+Z66+Z67+Z68+Z69+Z70+Z71+#REF!+Z72+#REF!+Z73+Z75+Z74+Z76)/8)</f>
        <v>288</v>
      </c>
      <c r="AA78" s="197"/>
      <c r="AB78" s="197"/>
      <c r="AC78" s="197"/>
      <c r="AD78" s="198">
        <f>IF(AD80=1, SUM(AD62+AD66+AD68+AD69+AD71+AD72+AD73+AD74)/8, SUM(AD62+AD63+AD66+AD67+AD68+AD69+AD70+AD71+#REF!+AD72+#REF!+AD73+AD75+AD74+AD76)/8)</f>
        <v>288</v>
      </c>
      <c r="AE78" s="197" t="e">
        <f>IF(AE80=1, SUM(AE62+AE66+AE68+AE69+AE71+AE72+AE73+AE74)/8, SUM(AE62+AE63+AE66+AE67+AE68+AE69+AE70+AE71+#REF!+AE72+#REF!+AE73+AE75+AE74+AE76)/8)</f>
        <v>#REF!</v>
      </c>
      <c r="AF78" s="197" t="e">
        <f>IF(AF80=1, SUM(AF62+AF66+AF68+AF69+AF71+AF72+AF73+AF74)/8, SUM(AF62+AF63+AF66+AF67+AF68+AF69+AF70+AF71+#REF!+AF72+#REF!+AF73+AF75+AF74+AF76)/8)</f>
        <v>#REF!</v>
      </c>
      <c r="AG78" s="197"/>
      <c r="AH78" s="436" t="s">
        <v>1735</v>
      </c>
    </row>
    <row r="79" spans="1:34" s="437" customFormat="1" ht="33.6" customHeight="1" x14ac:dyDescent="0.25">
      <c r="A79" s="324" t="s">
        <v>1730</v>
      </c>
      <c r="B79" s="197"/>
      <c r="C79" s="197"/>
      <c r="D79" s="197"/>
      <c r="E79" s="198">
        <f t="shared" ref="E79:V79" si="2">SUM(E62:E76)/8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 t="shared" si="2"/>
        <v>464</v>
      </c>
      <c r="T79" s="198">
        <f t="shared" si="2"/>
        <v>160</v>
      </c>
      <c r="U79" s="198">
        <f t="shared" si="2"/>
        <v>160</v>
      </c>
      <c r="V79" s="198">
        <f t="shared" si="2"/>
        <v>160</v>
      </c>
      <c r="W79" s="198">
        <f t="shared" ref="W79:Y79" si="3">SUM(W62:W76)/8</f>
        <v>160</v>
      </c>
      <c r="X79" s="198">
        <f t="shared" si="3"/>
        <v>240</v>
      </c>
      <c r="Y79" s="198">
        <f t="shared" si="3"/>
        <v>240</v>
      </c>
      <c r="Z79" s="198">
        <f t="shared" ref="Z79" si="4">SUM(Z62:Z76)/8</f>
        <v>464</v>
      </c>
      <c r="AA79" s="197"/>
      <c r="AB79" s="197"/>
      <c r="AC79" s="197"/>
      <c r="AD79" s="198">
        <f t="shared" ref="AD79:AF79" si="5">SUM(AD62:AD76)/8</f>
        <v>464</v>
      </c>
      <c r="AE79" s="197">
        <f t="shared" si="5"/>
        <v>132</v>
      </c>
      <c r="AF79" s="197">
        <f t="shared" si="5"/>
        <v>132</v>
      </c>
      <c r="AG79" s="197"/>
      <c r="AH79" s="436" t="s">
        <v>1736</v>
      </c>
    </row>
    <row r="80" spans="1:34" s="437" customFormat="1" ht="45.6"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v>0</v>
      </c>
      <c r="X80" s="197">
        <v>1</v>
      </c>
      <c r="Y80" s="197">
        <v>1</v>
      </c>
      <c r="Z80" s="198">
        <v>1</v>
      </c>
      <c r="AA80" s="197"/>
      <c r="AB80" s="197"/>
      <c r="AC80" s="197"/>
      <c r="AD80" s="198">
        <v>1</v>
      </c>
      <c r="AE80" s="197">
        <v>0</v>
      </c>
      <c r="AF80" s="197">
        <v>0</v>
      </c>
      <c r="AG80" s="197"/>
      <c r="AH80" s="436" t="s">
        <v>1854</v>
      </c>
    </row>
    <row r="81" spans="1:34" s="437"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9"/>
      <c r="X81" s="197">
        <v>0</v>
      </c>
      <c r="Y81" s="198">
        <f>SUM(Y69)</f>
        <v>384</v>
      </c>
      <c r="Z81" s="198">
        <f>SUM(Z62:Z77)</f>
        <v>3712</v>
      </c>
      <c r="AA81" s="197"/>
      <c r="AB81" s="197"/>
      <c r="AC81" s="197"/>
      <c r="AD81" s="198">
        <f>SUM(AD62:AD77)</f>
        <v>3712</v>
      </c>
      <c r="AE81" s="199"/>
      <c r="AF81" s="199"/>
      <c r="AG81" s="197"/>
      <c r="AH81" s="436" t="s">
        <v>2514</v>
      </c>
    </row>
    <row r="82" spans="1:34" s="437"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9"/>
      <c r="X82" s="198">
        <f>SUM(X69)</f>
        <v>384</v>
      </c>
      <c r="Y82" s="198">
        <v>0</v>
      </c>
      <c r="Z82" s="198">
        <v>0</v>
      </c>
      <c r="AA82" s="197"/>
      <c r="AB82" s="197"/>
      <c r="AC82" s="197"/>
      <c r="AD82" s="198">
        <v>0</v>
      </c>
      <c r="AE82" s="199"/>
      <c r="AF82" s="199"/>
      <c r="AG82" s="197"/>
      <c r="AH82" s="436" t="s">
        <v>2515</v>
      </c>
    </row>
    <row r="83" spans="1:34" s="437"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7">
        <v>1</v>
      </c>
      <c r="AA83" s="197"/>
      <c r="AB83" s="197"/>
      <c r="AC83" s="197">
        <v>1</v>
      </c>
      <c r="AD83" s="197">
        <v>1</v>
      </c>
      <c r="AE83" s="199"/>
      <c r="AF83" s="199"/>
      <c r="AG83" s="197"/>
      <c r="AH83" s="436"/>
    </row>
    <row r="84" spans="1:34"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row>
    <row r="85" spans="1:34"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v>768</v>
      </c>
      <c r="X85" s="16">
        <v>768</v>
      </c>
      <c r="Y85" s="16">
        <v>768</v>
      </c>
      <c r="Z85" s="7">
        <v>768</v>
      </c>
      <c r="AA85" s="16"/>
      <c r="AB85" s="16"/>
      <c r="AC85" s="16"/>
      <c r="AD85" s="7">
        <v>768</v>
      </c>
      <c r="AE85" s="16">
        <v>768</v>
      </c>
      <c r="AF85" s="16">
        <v>768</v>
      </c>
      <c r="AG85" s="16"/>
      <c r="AH85" s="138" t="s">
        <v>835</v>
      </c>
    </row>
    <row r="86" spans="1:34" ht="13.5" customHeight="1" x14ac:dyDescent="0.2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289">
        <v>0</v>
      </c>
      <c r="X86" s="57">
        <v>0</v>
      </c>
      <c r="Y86" s="57">
        <v>0</v>
      </c>
      <c r="Z86" s="16">
        <v>0</v>
      </c>
      <c r="AA86" s="16"/>
      <c r="AB86" s="16"/>
      <c r="AC86" s="16"/>
      <c r="AD86" s="16">
        <v>0</v>
      </c>
      <c r="AE86" s="289">
        <v>0</v>
      </c>
      <c r="AF86" s="289">
        <v>0</v>
      </c>
      <c r="AG86" s="16"/>
      <c r="AH86" s="138" t="s">
        <v>1689</v>
      </c>
    </row>
    <row r="87" spans="1:34"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289">
        <v>0</v>
      </c>
      <c r="X87" s="16">
        <v>0</v>
      </c>
      <c r="Y87" s="16">
        <v>0</v>
      </c>
      <c r="Z87" s="16">
        <v>0</v>
      </c>
      <c r="AA87" s="16"/>
      <c r="AB87" s="16"/>
      <c r="AC87" s="16"/>
      <c r="AD87" s="16">
        <v>0</v>
      </c>
      <c r="AE87" s="289">
        <v>0</v>
      </c>
      <c r="AF87" s="289">
        <v>0</v>
      </c>
      <c r="AG87" s="16"/>
      <c r="AH87" s="138" t="s">
        <v>1653</v>
      </c>
    </row>
    <row r="88" spans="1:34"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c r="AH88" s="138" t="s">
        <v>1691</v>
      </c>
    </row>
    <row r="89" spans="1:34" ht="13.5" customHeight="1" x14ac:dyDescent="0.2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289">
        <v>0</v>
      </c>
      <c r="X89" s="16">
        <v>768</v>
      </c>
      <c r="Y89" s="16">
        <v>768</v>
      </c>
      <c r="Z89" s="197">
        <v>768</v>
      </c>
      <c r="AA89" s="16"/>
      <c r="AB89" s="16"/>
      <c r="AC89" s="16"/>
      <c r="AD89" s="197">
        <v>768</v>
      </c>
      <c r="AE89" s="289">
        <v>0</v>
      </c>
      <c r="AF89" s="289">
        <v>0</v>
      </c>
      <c r="AG89" s="16"/>
      <c r="AH89" s="138" t="s">
        <v>2509</v>
      </c>
    </row>
    <row r="90" spans="1:34" ht="13.5" customHeight="1" x14ac:dyDescent="0.2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289">
        <v>0</v>
      </c>
      <c r="X90" s="16">
        <v>320</v>
      </c>
      <c r="Y90" s="16">
        <v>320</v>
      </c>
      <c r="Z90" s="197">
        <v>320</v>
      </c>
      <c r="AA90" s="16"/>
      <c r="AB90" s="16"/>
      <c r="AC90" s="16"/>
      <c r="AD90" s="197">
        <v>320</v>
      </c>
      <c r="AE90" s="289">
        <v>0</v>
      </c>
      <c r="AF90" s="289">
        <v>0</v>
      </c>
      <c r="AG90" s="16"/>
      <c r="AH90" s="138" t="s">
        <v>2510</v>
      </c>
    </row>
    <row r="91" spans="1:34" s="437" customFormat="1" ht="13.15" customHeight="1" x14ac:dyDescent="0.25">
      <c r="A91" s="434" t="s">
        <v>399</v>
      </c>
      <c r="B91" s="197">
        <v>32</v>
      </c>
      <c r="C91" s="197">
        <v>32</v>
      </c>
      <c r="D91" s="197">
        <v>32</v>
      </c>
      <c r="E91" s="197">
        <v>0</v>
      </c>
      <c r="F91" s="511" t="s">
        <v>2778</v>
      </c>
      <c r="G91" s="197">
        <v>192</v>
      </c>
      <c r="H91" s="197">
        <v>192</v>
      </c>
      <c r="I91" s="197">
        <v>160</v>
      </c>
      <c r="J91" s="197">
        <v>160</v>
      </c>
      <c r="K91" s="197">
        <v>160</v>
      </c>
      <c r="L91" s="197">
        <v>160</v>
      </c>
      <c r="M91" s="197">
        <v>0</v>
      </c>
      <c r="N91" s="197">
        <v>160</v>
      </c>
      <c r="O91" s="197">
        <v>192</v>
      </c>
      <c r="P91" s="197">
        <v>160</v>
      </c>
      <c r="Q91" s="197">
        <v>0</v>
      </c>
      <c r="R91" s="511" t="s">
        <v>2778</v>
      </c>
      <c r="S91" s="198">
        <v>160</v>
      </c>
      <c r="T91" s="197">
        <v>160</v>
      </c>
      <c r="U91" s="197">
        <v>192</v>
      </c>
      <c r="V91" s="197">
        <v>160</v>
      </c>
      <c r="W91" s="197">
        <v>160</v>
      </c>
      <c r="X91" s="197">
        <v>0</v>
      </c>
      <c r="Y91" s="511" t="s">
        <v>2778</v>
      </c>
      <c r="Z91" s="198">
        <v>160</v>
      </c>
      <c r="AA91" s="197"/>
      <c r="AB91" s="197"/>
      <c r="AC91" s="197"/>
      <c r="AD91" s="198">
        <v>160</v>
      </c>
      <c r="AE91" s="197">
        <v>0</v>
      </c>
      <c r="AF91" s="511" t="s">
        <v>2778</v>
      </c>
      <c r="AG91" s="197"/>
      <c r="AH91" s="197" t="s">
        <v>836</v>
      </c>
    </row>
    <row r="92" spans="1:34"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v>0</v>
      </c>
      <c r="X92" s="197">
        <v>4</v>
      </c>
      <c r="Y92" s="16">
        <v>0</v>
      </c>
      <c r="Z92" s="7">
        <v>0</v>
      </c>
      <c r="AA92" s="16"/>
      <c r="AB92" s="16"/>
      <c r="AC92" s="16"/>
      <c r="AD92" s="7">
        <v>0</v>
      </c>
      <c r="AE92" s="16">
        <v>4</v>
      </c>
      <c r="AF92" s="16">
        <v>0</v>
      </c>
      <c r="AG92" s="16"/>
      <c r="AH92" s="138" t="s">
        <v>1882</v>
      </c>
    </row>
    <row r="93" spans="1:34"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v>0</v>
      </c>
      <c r="X93" s="197">
        <v>56</v>
      </c>
      <c r="Y93" s="16">
        <v>0</v>
      </c>
      <c r="Z93" s="7">
        <v>0</v>
      </c>
      <c r="AA93" s="16"/>
      <c r="AB93" s="16"/>
      <c r="AC93" s="16"/>
      <c r="AD93" s="7">
        <v>0</v>
      </c>
      <c r="AE93" s="16">
        <v>56</v>
      </c>
      <c r="AF93" s="16">
        <v>0</v>
      </c>
      <c r="AG93" s="16"/>
      <c r="AH93" s="138" t="s">
        <v>1884</v>
      </c>
    </row>
    <row r="94" spans="1:34"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v>0</v>
      </c>
      <c r="X94" s="197">
        <v>4</v>
      </c>
      <c r="Y94" s="16">
        <v>0</v>
      </c>
      <c r="Z94" s="7">
        <v>0</v>
      </c>
      <c r="AA94" s="16"/>
      <c r="AB94" s="16"/>
      <c r="AC94" s="16"/>
      <c r="AD94" s="7">
        <v>0</v>
      </c>
      <c r="AE94" s="16">
        <v>4</v>
      </c>
      <c r="AF94" s="16">
        <v>0</v>
      </c>
      <c r="AG94" s="16"/>
      <c r="AH94" s="138" t="s">
        <v>1886</v>
      </c>
    </row>
    <row r="95" spans="1:34"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16"/>
      <c r="AH95" s="138" t="s">
        <v>1888</v>
      </c>
    </row>
    <row r="96" spans="1:34"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16"/>
      <c r="AH96" s="138" t="s">
        <v>1890</v>
      </c>
    </row>
    <row r="97" spans="1:34"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16"/>
      <c r="AH97" s="138" t="s">
        <v>1892</v>
      </c>
    </row>
    <row r="98" spans="1:34" ht="28.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v>0</v>
      </c>
      <c r="X98" s="197">
        <v>8</v>
      </c>
      <c r="Y98" s="16">
        <v>0</v>
      </c>
      <c r="Z98" s="7">
        <v>0</v>
      </c>
      <c r="AA98" s="16"/>
      <c r="AB98" s="16"/>
      <c r="AC98" s="16"/>
      <c r="AD98" s="7">
        <v>0</v>
      </c>
      <c r="AE98" s="16">
        <v>8</v>
      </c>
      <c r="AF98" s="16">
        <v>0</v>
      </c>
      <c r="AG98" s="16"/>
      <c r="AH98" s="138" t="s">
        <v>1894</v>
      </c>
    </row>
    <row r="99" spans="1:34" ht="24.6"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v>0</v>
      </c>
      <c r="X99" s="197">
        <v>2</v>
      </c>
      <c r="Y99" s="16">
        <v>0</v>
      </c>
      <c r="Z99" s="7">
        <v>0</v>
      </c>
      <c r="AA99" s="16"/>
      <c r="AB99" s="16"/>
      <c r="AC99" s="16"/>
      <c r="AD99" s="7">
        <v>0</v>
      </c>
      <c r="AE99" s="16">
        <v>2</v>
      </c>
      <c r="AF99" s="16">
        <v>0</v>
      </c>
      <c r="AG99" s="16"/>
      <c r="AH99" s="138" t="s">
        <v>1896</v>
      </c>
    </row>
    <row r="100" spans="1:34" ht="26.1" customHeight="1" x14ac:dyDescent="0.2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370">
        <v>0</v>
      </c>
      <c r="X100" s="370">
        <v>0</v>
      </c>
      <c r="Y100" s="16">
        <v>0</v>
      </c>
      <c r="Z100" s="7">
        <v>0</v>
      </c>
      <c r="AA100" s="16"/>
      <c r="AB100" s="16"/>
      <c r="AC100" s="16"/>
      <c r="AD100" s="7">
        <v>0</v>
      </c>
      <c r="AE100" s="16">
        <v>1</v>
      </c>
      <c r="AF100" s="16">
        <v>0</v>
      </c>
      <c r="AG100" s="16"/>
      <c r="AH100" s="138" t="s">
        <v>1898</v>
      </c>
    </row>
    <row r="101" spans="1:34" ht="26.1" customHeight="1" x14ac:dyDescent="0.2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16"/>
      <c r="AH101" s="138" t="s">
        <v>1900</v>
      </c>
    </row>
    <row r="102" spans="1:34" s="437" customFormat="1" ht="37.5" customHeight="1" x14ac:dyDescent="0.2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v>0</v>
      </c>
      <c r="X102" s="16">
        <v>1</v>
      </c>
      <c r="Y102" s="16">
        <v>0</v>
      </c>
      <c r="Z102" s="16">
        <v>0</v>
      </c>
      <c r="AA102" s="16"/>
      <c r="AB102" s="16"/>
      <c r="AC102" s="16"/>
      <c r="AD102" s="16">
        <v>0</v>
      </c>
      <c r="AE102" s="16">
        <v>0</v>
      </c>
      <c r="AF102" s="16">
        <v>0</v>
      </c>
      <c r="AG102" s="16"/>
      <c r="AH102" s="16" t="s">
        <v>2349</v>
      </c>
    </row>
    <row r="103" spans="1:34" s="437" customFormat="1" ht="14.45" customHeight="1" x14ac:dyDescent="0.2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c r="AH103" s="16" t="s">
        <v>2350</v>
      </c>
    </row>
    <row r="104" spans="1:34" s="437" customFormat="1" ht="29.45" customHeight="1" x14ac:dyDescent="0.25">
      <c r="A104" s="434" t="s">
        <v>1901</v>
      </c>
      <c r="B104" s="199">
        <v>0</v>
      </c>
      <c r="C104" s="199">
        <v>0</v>
      </c>
      <c r="D104" s="199">
        <v>0</v>
      </c>
      <c r="E104" s="198">
        <v>72</v>
      </c>
      <c r="F104" s="197">
        <v>0</v>
      </c>
      <c r="G104" s="197">
        <v>0</v>
      </c>
      <c r="H104" s="197">
        <v>0</v>
      </c>
      <c r="I104" s="197">
        <v>0</v>
      </c>
      <c r="J104" s="197">
        <v>0</v>
      </c>
      <c r="K104" s="197">
        <v>0</v>
      </c>
      <c r="L104" s="197">
        <v>0</v>
      </c>
      <c r="M104" s="511" t="s">
        <v>2779</v>
      </c>
      <c r="N104" s="197">
        <v>0</v>
      </c>
      <c r="O104" s="197">
        <v>0</v>
      </c>
      <c r="P104" s="197">
        <v>0</v>
      </c>
      <c r="Q104" s="198">
        <v>72</v>
      </c>
      <c r="R104" s="197">
        <v>0</v>
      </c>
      <c r="S104" s="198">
        <v>0</v>
      </c>
      <c r="T104" s="197">
        <v>0</v>
      </c>
      <c r="U104" s="197">
        <v>0</v>
      </c>
      <c r="V104" s="197">
        <v>0</v>
      </c>
      <c r="W104" s="197">
        <v>0</v>
      </c>
      <c r="X104" s="198">
        <v>72</v>
      </c>
      <c r="Y104" s="197">
        <v>0</v>
      </c>
      <c r="Z104" s="198">
        <v>0</v>
      </c>
      <c r="AA104" s="197"/>
      <c r="AB104" s="197"/>
      <c r="AC104" s="197"/>
      <c r="AD104" s="198">
        <v>0</v>
      </c>
      <c r="AE104" s="197">
        <v>72</v>
      </c>
      <c r="AF104" s="197">
        <v>0</v>
      </c>
      <c r="AG104" s="197"/>
      <c r="AH104" s="436" t="s">
        <v>1902</v>
      </c>
    </row>
    <row r="105" spans="1:34" s="437" customFormat="1" ht="21.95" customHeight="1" x14ac:dyDescent="0.25">
      <c r="A105" s="513" t="s">
        <v>2777</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v>0</v>
      </c>
      <c r="X105" s="511">
        <v>0</v>
      </c>
      <c r="Y105" s="511">
        <v>16</v>
      </c>
      <c r="Z105" s="511">
        <v>0</v>
      </c>
      <c r="AA105" s="511"/>
      <c r="AB105" s="511"/>
      <c r="AC105" s="511"/>
      <c r="AD105" s="511">
        <v>0</v>
      </c>
      <c r="AE105" s="511">
        <v>0</v>
      </c>
      <c r="AF105" s="511">
        <v>16</v>
      </c>
      <c r="AG105" s="511"/>
      <c r="AH105" s="514" t="s">
        <v>2781</v>
      </c>
    </row>
    <row r="106" spans="1:34" s="437" customFormat="1" ht="18.600000000000001" customHeight="1" x14ac:dyDescent="0.2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v>32</v>
      </c>
      <c r="X106" s="197">
        <v>32</v>
      </c>
      <c r="Y106" s="197">
        <v>32</v>
      </c>
      <c r="Z106" s="198">
        <v>32</v>
      </c>
      <c r="AA106" s="197"/>
      <c r="AB106" s="197"/>
      <c r="AC106" s="197"/>
      <c r="AD106" s="198">
        <v>32</v>
      </c>
      <c r="AE106" s="197">
        <v>32</v>
      </c>
      <c r="AF106" s="197">
        <v>32</v>
      </c>
      <c r="AG106" s="197"/>
      <c r="AH106" s="197" t="s">
        <v>838</v>
      </c>
    </row>
    <row r="107" spans="1:34" s="437" customFormat="1" ht="18" customHeight="1" x14ac:dyDescent="0.2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v>320</v>
      </c>
      <c r="X107" s="197">
        <v>320</v>
      </c>
      <c r="Y107" s="197">
        <v>320</v>
      </c>
      <c r="Z107" s="198">
        <v>320</v>
      </c>
      <c r="AA107" s="197"/>
      <c r="AB107" s="197"/>
      <c r="AC107" s="197"/>
      <c r="AD107" s="198">
        <v>320</v>
      </c>
      <c r="AE107" s="197">
        <v>320</v>
      </c>
      <c r="AF107" s="197">
        <v>320</v>
      </c>
      <c r="AG107" s="197"/>
      <c r="AH107" s="436" t="s">
        <v>883</v>
      </c>
    </row>
    <row r="108" spans="1:34" s="437" customFormat="1" ht="25.5" customHeight="1" x14ac:dyDescent="0.2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v>0</v>
      </c>
      <c r="X108" s="197">
        <v>0</v>
      </c>
      <c r="Y108" s="197">
        <v>0</v>
      </c>
      <c r="Z108" s="198">
        <v>0</v>
      </c>
      <c r="AA108" s="197"/>
      <c r="AB108" s="197"/>
      <c r="AC108" s="197"/>
      <c r="AD108" s="198">
        <v>0</v>
      </c>
      <c r="AE108" s="197">
        <v>0</v>
      </c>
      <c r="AF108" s="197">
        <v>0</v>
      </c>
      <c r="AG108" s="197"/>
      <c r="AH108" s="436"/>
    </row>
    <row r="109" spans="1:34" s="437" customFormat="1" ht="20.100000000000001" customHeight="1" x14ac:dyDescent="0.2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435">
        <v>0</v>
      </c>
      <c r="X109" s="197">
        <v>0</v>
      </c>
      <c r="Y109" s="197">
        <v>0</v>
      </c>
      <c r="Z109" s="198">
        <v>512</v>
      </c>
      <c r="AA109" s="197"/>
      <c r="AB109" s="197"/>
      <c r="AC109" s="197"/>
      <c r="AD109" s="198">
        <v>512</v>
      </c>
      <c r="AE109" s="435">
        <v>0</v>
      </c>
      <c r="AF109" s="435">
        <v>0</v>
      </c>
      <c r="AG109" s="197"/>
      <c r="AH109" s="436" t="s">
        <v>2390</v>
      </c>
    </row>
    <row r="110" spans="1:34" ht="26.1" customHeight="1" x14ac:dyDescent="0.25">
      <c r="A110" s="441" t="s">
        <v>1731</v>
      </c>
      <c r="B110" s="79"/>
      <c r="C110" s="79"/>
      <c r="D110" s="79"/>
      <c r="E110" s="79">
        <f t="shared" ref="E110" si="6">(SUM(E85:E109)-SUM(E85,E106))/8</f>
        <v>60</v>
      </c>
      <c r="F110" s="79">
        <f t="shared" ref="F110" si="7">(SUM(F85:F109)-SUM(F85,F106))/8</f>
        <v>42</v>
      </c>
      <c r="G110" s="79">
        <f t="shared" ref="G110" si="8">(SUM(G85:G109)-SUM(G85,G106))/8</f>
        <v>24</v>
      </c>
      <c r="H110" s="79">
        <f t="shared" ref="H110" si="9">(SUM(H85:H109)-SUM(H85,H106))/8</f>
        <v>24</v>
      </c>
      <c r="I110" s="79">
        <f t="shared" ref="I110" si="10">(SUM(I85:I109)-SUM(I85,I106))/8</f>
        <v>156</v>
      </c>
      <c r="J110" s="79">
        <f t="shared" ref="J110" si="11">(SUM(J85:J109)-SUM(J85,J106))/8</f>
        <v>156</v>
      </c>
      <c r="K110" s="79">
        <f t="shared" ref="K110" si="12">(SUM(K85:K109)-SUM(K85,K106))/8</f>
        <v>60</v>
      </c>
      <c r="L110" s="79">
        <f t="shared" ref="L110" si="13">(SUM(L85:L109)-SUM(L85,L106))/8</f>
        <v>60</v>
      </c>
      <c r="M110" s="79">
        <f t="shared" ref="M110" si="14">(SUM(M85:M109)-SUM(M85,M106))/8</f>
        <v>149</v>
      </c>
      <c r="N110" s="79">
        <f t="shared" ref="N110" si="15">(SUM(N85:N109)-SUM(N85,N106))/8</f>
        <v>60</v>
      </c>
      <c r="O110" s="79">
        <f t="shared" ref="O110" si="16">(SUM(O85:O109)-SUM(O85,O106))/8</f>
        <v>24</v>
      </c>
      <c r="P110" s="79">
        <f t="shared" ref="P110" si="17">(SUM(P85:P109)-SUM(P85,P106))/8</f>
        <v>60</v>
      </c>
      <c r="Q110" s="79">
        <f t="shared" ref="Q110" si="18">(SUM(Q85:Q109)-SUM(Q85,Q106))/8</f>
        <v>292</v>
      </c>
      <c r="R110" s="79">
        <f t="shared" ref="R110" si="19">(SUM(R85:R109)-SUM(R85,R106))/8</f>
        <v>274</v>
      </c>
      <c r="S110" s="438">
        <f>(SUM(S85:S109)-SUM(S85,S106))/8</f>
        <v>260</v>
      </c>
      <c r="T110" s="79">
        <f t="shared" ref="T110:V110" si="20">(SUM(T85:T109)-SUM(T85,T106))/8</f>
        <v>60</v>
      </c>
      <c r="U110" s="79">
        <f t="shared" si="20"/>
        <v>64</v>
      </c>
      <c r="V110" s="79">
        <f t="shared" si="20"/>
        <v>20</v>
      </c>
      <c r="W110" s="79">
        <f t="shared" ref="W110:Y110" si="21">(SUM(W85:W109)-SUM(W85,W106))/8</f>
        <v>60</v>
      </c>
      <c r="X110" s="79">
        <f t="shared" si="21"/>
        <v>196</v>
      </c>
      <c r="Y110" s="79">
        <f t="shared" si="21"/>
        <v>178</v>
      </c>
      <c r="Z110" s="438">
        <f>(SUM(Z85:Z109)-SUM(Z85,Z106))/8</f>
        <v>260</v>
      </c>
      <c r="AA110" s="79"/>
      <c r="AB110" s="79"/>
      <c r="AC110" s="79"/>
      <c r="AD110" s="438">
        <f>(SUM(AD85:AD109)-SUM(AD85,AD106))/8</f>
        <v>260</v>
      </c>
      <c r="AE110" s="79">
        <f t="shared" ref="AE110" si="22">(SUM(AE85:AE109)-SUM(AE85,AE106))/8</f>
        <v>60</v>
      </c>
      <c r="AF110" s="79">
        <f t="shared" ref="AF110" si="23">(SUM(AF85:AF109)-SUM(AF85,AF106))/8</f>
        <v>42</v>
      </c>
      <c r="AG110" s="79"/>
      <c r="AH110" s="439" t="s">
        <v>1737</v>
      </c>
    </row>
    <row r="111" spans="1:34" s="16" customFormat="1" ht="39.950000000000003"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W111" s="7">
        <v>0</v>
      </c>
      <c r="X111" s="16">
        <v>0</v>
      </c>
      <c r="Y111" s="16">
        <v>0</v>
      </c>
      <c r="Z111" s="7">
        <v>0</v>
      </c>
      <c r="AD111" s="7">
        <v>0</v>
      </c>
      <c r="AE111" s="16">
        <v>0</v>
      </c>
      <c r="AF111" s="16">
        <v>0</v>
      </c>
      <c r="AH111" s="129" t="s">
        <v>1541</v>
      </c>
    </row>
    <row r="112" spans="1:34" s="16" customFormat="1" ht="48.6" customHeight="1" x14ac:dyDescent="0.2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W112" s="411"/>
      <c r="X112" s="16">
        <v>0</v>
      </c>
      <c r="Y112" s="16">
        <v>0</v>
      </c>
      <c r="Z112" s="16">
        <v>0</v>
      </c>
      <c r="AD112" s="16">
        <v>0</v>
      </c>
      <c r="AE112" s="411"/>
      <c r="AF112" s="411"/>
      <c r="AH112" s="138" t="s">
        <v>2513</v>
      </c>
    </row>
    <row r="114" spans="1:34" ht="13.5" customHeight="1" x14ac:dyDescent="0.25">
      <c r="A114" s="440" t="s">
        <v>2793</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row>
    <row r="115" spans="1:34" ht="13.5" customHeight="1" x14ac:dyDescent="0.25">
      <c r="A115" s="16" t="s">
        <v>2683</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316">
        <v>0</v>
      </c>
      <c r="X115" s="316">
        <v>2</v>
      </c>
      <c r="Y115" s="316">
        <v>4</v>
      </c>
      <c r="Z115" s="316">
        <v>14</v>
      </c>
      <c r="AA115" s="7"/>
      <c r="AB115" s="7"/>
      <c r="AC115" s="7"/>
      <c r="AD115" s="316">
        <v>14</v>
      </c>
      <c r="AE115" s="16"/>
      <c r="AF115" s="16"/>
      <c r="AG115" s="7"/>
      <c r="AH115" s="129" t="s">
        <v>2684</v>
      </c>
    </row>
    <row r="116" spans="1:34"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t="s">
        <v>48</v>
      </c>
      <c r="X116" s="197" t="s">
        <v>1522</v>
      </c>
      <c r="Y116" s="197" t="s">
        <v>1379</v>
      </c>
      <c r="Z116" s="198" t="s">
        <v>1379</v>
      </c>
      <c r="AA116" s="16"/>
      <c r="AB116" s="16"/>
      <c r="AC116" s="16"/>
      <c r="AD116" s="198" t="s">
        <v>1379</v>
      </c>
      <c r="AE116" s="16"/>
      <c r="AF116" s="16"/>
      <c r="AG116" s="16"/>
      <c r="AH116" s="138" t="s">
        <v>1446</v>
      </c>
    </row>
    <row r="118" spans="1:34" s="315" customFormat="1" ht="13.5" customHeight="1" x14ac:dyDescent="0.25">
      <c r="A118" s="328" t="s">
        <v>1734</v>
      </c>
      <c r="B118" s="328"/>
      <c r="C118" s="328"/>
      <c r="D118" s="328"/>
      <c r="E118" s="328">
        <f t="shared" ref="E118:R118" si="24">(E110+100+E79+E52)*8</f>
        <v>2336</v>
      </c>
      <c r="F118" s="328">
        <f t="shared" si="24"/>
        <v>2192</v>
      </c>
      <c r="G118" s="328">
        <f t="shared" si="24"/>
        <v>1920</v>
      </c>
      <c r="H118" s="328">
        <f t="shared" si="24"/>
        <v>1920</v>
      </c>
      <c r="I118" s="328">
        <f t="shared" si="24"/>
        <v>3328</v>
      </c>
      <c r="J118" s="328">
        <f t="shared" si="24"/>
        <v>3328</v>
      </c>
      <c r="K118" s="328">
        <f t="shared" si="24"/>
        <v>2336</v>
      </c>
      <c r="L118" s="328">
        <f t="shared" si="24"/>
        <v>2336</v>
      </c>
      <c r="M118" s="328">
        <f t="shared" si="24"/>
        <v>3272</v>
      </c>
      <c r="N118" s="328">
        <f t="shared" si="24"/>
        <v>2336</v>
      </c>
      <c r="O118" s="328">
        <f t="shared" si="24"/>
        <v>1920</v>
      </c>
      <c r="P118" s="328">
        <f t="shared" si="24"/>
        <v>2784</v>
      </c>
      <c r="Q118" s="328">
        <f t="shared" si="24"/>
        <v>5056</v>
      </c>
      <c r="R118" s="328">
        <f t="shared" si="24"/>
        <v>4912</v>
      </c>
      <c r="S118" s="328"/>
      <c r="T118" s="328">
        <f>(T110+100+T79+T52)*8</f>
        <v>2560</v>
      </c>
      <c r="U118" s="328">
        <f>(U110+100+U79+U52)*8</f>
        <v>2816</v>
      </c>
      <c r="V118" s="328">
        <f>(V110+100+V79+V52)*8</f>
        <v>2240</v>
      </c>
      <c r="W118" s="328">
        <f t="shared" ref="W118:Y118" si="25">(W110+100+W79+W52)*8</f>
        <v>2784</v>
      </c>
      <c r="X118" s="328">
        <f t="shared" si="25"/>
        <v>4288</v>
      </c>
      <c r="Y118" s="328">
        <f t="shared" si="25"/>
        <v>4144</v>
      </c>
      <c r="Z118" s="328"/>
      <c r="AA118" s="328"/>
      <c r="AB118" s="328"/>
      <c r="AC118" s="328"/>
      <c r="AD118" s="328"/>
      <c r="AE118" s="375">
        <f t="shared" ref="AE118:AF118" si="26">(AE110+100+AE79+AE52)*8</f>
        <v>2336</v>
      </c>
      <c r="AF118" s="375">
        <f t="shared" si="26"/>
        <v>2192</v>
      </c>
      <c r="AG118" s="328"/>
      <c r="AH118" s="329" t="s">
        <v>1733</v>
      </c>
    </row>
    <row r="120" spans="1:34" x14ac:dyDescent="0.25">
      <c r="A120" s="375" t="s">
        <v>2055</v>
      </c>
    </row>
    <row r="121" spans="1:34" ht="13.15" customHeight="1" x14ac:dyDescent="0.2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t="s">
        <v>1176</v>
      </c>
      <c r="X121" s="7" t="s">
        <v>1522</v>
      </c>
      <c r="Y121" s="7" t="s">
        <v>1379</v>
      </c>
      <c r="Z121" s="7"/>
      <c r="AA121" s="7"/>
      <c r="AB121" s="7"/>
      <c r="AC121" s="7"/>
      <c r="AD121" s="7"/>
      <c r="AE121" s="16" t="s">
        <v>1379</v>
      </c>
      <c r="AF121" s="16" t="s">
        <v>1522</v>
      </c>
    </row>
    <row r="122" spans="1:34"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t="s">
        <v>1250</v>
      </c>
      <c r="X122" s="16" t="s">
        <v>1250</v>
      </c>
      <c r="Y122" s="16" t="s">
        <v>1250</v>
      </c>
      <c r="Z122" s="16" t="s">
        <v>1379</v>
      </c>
      <c r="AA122" s="16"/>
      <c r="AB122" s="16"/>
      <c r="AC122" s="16"/>
      <c r="AD122" s="16" t="s">
        <v>1379</v>
      </c>
      <c r="AE122" s="16" t="s">
        <v>1250</v>
      </c>
      <c r="AF122" s="16" t="s">
        <v>1250</v>
      </c>
    </row>
    <row r="123" spans="1:34"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t="s">
        <v>1250</v>
      </c>
      <c r="X123" s="16" t="s">
        <v>1250</v>
      </c>
      <c r="Y123" s="16" t="s">
        <v>1250</v>
      </c>
      <c r="Z123" s="16" t="s">
        <v>1250</v>
      </c>
      <c r="AA123" s="16"/>
      <c r="AB123" s="16"/>
      <c r="AC123" s="16"/>
      <c r="AD123" s="16" t="s">
        <v>1250</v>
      </c>
      <c r="AE123" s="16" t="s">
        <v>1250</v>
      </c>
      <c r="AF123" s="16" t="s">
        <v>1250</v>
      </c>
    </row>
    <row r="124" spans="1:34"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t="s">
        <v>1250</v>
      </c>
      <c r="X124" s="16" t="s">
        <v>1250</v>
      </c>
      <c r="Y124" s="16" t="s">
        <v>1250</v>
      </c>
      <c r="Z124" s="16" t="s">
        <v>1379</v>
      </c>
      <c r="AA124" s="16"/>
      <c r="AB124" s="16"/>
      <c r="AC124" s="16"/>
      <c r="AD124" s="16" t="s">
        <v>1379</v>
      </c>
      <c r="AE124" s="16" t="s">
        <v>1250</v>
      </c>
      <c r="AF124" s="16" t="s">
        <v>1250</v>
      </c>
    </row>
    <row r="125" spans="1:34" ht="13.5" customHeight="1" x14ac:dyDescent="0.2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97" t="s">
        <v>1250</v>
      </c>
      <c r="X125" s="197" t="s">
        <v>1522</v>
      </c>
      <c r="Y125" s="197" t="s">
        <v>1379</v>
      </c>
      <c r="Z125" s="197" t="s">
        <v>1379</v>
      </c>
      <c r="AA125" s="16"/>
      <c r="AB125" s="16"/>
      <c r="AC125" s="16"/>
      <c r="AD125" s="197" t="s">
        <v>1379</v>
      </c>
      <c r="AE125" s="16" t="s">
        <v>1250</v>
      </c>
      <c r="AF125" s="16" t="s">
        <v>1250</v>
      </c>
    </row>
    <row r="127" spans="1:34" ht="15.75" x14ac:dyDescent="0.25">
      <c r="A127" s="250" t="s">
        <v>1740</v>
      </c>
    </row>
    <row r="128" spans="1:34" ht="15" customHeight="1" x14ac:dyDescent="0.25">
      <c r="A128" s="515"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326">
        <v>1</v>
      </c>
      <c r="AE128" s="326">
        <v>1</v>
      </c>
      <c r="AF128" s="326">
        <v>1</v>
      </c>
      <c r="AG128" s="7"/>
      <c r="AH128" s="129" t="s">
        <v>2681</v>
      </c>
    </row>
    <row r="129" spans="1:34"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16">
        <v>0</v>
      </c>
      <c r="AF129" s="16">
        <v>0</v>
      </c>
      <c r="AG129" s="16"/>
      <c r="AH129" s="138" t="s">
        <v>1745</v>
      </c>
    </row>
    <row r="130" spans="1:34"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16"/>
      <c r="AH130" s="138" t="s">
        <v>2682</v>
      </c>
    </row>
    <row r="131" spans="1:34"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16"/>
      <c r="AH131" s="138" t="s">
        <v>1754</v>
      </c>
    </row>
    <row r="132" spans="1:34"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238">
        <v>1</v>
      </c>
      <c r="X132" s="326">
        <v>1</v>
      </c>
      <c r="Y132" s="326">
        <v>1</v>
      </c>
      <c r="Z132" s="326">
        <v>1</v>
      </c>
      <c r="AA132" s="326">
        <v>1</v>
      </c>
      <c r="AB132" s="326">
        <v>1</v>
      </c>
      <c r="AC132" s="326">
        <v>1</v>
      </c>
      <c r="AD132" s="326">
        <v>1</v>
      </c>
      <c r="AE132" s="16">
        <v>0</v>
      </c>
      <c r="AF132" s="16">
        <v>0</v>
      </c>
      <c r="AG132" s="16"/>
      <c r="AH132" s="138" t="s">
        <v>2090</v>
      </c>
    </row>
    <row r="133" spans="1:34"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373">
        <v>1</v>
      </c>
      <c r="X133" s="373">
        <v>1</v>
      </c>
      <c r="Y133" s="373">
        <v>1</v>
      </c>
      <c r="Z133" s="7">
        <v>1</v>
      </c>
      <c r="AA133" s="7">
        <v>1</v>
      </c>
      <c r="AB133" s="7">
        <v>1</v>
      </c>
      <c r="AC133" s="7">
        <v>1</v>
      </c>
      <c r="AD133" s="7">
        <v>1</v>
      </c>
      <c r="AE133" s="326">
        <v>0</v>
      </c>
      <c r="AF133" s="326">
        <v>0</v>
      </c>
      <c r="AH133" s="138" t="s">
        <v>2034</v>
      </c>
    </row>
    <row r="134" spans="1:34"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7">
        <v>1</v>
      </c>
      <c r="AE134" s="326">
        <v>0</v>
      </c>
      <c r="AF134" s="326">
        <v>0</v>
      </c>
      <c r="AG134" s="16"/>
      <c r="AH134" s="138" t="s">
        <v>1755</v>
      </c>
    </row>
    <row r="135" spans="1:34"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16"/>
      <c r="AH135" s="138" t="s">
        <v>1754</v>
      </c>
    </row>
    <row r="136" spans="1:34"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238">
        <v>1</v>
      </c>
      <c r="X136" s="7">
        <v>1</v>
      </c>
      <c r="Y136" s="7">
        <v>1</v>
      </c>
      <c r="Z136" s="7">
        <v>1</v>
      </c>
      <c r="AA136" s="7">
        <v>1</v>
      </c>
      <c r="AB136" s="7">
        <v>1</v>
      </c>
      <c r="AC136" s="7">
        <v>1</v>
      </c>
      <c r="AD136" s="7">
        <v>1</v>
      </c>
      <c r="AE136" s="326">
        <v>0</v>
      </c>
      <c r="AF136" s="326">
        <v>0</v>
      </c>
      <c r="AG136" s="16"/>
      <c r="AH136" s="138" t="s">
        <v>2088</v>
      </c>
    </row>
    <row r="137" spans="1:34" ht="15" customHeight="1" x14ac:dyDescent="0.25">
      <c r="A137" s="511" t="s">
        <v>2788</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16"/>
      <c r="AH137" s="476" t="s">
        <v>2789</v>
      </c>
    </row>
    <row r="138" spans="1:34" ht="15" customHeight="1" x14ac:dyDescent="0.25">
      <c r="A138" s="316" t="s">
        <v>2688</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326">
        <v>0</v>
      </c>
      <c r="X138" s="326">
        <v>0</v>
      </c>
      <c r="Y138" s="326">
        <v>0</v>
      </c>
      <c r="Z138" s="7">
        <v>1</v>
      </c>
      <c r="AA138" s="7">
        <v>1</v>
      </c>
      <c r="AB138" s="7">
        <v>1</v>
      </c>
      <c r="AC138" s="7">
        <v>1</v>
      </c>
      <c r="AD138" s="7">
        <v>1</v>
      </c>
      <c r="AE138" s="326">
        <v>0</v>
      </c>
      <c r="AF138" s="326">
        <v>0</v>
      </c>
      <c r="AG138" s="16"/>
      <c r="AH138" s="129" t="s">
        <v>2689</v>
      </c>
    </row>
    <row r="139" spans="1:34" ht="15" customHeight="1" x14ac:dyDescent="0.25"/>
    <row r="140" spans="1:34" ht="15" customHeight="1" x14ac:dyDescent="0.25">
      <c r="A140" s="250" t="s">
        <v>1177</v>
      </c>
    </row>
    <row r="141" spans="1:34" ht="15" customHeight="1" x14ac:dyDescent="0.2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v>0</v>
      </c>
      <c r="X141" s="370">
        <v>1</v>
      </c>
      <c r="Y141" s="370">
        <v>1</v>
      </c>
      <c r="Z141" s="370">
        <v>1</v>
      </c>
      <c r="AA141" s="370"/>
      <c r="AB141" s="370"/>
      <c r="AC141" s="16"/>
      <c r="AD141" s="57">
        <v>1</v>
      </c>
      <c r="AE141" s="16">
        <v>0</v>
      </c>
      <c r="AF141" s="16">
        <v>1</v>
      </c>
      <c r="AG141" s="16"/>
      <c r="AH141" s="138" t="s">
        <v>817</v>
      </c>
    </row>
    <row r="142" spans="1:34" ht="15" customHeight="1" x14ac:dyDescent="0.25">
      <c r="A142" s="469" t="s">
        <v>2791</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481">
        <v>0</v>
      </c>
      <c r="X142" s="370">
        <v>1</v>
      </c>
      <c r="Y142" s="370">
        <v>1</v>
      </c>
      <c r="Z142" s="370">
        <v>0</v>
      </c>
      <c r="AA142" s="370"/>
      <c r="AB142" s="370"/>
      <c r="AC142" s="16"/>
      <c r="AD142" s="197">
        <v>0</v>
      </c>
      <c r="AE142" s="16">
        <v>0</v>
      </c>
      <c r="AF142" s="16">
        <v>0</v>
      </c>
      <c r="AG142" s="16"/>
      <c r="AH142" s="138" t="s">
        <v>1179</v>
      </c>
    </row>
    <row r="143" spans="1:34" ht="15" customHeight="1" x14ac:dyDescent="0.25">
      <c r="A143" s="469" t="s">
        <v>2792</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v>1</v>
      </c>
      <c r="X143" s="370">
        <v>1</v>
      </c>
      <c r="Y143" s="370">
        <v>0</v>
      </c>
      <c r="Z143" s="370">
        <v>0</v>
      </c>
      <c r="AA143" s="370"/>
      <c r="AB143" s="370"/>
      <c r="AC143" s="16"/>
      <c r="AD143" s="16">
        <v>0</v>
      </c>
      <c r="AE143" s="16">
        <v>0</v>
      </c>
      <c r="AF143" s="16">
        <v>1</v>
      </c>
      <c r="AG143" s="16"/>
      <c r="AH143" s="138" t="s">
        <v>2647</v>
      </c>
    </row>
    <row r="144" spans="1:34" ht="15" customHeight="1" x14ac:dyDescent="0.2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481">
        <v>5</v>
      </c>
      <c r="X144" s="370">
        <v>13</v>
      </c>
      <c r="Y144" s="370">
        <v>7</v>
      </c>
      <c r="Z144" s="370">
        <v>5</v>
      </c>
      <c r="AA144" s="370"/>
      <c r="AB144" s="370"/>
      <c r="AC144" s="16"/>
      <c r="AD144" s="197">
        <v>5</v>
      </c>
      <c r="AE144" s="16">
        <v>13</v>
      </c>
      <c r="AF144" s="16">
        <v>4</v>
      </c>
      <c r="AG144" s="16"/>
      <c r="AH144" s="138" t="s">
        <v>2353</v>
      </c>
    </row>
    <row r="145" spans="1:34" ht="13.5" customHeight="1" x14ac:dyDescent="0.2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v>0</v>
      </c>
      <c r="X145" s="7">
        <v>1</v>
      </c>
      <c r="Y145" s="7">
        <v>0</v>
      </c>
      <c r="Z145" s="7"/>
      <c r="AA145" s="7"/>
      <c r="AB145" s="7"/>
      <c r="AC145" s="7"/>
      <c r="AD145" s="7"/>
      <c r="AE145" s="16">
        <v>0</v>
      </c>
      <c r="AF145" s="16">
        <v>0</v>
      </c>
      <c r="AG145" s="7"/>
      <c r="AH145" s="7" t="s">
        <v>849</v>
      </c>
    </row>
    <row r="146" spans="1:34" ht="15" customHeight="1" x14ac:dyDescent="0.2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486">
        <v>0</v>
      </c>
      <c r="X146" s="316">
        <v>0</v>
      </c>
      <c r="Y146" s="370">
        <v>0</v>
      </c>
      <c r="Z146" s="370">
        <v>0</v>
      </c>
      <c r="AA146" s="370"/>
      <c r="AB146" s="370"/>
      <c r="AC146" s="16"/>
      <c r="AD146" s="197">
        <v>0</v>
      </c>
      <c r="AE146" s="16">
        <v>1</v>
      </c>
      <c r="AF146" s="16">
        <v>0</v>
      </c>
      <c r="AG146" s="16"/>
      <c r="AH146" s="138" t="s">
        <v>1152</v>
      </c>
    </row>
    <row r="147" spans="1:34" ht="15" customHeight="1" x14ac:dyDescent="0.2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486">
        <v>1</v>
      </c>
      <c r="X147" s="316">
        <v>0</v>
      </c>
      <c r="Y147" s="370">
        <v>0</v>
      </c>
      <c r="Z147" s="370">
        <v>0</v>
      </c>
      <c r="AA147" s="370"/>
      <c r="AB147" s="370"/>
      <c r="AC147" s="16"/>
      <c r="AD147" s="197">
        <v>0</v>
      </c>
      <c r="AE147" s="16">
        <v>0</v>
      </c>
      <c r="AF147" s="16">
        <v>0</v>
      </c>
      <c r="AG147" s="16"/>
      <c r="AH147" s="138" t="s">
        <v>820</v>
      </c>
    </row>
    <row r="148" spans="1:34" ht="15" customHeight="1" x14ac:dyDescent="0.2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486">
        <v>0</v>
      </c>
      <c r="X148" s="316">
        <v>0</v>
      </c>
      <c r="Y148" s="370">
        <v>0</v>
      </c>
      <c r="Z148" s="370">
        <v>0</v>
      </c>
      <c r="AA148" s="370"/>
      <c r="AB148" s="370"/>
      <c r="AC148" s="16"/>
      <c r="AD148" s="197">
        <v>0</v>
      </c>
      <c r="AE148" s="16">
        <v>0</v>
      </c>
      <c r="AF148" s="16">
        <v>0</v>
      </c>
      <c r="AG148" s="16"/>
      <c r="AH148" s="138" t="s">
        <v>826</v>
      </c>
    </row>
    <row r="149" spans="1:34" ht="15" customHeight="1" x14ac:dyDescent="0.2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481">
        <v>1</v>
      </c>
      <c r="X149" s="370">
        <v>1</v>
      </c>
      <c r="Y149" s="370">
        <v>1</v>
      </c>
      <c r="Z149" s="370">
        <v>1</v>
      </c>
      <c r="AA149" s="370"/>
      <c r="AB149" s="370"/>
      <c r="AC149" s="16"/>
      <c r="AD149" s="197">
        <v>1</v>
      </c>
      <c r="AE149" s="289">
        <v>0</v>
      </c>
      <c r="AF149" s="289">
        <v>0</v>
      </c>
      <c r="AG149" s="16"/>
      <c r="AH149" s="138" t="s">
        <v>1640</v>
      </c>
    </row>
    <row r="150" spans="1:34" ht="15" customHeight="1" x14ac:dyDescent="0.2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516">
        <v>1</v>
      </c>
      <c r="X150" s="370">
        <v>1</v>
      </c>
      <c r="Y150" s="370">
        <v>1</v>
      </c>
      <c r="Z150" s="370">
        <v>1</v>
      </c>
      <c r="AA150" s="370"/>
      <c r="AB150" s="370"/>
      <c r="AC150" s="16"/>
      <c r="AD150" s="197">
        <v>1</v>
      </c>
      <c r="AE150" s="289">
        <v>0</v>
      </c>
      <c r="AF150" s="289">
        <v>0</v>
      </c>
      <c r="AG150" s="16"/>
      <c r="AH150" s="138" t="s">
        <v>2445</v>
      </c>
    </row>
    <row r="151" spans="1:34" ht="15" customHeight="1" x14ac:dyDescent="0.2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481">
        <v>0</v>
      </c>
      <c r="X151" s="370">
        <v>0</v>
      </c>
      <c r="Y151" s="370">
        <v>0</v>
      </c>
      <c r="Z151" s="370">
        <v>0</v>
      </c>
      <c r="AA151" s="370"/>
      <c r="AB151" s="370"/>
      <c r="AC151" s="16"/>
      <c r="AD151" s="197">
        <v>0</v>
      </c>
      <c r="AE151" s="16">
        <v>0</v>
      </c>
      <c r="AF151" s="16">
        <v>0</v>
      </c>
      <c r="AG151" s="16"/>
      <c r="AH151" s="138" t="s">
        <v>821</v>
      </c>
    </row>
    <row r="152" spans="1:34" ht="15" customHeight="1" x14ac:dyDescent="0.2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486">
        <v>0</v>
      </c>
      <c r="X152" s="370">
        <v>0</v>
      </c>
      <c r="Y152" s="370">
        <v>0</v>
      </c>
      <c r="Z152" s="370">
        <v>0</v>
      </c>
      <c r="AA152" s="370"/>
      <c r="AB152" s="370"/>
      <c r="AC152" s="16"/>
      <c r="AD152" s="197">
        <v>0</v>
      </c>
      <c r="AE152" s="296">
        <v>0</v>
      </c>
      <c r="AF152" s="296">
        <v>0</v>
      </c>
      <c r="AG152" s="16"/>
      <c r="AH152" s="138" t="s">
        <v>1448</v>
      </c>
    </row>
    <row r="153" spans="1:34" ht="15" customHeight="1" x14ac:dyDescent="0.2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16">
        <v>1</v>
      </c>
      <c r="AF153" s="16">
        <v>1</v>
      </c>
      <c r="AG153" s="16"/>
      <c r="AH153" s="16" t="s">
        <v>1567</v>
      </c>
    </row>
    <row r="154" spans="1:34" ht="15" customHeight="1" x14ac:dyDescent="0.2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486">
        <v>0</v>
      </c>
      <c r="X154" s="370">
        <v>0</v>
      </c>
      <c r="Y154" s="370">
        <v>0</v>
      </c>
      <c r="Z154" s="370">
        <v>0</v>
      </c>
      <c r="AA154" s="370"/>
      <c r="AB154" s="370"/>
      <c r="AC154" s="16"/>
      <c r="AD154" s="197">
        <v>0</v>
      </c>
      <c r="AE154" s="16">
        <v>0</v>
      </c>
      <c r="AF154" s="16">
        <v>0</v>
      </c>
      <c r="AG154" s="16"/>
      <c r="AH154" s="138" t="s">
        <v>822</v>
      </c>
    </row>
    <row r="155" spans="1:34" ht="15" customHeight="1" x14ac:dyDescent="0.2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486">
        <v>1</v>
      </c>
      <c r="X155" s="370">
        <v>1</v>
      </c>
      <c r="Y155" s="370">
        <v>1</v>
      </c>
      <c r="Z155" s="370">
        <v>1</v>
      </c>
      <c r="AA155" s="370"/>
      <c r="AB155" s="370"/>
      <c r="AC155" s="16"/>
      <c r="AD155" s="197">
        <v>1</v>
      </c>
      <c r="AE155" s="16">
        <v>1</v>
      </c>
      <c r="AF155" s="16">
        <v>1</v>
      </c>
      <c r="AG155" s="16"/>
      <c r="AH155" s="138" t="s">
        <v>815</v>
      </c>
    </row>
    <row r="156" spans="1:34" ht="15" customHeight="1" x14ac:dyDescent="0.2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486">
        <v>48</v>
      </c>
      <c r="X156" s="370">
        <v>48</v>
      </c>
      <c r="Y156" s="370">
        <v>48</v>
      </c>
      <c r="Z156" s="370">
        <v>48</v>
      </c>
      <c r="AA156" s="370"/>
      <c r="AB156" s="370"/>
      <c r="AC156" s="16"/>
      <c r="AD156" s="197">
        <v>48</v>
      </c>
      <c r="AE156" s="7">
        <v>0</v>
      </c>
      <c r="AF156" s="7">
        <v>0</v>
      </c>
      <c r="AG156" s="16"/>
      <c r="AH156" s="138" t="s">
        <v>1680</v>
      </c>
    </row>
    <row r="157" spans="1:34" ht="15" customHeight="1" x14ac:dyDescent="0.2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481">
        <v>0</v>
      </c>
      <c r="X157" s="370">
        <v>0</v>
      </c>
      <c r="Y157" s="370">
        <v>0</v>
      </c>
      <c r="Z157" s="370">
        <v>0</v>
      </c>
      <c r="AA157" s="370"/>
      <c r="AB157" s="370"/>
      <c r="AC157" s="16"/>
      <c r="AD157" s="197">
        <v>0</v>
      </c>
      <c r="AE157" s="16">
        <v>0</v>
      </c>
      <c r="AF157" s="16">
        <v>0</v>
      </c>
      <c r="AG157" s="16"/>
      <c r="AH157" s="138" t="s">
        <v>816</v>
      </c>
    </row>
    <row r="158" spans="1:34" ht="15" customHeight="1" x14ac:dyDescent="0.2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v>0</v>
      </c>
      <c r="AF158" s="16">
        <v>0</v>
      </c>
      <c r="AG158" s="16"/>
      <c r="AH158" s="138" t="s">
        <v>823</v>
      </c>
    </row>
    <row r="159" spans="1:34" ht="15" customHeight="1" x14ac:dyDescent="0.2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v>0</v>
      </c>
      <c r="AF159" s="16">
        <v>0</v>
      </c>
      <c r="AG159" s="16"/>
      <c r="AH159" s="138" t="s">
        <v>824</v>
      </c>
    </row>
    <row r="160" spans="1:34" ht="15" customHeight="1" x14ac:dyDescent="0.2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481">
        <v>0</v>
      </c>
      <c r="X160" s="370">
        <v>1</v>
      </c>
      <c r="Y160" s="370">
        <v>1</v>
      </c>
      <c r="Z160" s="370">
        <v>1</v>
      </c>
      <c r="AA160" s="370"/>
      <c r="AB160" s="370"/>
      <c r="AC160" s="16"/>
      <c r="AD160" s="197">
        <v>1</v>
      </c>
      <c r="AE160" s="63">
        <v>0</v>
      </c>
      <c r="AF160" s="63">
        <v>0</v>
      </c>
      <c r="AG160" s="16"/>
      <c r="AH160" s="138" t="s">
        <v>825</v>
      </c>
    </row>
    <row r="161" spans="1:34" ht="45" x14ac:dyDescent="0.25">
      <c r="A161" s="251" t="s">
        <v>2697</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0</v>
      </c>
      <c r="X161" s="251">
        <v>1</v>
      </c>
      <c r="Y161" s="251">
        <v>1</v>
      </c>
      <c r="Z161" s="251">
        <v>1</v>
      </c>
      <c r="AA161" s="251">
        <v>1</v>
      </c>
      <c r="AB161" s="251">
        <v>1</v>
      </c>
      <c r="AC161" s="251">
        <v>1</v>
      </c>
      <c r="AD161" s="251">
        <v>1</v>
      </c>
      <c r="AE161" s="57">
        <v>0</v>
      </c>
      <c r="AF161" s="57">
        <v>0</v>
      </c>
      <c r="AH161" s="252" t="s">
        <v>2685</v>
      </c>
    </row>
    <row r="162" spans="1:34" ht="15" customHeight="1" x14ac:dyDescent="0.2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486">
        <v>1</v>
      </c>
      <c r="X162" s="370">
        <v>1</v>
      </c>
      <c r="Y162" s="370">
        <v>1</v>
      </c>
      <c r="Z162" s="370">
        <v>1</v>
      </c>
      <c r="AA162" s="370"/>
      <c r="AB162" s="370"/>
      <c r="AC162" s="16"/>
      <c r="AD162" s="197">
        <v>1</v>
      </c>
      <c r="AE162" s="16">
        <v>0</v>
      </c>
      <c r="AF162" s="16">
        <v>0</v>
      </c>
      <c r="AG162" s="16"/>
      <c r="AH162" s="138" t="s">
        <v>2029</v>
      </c>
    </row>
    <row r="163" spans="1:34" ht="15" customHeight="1" x14ac:dyDescent="0.2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481">
        <v>0</v>
      </c>
      <c r="X163" s="370">
        <v>0</v>
      </c>
      <c r="Y163" s="370">
        <v>0</v>
      </c>
      <c r="Z163" s="370">
        <v>0</v>
      </c>
      <c r="AA163" s="370"/>
      <c r="AB163" s="370"/>
      <c r="AC163" s="16"/>
      <c r="AD163" s="197">
        <v>0</v>
      </c>
      <c r="AE163" s="16">
        <v>0</v>
      </c>
      <c r="AF163" s="16">
        <v>0</v>
      </c>
      <c r="AG163" s="16"/>
      <c r="AH163" s="309" t="s">
        <v>2031</v>
      </c>
    </row>
    <row r="164" spans="1:34" ht="15" customHeight="1" x14ac:dyDescent="0.2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486">
        <v>0</v>
      </c>
      <c r="X164" s="370">
        <v>0</v>
      </c>
      <c r="Y164" s="370">
        <v>1</v>
      </c>
      <c r="Z164" s="370">
        <v>0</v>
      </c>
      <c r="AA164" s="370"/>
      <c r="AB164" s="370"/>
      <c r="AC164" s="16"/>
      <c r="AD164" s="197">
        <v>0</v>
      </c>
      <c r="AE164" s="16">
        <v>0</v>
      </c>
      <c r="AF164" s="16">
        <v>0</v>
      </c>
      <c r="AG164" s="16"/>
      <c r="AH164" s="129" t="s">
        <v>1533</v>
      </c>
    </row>
    <row r="165" spans="1:34" ht="15" customHeight="1" x14ac:dyDescent="0.2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486">
        <v>0</v>
      </c>
      <c r="X165" s="316">
        <v>0</v>
      </c>
      <c r="Y165" s="316">
        <v>0</v>
      </c>
      <c r="Z165" s="316">
        <v>0</v>
      </c>
      <c r="AA165" s="370"/>
      <c r="AB165" s="370"/>
      <c r="AC165" s="16"/>
      <c r="AD165" s="197">
        <v>0</v>
      </c>
      <c r="AE165" s="16">
        <v>0</v>
      </c>
      <c r="AF165" s="16">
        <v>0</v>
      </c>
      <c r="AG165" s="16"/>
      <c r="AH165" s="138" t="s">
        <v>1678</v>
      </c>
    </row>
    <row r="166" spans="1:34" ht="15" customHeight="1" x14ac:dyDescent="0.2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486">
        <v>0</v>
      </c>
      <c r="X166" s="370">
        <v>0</v>
      </c>
      <c r="Y166" s="370">
        <v>8000</v>
      </c>
      <c r="Z166" s="484">
        <v>0</v>
      </c>
      <c r="AA166" s="370"/>
      <c r="AB166" s="370"/>
      <c r="AC166" s="16"/>
      <c r="AD166" s="442">
        <v>0</v>
      </c>
      <c r="AE166" s="16">
        <v>0</v>
      </c>
      <c r="AF166" s="16">
        <v>0</v>
      </c>
      <c r="AG166" s="16"/>
      <c r="AH166" s="372" t="s">
        <v>2028</v>
      </c>
    </row>
    <row r="167" spans="1:34" ht="15" customHeight="1" x14ac:dyDescent="0.2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486">
        <v>0</v>
      </c>
      <c r="X167" s="370">
        <v>0</v>
      </c>
      <c r="Y167" s="370">
        <v>1</v>
      </c>
      <c r="Z167" s="370">
        <v>0</v>
      </c>
      <c r="AA167" s="370"/>
      <c r="AB167" s="370"/>
      <c r="AC167" s="16"/>
      <c r="AD167" s="197">
        <v>0</v>
      </c>
      <c r="AE167" s="16">
        <v>0</v>
      </c>
      <c r="AF167" s="16">
        <v>0</v>
      </c>
      <c r="AG167" s="16"/>
      <c r="AH167" s="372" t="s">
        <v>2030</v>
      </c>
    </row>
    <row r="168" spans="1:34" ht="15" customHeight="1" x14ac:dyDescent="0.2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486">
        <v>0</v>
      </c>
      <c r="X168" s="370">
        <v>1</v>
      </c>
      <c r="Y168" s="370">
        <v>1</v>
      </c>
      <c r="Z168" s="370">
        <v>1</v>
      </c>
      <c r="AA168" s="370"/>
      <c r="AB168" s="370"/>
      <c r="AC168" s="16"/>
      <c r="AD168" s="197">
        <v>1</v>
      </c>
      <c r="AE168" s="155">
        <v>0</v>
      </c>
      <c r="AF168" s="155">
        <v>0</v>
      </c>
      <c r="AG168" s="16"/>
      <c r="AH168" s="56" t="s">
        <v>2665</v>
      </c>
    </row>
    <row r="169" spans="1:34" ht="15" customHeight="1" x14ac:dyDescent="0.4">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486" t="s">
        <v>1176</v>
      </c>
      <c r="X169" s="494" t="s">
        <v>2144</v>
      </c>
      <c r="Y169" s="494" t="s">
        <v>2144</v>
      </c>
      <c r="Z169" s="492" t="s">
        <v>2162</v>
      </c>
      <c r="AA169" s="370"/>
      <c r="AB169" s="370"/>
      <c r="AC169" s="16"/>
      <c r="AD169" s="403" t="s">
        <v>2162</v>
      </c>
      <c r="AE169" s="488" t="s">
        <v>2143</v>
      </c>
      <c r="AF169" s="488" t="s">
        <v>2143</v>
      </c>
      <c r="AG169" s="16"/>
      <c r="AH169" s="402" t="s">
        <v>2145</v>
      </c>
    </row>
    <row r="170" spans="1:34" ht="15" customHeight="1" x14ac:dyDescent="0.4">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488" t="s">
        <v>2143</v>
      </c>
      <c r="AF170" s="488" t="s">
        <v>2143</v>
      </c>
      <c r="AG170" s="16"/>
      <c r="AH170" s="402" t="s">
        <v>2147</v>
      </c>
    </row>
    <row r="171" spans="1:34" ht="15" customHeight="1" x14ac:dyDescent="0.4">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488" t="s">
        <v>2143</v>
      </c>
      <c r="AF171" s="488" t="s">
        <v>2143</v>
      </c>
      <c r="AG171" s="16"/>
      <c r="AH171" s="402" t="s">
        <v>2149</v>
      </c>
    </row>
    <row r="172" spans="1:34" ht="15" customHeight="1" x14ac:dyDescent="0.4">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488" t="s">
        <v>2143</v>
      </c>
      <c r="AF172" s="488" t="s">
        <v>2143</v>
      </c>
      <c r="AG172" s="16"/>
      <c r="AH172" s="402" t="s">
        <v>2151</v>
      </c>
    </row>
    <row r="173" spans="1:34" ht="15" customHeight="1" x14ac:dyDescent="0.4">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486" t="s">
        <v>1176</v>
      </c>
      <c r="X173" s="494" t="s">
        <v>2144</v>
      </c>
      <c r="Y173" s="494" t="s">
        <v>2144</v>
      </c>
      <c r="Z173" s="495" t="s">
        <v>2144</v>
      </c>
      <c r="AA173" s="370"/>
      <c r="AB173" s="370"/>
      <c r="AC173" s="16"/>
      <c r="AD173" s="495" t="s">
        <v>2144</v>
      </c>
      <c r="AE173" s="488" t="s">
        <v>2143</v>
      </c>
      <c r="AF173" s="488" t="s">
        <v>2143</v>
      </c>
      <c r="AG173" s="16"/>
      <c r="AH173" s="402" t="s">
        <v>2153</v>
      </c>
    </row>
    <row r="174" spans="1:34" ht="15" customHeight="1" x14ac:dyDescent="0.4">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486" t="s">
        <v>1176</v>
      </c>
      <c r="X174" s="494" t="s">
        <v>2144</v>
      </c>
      <c r="Y174" s="494" t="s">
        <v>2144</v>
      </c>
      <c r="Z174" s="492" t="s">
        <v>2162</v>
      </c>
      <c r="AA174" s="370"/>
      <c r="AB174" s="370"/>
      <c r="AC174" s="16"/>
      <c r="AD174" s="403" t="s">
        <v>2162</v>
      </c>
      <c r="AE174" s="488" t="s">
        <v>2143</v>
      </c>
      <c r="AF174" s="488" t="s">
        <v>2143</v>
      </c>
      <c r="AG174" s="16"/>
      <c r="AH174" s="402" t="s">
        <v>2155</v>
      </c>
    </row>
    <row r="175" spans="1:34" ht="15" customHeight="1" x14ac:dyDescent="0.4">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488" t="s">
        <v>2143</v>
      </c>
      <c r="AF175" s="488" t="s">
        <v>2143</v>
      </c>
      <c r="AG175" s="16"/>
      <c r="AH175" s="402" t="s">
        <v>2157</v>
      </c>
    </row>
    <row r="176" spans="1:34" ht="15" customHeight="1" x14ac:dyDescent="0.4">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488" t="s">
        <v>2143</v>
      </c>
      <c r="AF176" s="488" t="s">
        <v>2143</v>
      </c>
      <c r="AG176" s="16"/>
      <c r="AH176" s="402" t="s">
        <v>2159</v>
      </c>
    </row>
  </sheetData>
  <mergeCells count="8">
    <mergeCell ref="AE4:AF4"/>
    <mergeCell ref="X4:Z4"/>
    <mergeCell ref="AA4:AD4"/>
    <mergeCell ref="C4:D4"/>
    <mergeCell ref="E4:G4"/>
    <mergeCell ref="I4:J4"/>
    <mergeCell ref="K4:M4"/>
    <mergeCell ref="Q4:R4"/>
  </mergeCells>
  <phoneticPr fontId="18" type="noConversion"/>
  <conditionalFormatting sqref="A62 A77:A83 A109 A73 A75">
    <cfRule type="cellIs" dxfId="2834" priority="26" operator="equal">
      <formula>0</formula>
    </cfRule>
  </conditionalFormatting>
  <conditionalFormatting sqref="A63">
    <cfRule type="cellIs" dxfId="2833" priority="25" operator="equal">
      <formula>0</formula>
    </cfRule>
  </conditionalFormatting>
  <conditionalFormatting sqref="A64">
    <cfRule type="cellIs" dxfId="2832" priority="24" operator="equal">
      <formula>0</formula>
    </cfRule>
  </conditionalFormatting>
  <conditionalFormatting sqref="A85:A88 A107:A110">
    <cfRule type="cellIs" priority="22" operator="equal">
      <formula>0</formula>
    </cfRule>
  </conditionalFormatting>
  <conditionalFormatting sqref="A65">
    <cfRule type="cellIs" dxfId="2831" priority="18" operator="equal">
      <formula>0</formula>
    </cfRule>
  </conditionalFormatting>
  <conditionalFormatting sqref="A66:A68">
    <cfRule type="cellIs" dxfId="2830" priority="14" operator="equal">
      <formula>0</formula>
    </cfRule>
  </conditionalFormatting>
  <conditionalFormatting sqref="A91:A104">
    <cfRule type="cellIs" dxfId="2829" priority="13" operator="equal">
      <formula>0</formula>
    </cfRule>
  </conditionalFormatting>
  <conditionalFormatting sqref="A72">
    <cfRule type="cellIs" dxfId="2828" priority="11" operator="equal">
      <formula>0</formula>
    </cfRule>
  </conditionalFormatting>
  <conditionalFormatting sqref="A89:A90">
    <cfRule type="cellIs" priority="9" operator="equal">
      <formula>0</formula>
    </cfRule>
  </conditionalFormatting>
  <conditionalFormatting sqref="A71">
    <cfRule type="cellIs" dxfId="2827" priority="7" operator="equal">
      <formula>0</formula>
    </cfRule>
  </conditionalFormatting>
  <conditionalFormatting sqref="A69:A70">
    <cfRule type="cellIs" dxfId="2826" priority="6" operator="equal">
      <formula>0</formula>
    </cfRule>
  </conditionalFormatting>
  <conditionalFormatting sqref="A74:A76">
    <cfRule type="cellIs" dxfId="2825" priority="3" operator="equal">
      <formula>0</formula>
    </cfRule>
  </conditionalFormatting>
  <conditionalFormatting sqref="A105">
    <cfRule type="cellIs" dxfId="2824" priority="1" operator="equal">
      <formula>0</formula>
    </cfRule>
  </conditionalFormatting>
  <pageMargins left="0.7" right="0.7" top="0.75" bottom="0.75" header="0.3" footer="0.3"/>
  <pageSetup orientation="portrait" r:id="rId1"/>
  <ignoredErrors>
    <ignoredError sqref="A77:G77 E87:P88 A86:A88 A63:P63 A85:P85 T85:U85 A107:P107 T107:U107 E89:R90 E69:R70 B62:P62 A4:V4 A118:Q118 A108:Q108 A67:P68 A110:D110 AA8:AB50 AA114:AB114 AA116:AB118 AA106:AB108 AA77:AB80 AA110:AB111 AA52:AB72 AG8:AH50 AG114:AH114 AG84:AH88 AG4:AH5 AG116:AH118 AG106:AH108 AG69:AG72 AG89:AG90 AG77:AH80 AG110:AH111 AG52:AH54 B55:U55 AG56:AH68 AG55 AG91:AH104 AA84:AB104 A100:L101 N100:P101 A91:E91 G91:Q91 A104:L104 N104:V104 S91:V91 R100:V101 A102:V103 A92:V99 I77:V77 A56:V59 A5:V6 B52:V53 A79:V80 T89:V90 T69:V70 E71:V72 S67:V68 S108:V108 S118:V118 A54:V54 A111:V111 B84:V84 B114:V114 T62:V63 A64:V66 A116:V117 B60:V61 E86:V86 R87:V88 A106:V106 A8:V50 B78:D7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R343"/>
  <sheetViews>
    <sheetView topLeftCell="N1" zoomScale="85" zoomScaleNormal="85" workbookViewId="0">
      <pane ySplit="4" topLeftCell="A26" activePane="bottomLeft" state="frozen"/>
      <selection pane="bottomLeft" activeCell="AG4" sqref="AG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8.710937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39" width="11" style="348" customWidth="1"/>
    <col min="40" max="40" width="29.42578125" style="348" customWidth="1"/>
    <col min="41" max="41" width="4.42578125" style="348" bestFit="1" customWidth="1"/>
    <col min="42" max="42" width="33.42578125" style="348" bestFit="1" customWidth="1"/>
    <col min="43" max="43" width="32.85546875" style="348" bestFit="1" customWidth="1"/>
    <col min="44" max="44" width="72.140625" style="348" bestFit="1" customWidth="1"/>
    <col min="45" max="16384" width="8.85546875" style="348"/>
  </cols>
  <sheetData>
    <row r="1" spans="1:44" ht="24.95" customHeight="1" x14ac:dyDescent="0.25">
      <c r="C1" s="459" t="s">
        <v>1168</v>
      </c>
      <c r="J1" s="445" t="s">
        <v>2138</v>
      </c>
      <c r="L1" s="465"/>
    </row>
    <row r="2" spans="1:44" ht="36" customHeight="1" x14ac:dyDescent="0.25">
      <c r="B2" s="454" t="s">
        <v>66</v>
      </c>
      <c r="C2" s="460"/>
      <c r="D2" s="384" t="s">
        <v>1431</v>
      </c>
    </row>
    <row r="3" spans="1:44"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row>
    <row r="4" spans="1:44"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2674</v>
      </c>
      <c r="AN4" s="381" t="s">
        <v>1407</v>
      </c>
      <c r="AO4" s="381" t="s">
        <v>1758</v>
      </c>
      <c r="AP4" s="381" t="s">
        <v>1406</v>
      </c>
      <c r="AQ4" s="381" t="s">
        <v>1405</v>
      </c>
      <c r="AR4" s="381" t="s">
        <v>1404</v>
      </c>
    </row>
    <row r="5" spans="1:44" ht="27" hidden="1" customHeight="1" x14ac:dyDescent="0.2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c r="AN5" s="376" t="s">
        <v>1399</v>
      </c>
      <c r="AO5" s="376" t="s">
        <v>1759</v>
      </c>
      <c r="AP5" s="376"/>
      <c r="AQ5" s="376"/>
      <c r="AR5" s="376"/>
    </row>
    <row r="6" spans="1:44" ht="27" hidden="1" customHeight="1" x14ac:dyDescent="0.2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c r="AN6" s="376" t="s">
        <v>1399</v>
      </c>
      <c r="AO6" s="376" t="s">
        <v>1759</v>
      </c>
      <c r="AP6" s="376"/>
      <c r="AQ6" s="376"/>
      <c r="AR6" s="376"/>
    </row>
    <row r="7" spans="1:44" ht="27" hidden="1" customHeight="1" x14ac:dyDescent="0.2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c r="AN7" s="376" t="s">
        <v>1399</v>
      </c>
      <c r="AO7" s="376" t="s">
        <v>1759</v>
      </c>
      <c r="AP7" s="376"/>
      <c r="AQ7" s="376"/>
      <c r="AR7" s="376"/>
    </row>
    <row r="8" spans="1:44" ht="27" hidden="1" customHeight="1" x14ac:dyDescent="0.2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c r="AN8" s="376" t="s">
        <v>1397</v>
      </c>
      <c r="AO8" s="376" t="s">
        <v>1759</v>
      </c>
      <c r="AP8" s="376"/>
      <c r="AQ8" s="376"/>
      <c r="AR8" s="376"/>
    </row>
    <row r="9" spans="1:44" ht="27" hidden="1" customHeight="1" x14ac:dyDescent="0.2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407"/>
    </row>
    <row r="10" spans="1:44" ht="27" hidden="1" customHeight="1" x14ac:dyDescent="0.2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407"/>
    </row>
    <row r="11" spans="1:44" ht="27" hidden="1" customHeight="1" x14ac:dyDescent="0.2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c r="AN11" s="376"/>
      <c r="AO11" s="376" t="s">
        <v>1759</v>
      </c>
      <c r="AP11" s="376"/>
      <c r="AQ11" s="376"/>
      <c r="AR11" s="376"/>
    </row>
    <row r="12" spans="1:44" ht="27" hidden="1" customHeight="1" x14ac:dyDescent="0.2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c r="AN12" s="376"/>
      <c r="AO12" s="376" t="s">
        <v>1759</v>
      </c>
      <c r="AP12" s="376"/>
      <c r="AQ12" s="376"/>
      <c r="AR12" s="376"/>
    </row>
    <row r="13" spans="1:44" ht="27" hidden="1" customHeight="1" x14ac:dyDescent="0.2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c r="AN13" s="376"/>
      <c r="AO13" s="376" t="s">
        <v>1759</v>
      </c>
      <c r="AP13" s="376"/>
      <c r="AQ13" s="376"/>
      <c r="AR13" s="376"/>
    </row>
    <row r="14" spans="1:44" ht="27" hidden="1" customHeight="1" x14ac:dyDescent="0.2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c r="AN14" s="376"/>
      <c r="AO14" s="376" t="s">
        <v>1759</v>
      </c>
      <c r="AP14" s="376"/>
      <c r="AQ14" s="376"/>
      <c r="AR14" s="376"/>
    </row>
    <row r="15" spans="1:44" ht="27" hidden="1" customHeight="1" x14ac:dyDescent="0.2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c r="AN15" s="382"/>
      <c r="AO15" s="376" t="s">
        <v>1759</v>
      </c>
      <c r="AP15" s="376"/>
      <c r="AQ15" s="376"/>
      <c r="AR15" s="376"/>
    </row>
    <row r="16" spans="1:44" ht="27" hidden="1" customHeight="1" x14ac:dyDescent="0.2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82"/>
      <c r="AO16" s="376"/>
      <c r="AP16" s="376"/>
      <c r="AQ16" s="376"/>
      <c r="AR16" s="407"/>
    </row>
    <row r="17" spans="1:44" ht="27" hidden="1" customHeight="1" x14ac:dyDescent="0.2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82"/>
      <c r="AO17" s="376"/>
      <c r="AP17" s="376"/>
      <c r="AQ17" s="376"/>
      <c r="AR17" s="407"/>
    </row>
    <row r="18" spans="1:44" ht="27" hidden="1" customHeight="1" x14ac:dyDescent="0.2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c r="AN18" s="382"/>
      <c r="AO18" s="376" t="s">
        <v>1759</v>
      </c>
      <c r="AP18" s="376"/>
      <c r="AQ18" s="376"/>
      <c r="AR18" s="376"/>
    </row>
    <row r="19" spans="1:44" ht="27" hidden="1" customHeight="1" x14ac:dyDescent="0.2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c r="AN19" s="376"/>
      <c r="AO19" s="376" t="s">
        <v>1759</v>
      </c>
      <c r="AP19" s="376"/>
      <c r="AQ19" s="376"/>
      <c r="AR19" s="376"/>
    </row>
    <row r="20" spans="1:44" ht="27" hidden="1" customHeight="1" x14ac:dyDescent="0.2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c r="AN20" s="376"/>
      <c r="AO20" s="376" t="s">
        <v>1759</v>
      </c>
      <c r="AP20" s="376"/>
      <c r="AQ20" s="376"/>
      <c r="AR20" s="376"/>
    </row>
    <row r="21" spans="1:44" ht="27" hidden="1" customHeight="1" x14ac:dyDescent="0.2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c r="AN21" s="376"/>
      <c r="AO21" s="376" t="s">
        <v>1759</v>
      </c>
      <c r="AP21" s="376"/>
      <c r="AQ21" s="376"/>
      <c r="AR21" s="376"/>
    </row>
    <row r="22" spans="1:44" ht="27" hidden="1" customHeight="1" x14ac:dyDescent="0.2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c r="AN22" s="376"/>
      <c r="AO22" s="376" t="s">
        <v>1759</v>
      </c>
      <c r="AP22" s="376"/>
      <c r="AQ22" s="376"/>
      <c r="AR22" s="376"/>
    </row>
    <row r="23" spans="1:44" ht="27" hidden="1" customHeight="1" x14ac:dyDescent="0.2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407"/>
    </row>
    <row r="24" spans="1:44" ht="27" hidden="1" customHeight="1" x14ac:dyDescent="0.2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407"/>
    </row>
    <row r="25" spans="1:44" ht="26.25" hidden="1" customHeight="1" x14ac:dyDescent="0.2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c r="AN25" s="376"/>
      <c r="AO25" s="376" t="s">
        <v>1759</v>
      </c>
      <c r="AP25" s="376"/>
      <c r="AQ25" s="376"/>
      <c r="AR25" s="376"/>
    </row>
    <row r="26" spans="1:44" ht="27" customHeight="1" x14ac:dyDescent="0.2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c r="AN26" s="376" t="s">
        <v>1376</v>
      </c>
      <c r="AO26" s="376" t="s">
        <v>66</v>
      </c>
      <c r="AP26" s="376"/>
      <c r="AQ26" s="376"/>
      <c r="AR26" s="376"/>
    </row>
    <row r="27" spans="1:44" ht="27" hidden="1" customHeight="1" x14ac:dyDescent="0.2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c r="AN27" s="376" t="s">
        <v>1376</v>
      </c>
      <c r="AO27" s="376" t="s">
        <v>1268</v>
      </c>
      <c r="AP27" s="376"/>
      <c r="AQ27" s="376"/>
      <c r="AR27" s="376"/>
    </row>
    <row r="28" spans="1:44" ht="27" hidden="1" customHeight="1" x14ac:dyDescent="0.2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c r="AN28" s="376" t="s">
        <v>1371</v>
      </c>
      <c r="AO28" s="376" t="s">
        <v>66</v>
      </c>
      <c r="AP28" s="376"/>
      <c r="AQ28" s="376"/>
      <c r="AR28" s="376" t="s">
        <v>1375</v>
      </c>
    </row>
    <row r="29" spans="1:44" ht="27" hidden="1" customHeight="1" x14ac:dyDescent="0.2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c r="AN29" s="376"/>
      <c r="AO29" s="376" t="s">
        <v>66</v>
      </c>
      <c r="AP29" s="376"/>
      <c r="AQ29" s="376"/>
      <c r="AR29" s="376"/>
    </row>
    <row r="30" spans="1:44" ht="27" hidden="1" customHeight="1" x14ac:dyDescent="0.2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c r="AN30" s="376" t="s">
        <v>1373</v>
      </c>
      <c r="AO30" s="376" t="s">
        <v>1760</v>
      </c>
      <c r="AP30" s="376" t="s">
        <v>1340</v>
      </c>
      <c r="AQ30" s="376" t="s">
        <v>1267</v>
      </c>
      <c r="AR30" s="376" t="s">
        <v>1372</v>
      </c>
    </row>
    <row r="31" spans="1:44" ht="27" hidden="1" customHeight="1" x14ac:dyDescent="0.2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c r="AN31" s="376" t="s">
        <v>1373</v>
      </c>
      <c r="AO31" s="376" t="s">
        <v>1760</v>
      </c>
      <c r="AP31" s="376" t="s">
        <v>1340</v>
      </c>
      <c r="AQ31" s="376" t="s">
        <v>1267</v>
      </c>
      <c r="AR31" s="376" t="s">
        <v>1372</v>
      </c>
    </row>
    <row r="32" spans="1:44" ht="27" hidden="1" customHeight="1" x14ac:dyDescent="0.2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c r="AN32" s="376" t="s">
        <v>1371</v>
      </c>
      <c r="AO32" s="376" t="s">
        <v>66</v>
      </c>
      <c r="AP32" s="376"/>
      <c r="AQ32" s="376"/>
      <c r="AR32" s="376" t="s">
        <v>1370</v>
      </c>
    </row>
    <row r="33" spans="1:44" ht="27" hidden="1" customHeight="1" x14ac:dyDescent="0.2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c r="AN33" s="376" t="s">
        <v>1368</v>
      </c>
      <c r="AO33" s="376" t="s">
        <v>1761</v>
      </c>
      <c r="AP33" s="376" t="s">
        <v>1367</v>
      </c>
      <c r="AQ33" s="376"/>
      <c r="AR33" s="376" t="s">
        <v>1366</v>
      </c>
    </row>
    <row r="34" spans="1:44" ht="27" hidden="1" customHeight="1" x14ac:dyDescent="0.2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c r="AN34" s="376"/>
      <c r="AO34" s="376"/>
      <c r="AP34" s="376"/>
      <c r="AQ34" s="376"/>
      <c r="AR34" s="407"/>
    </row>
    <row r="35" spans="1:44" ht="27" hidden="1" customHeight="1" x14ac:dyDescent="0.2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c r="AN35" s="376" t="s">
        <v>1362</v>
      </c>
      <c r="AO35" s="376" t="s">
        <v>1762</v>
      </c>
      <c r="AP35" s="376"/>
      <c r="AQ35" s="376"/>
      <c r="AR35" s="376"/>
    </row>
    <row r="36" spans="1:44" ht="27" hidden="1" customHeight="1" x14ac:dyDescent="0.2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c r="AN36" s="376" t="s">
        <v>1362</v>
      </c>
      <c r="AO36" s="376" t="s">
        <v>1268</v>
      </c>
      <c r="AP36" s="376"/>
      <c r="AQ36" s="376" t="s">
        <v>1364</v>
      </c>
      <c r="AR36" s="376"/>
    </row>
    <row r="37" spans="1:44" ht="27" hidden="1" customHeight="1" x14ac:dyDescent="0.2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405" t="s">
        <v>89</v>
      </c>
      <c r="AL37" s="405" t="s">
        <v>90</v>
      </c>
      <c r="AM37" s="378"/>
      <c r="AN37" s="376" t="s">
        <v>1362</v>
      </c>
      <c r="AO37" s="376" t="s">
        <v>1268</v>
      </c>
      <c r="AP37" s="376" t="s">
        <v>1361</v>
      </c>
      <c r="AQ37" s="376" t="s">
        <v>1360</v>
      </c>
      <c r="AR37" s="376" t="s">
        <v>1354</v>
      </c>
    </row>
    <row r="38" spans="1:44" ht="27" customHeight="1" x14ac:dyDescent="0.2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405" t="s">
        <v>1254</v>
      </c>
      <c r="AL38" s="405" t="s">
        <v>1254</v>
      </c>
      <c r="AM38" s="376"/>
      <c r="AN38" s="376" t="s">
        <v>2035</v>
      </c>
      <c r="AO38" s="376"/>
      <c r="AP38" s="376"/>
      <c r="AQ38" s="376"/>
      <c r="AR38" s="376"/>
    </row>
    <row r="39" spans="1:44" ht="27" hidden="1" customHeight="1" x14ac:dyDescent="0.2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405" t="s">
        <v>1254</v>
      </c>
      <c r="AL39" s="405" t="s">
        <v>1254</v>
      </c>
      <c r="AM39" s="376"/>
      <c r="AN39" s="376"/>
      <c r="AO39" s="376"/>
      <c r="AP39" s="376"/>
      <c r="AQ39" s="376"/>
      <c r="AR39" s="376"/>
    </row>
    <row r="40" spans="1:44" ht="27" hidden="1" customHeight="1" x14ac:dyDescent="0.2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405" t="s">
        <v>1176</v>
      </c>
      <c r="AL40" s="405" t="s">
        <v>93</v>
      </c>
      <c r="AM40" s="378"/>
      <c r="AN40" s="376" t="s">
        <v>1358</v>
      </c>
      <c r="AO40" s="376" t="s">
        <v>1763</v>
      </c>
      <c r="AP40" s="376"/>
      <c r="AQ40" s="376" t="s">
        <v>1357</v>
      </c>
      <c r="AR40" s="376"/>
    </row>
    <row r="41" spans="1:44" ht="27" hidden="1" customHeight="1" x14ac:dyDescent="0.2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94</v>
      </c>
      <c r="AL41" s="405" t="s">
        <v>95</v>
      </c>
      <c r="AM41" s="378"/>
      <c r="AN41" s="376"/>
      <c r="AO41" s="376" t="s">
        <v>1764</v>
      </c>
      <c r="AP41" s="376" t="s">
        <v>1356</v>
      </c>
      <c r="AQ41" s="376" t="s">
        <v>1355</v>
      </c>
      <c r="AR41" s="376" t="s">
        <v>1354</v>
      </c>
    </row>
    <row r="42" spans="1:44" ht="27" hidden="1" customHeight="1" x14ac:dyDescent="0.2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96</v>
      </c>
      <c r="AL42" s="405" t="s">
        <v>97</v>
      </c>
      <c r="AM42" s="378"/>
      <c r="AN42" s="376" t="s">
        <v>1353</v>
      </c>
      <c r="AO42" s="376" t="s">
        <v>1765</v>
      </c>
      <c r="AP42" s="376" t="s">
        <v>1340</v>
      </c>
      <c r="AQ42" s="376" t="s">
        <v>1267</v>
      </c>
      <c r="AR42" s="376" t="s">
        <v>1352</v>
      </c>
    </row>
    <row r="43" spans="1:44" ht="27" hidden="1" customHeight="1" x14ac:dyDescent="0.2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405" t="s">
        <v>98</v>
      </c>
      <c r="AL43" s="405" t="s">
        <v>1350</v>
      </c>
      <c r="AM43" s="378"/>
      <c r="AN43" s="376" t="s">
        <v>1349</v>
      </c>
      <c r="AO43" s="376" t="s">
        <v>1268</v>
      </c>
      <c r="AP43" s="376"/>
      <c r="AQ43" s="376"/>
      <c r="AR43" s="376" t="s">
        <v>1348</v>
      </c>
    </row>
    <row r="44" spans="1:44" ht="27" hidden="1" customHeight="1" x14ac:dyDescent="0.2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405" t="s">
        <v>102</v>
      </c>
      <c r="AL44" s="405" t="s">
        <v>102</v>
      </c>
      <c r="AM44" s="378"/>
      <c r="AN44" s="376"/>
      <c r="AO44" s="376" t="s">
        <v>66</v>
      </c>
      <c r="AP44" s="376"/>
      <c r="AQ44" s="376"/>
      <c r="AR44" s="376"/>
    </row>
    <row r="45" spans="1:44" ht="27" hidden="1" customHeight="1" x14ac:dyDescent="0.2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405" t="s">
        <v>103</v>
      </c>
      <c r="AL45" s="405" t="s">
        <v>103</v>
      </c>
      <c r="AM45" s="378"/>
      <c r="AN45" s="376"/>
      <c r="AO45" s="376" t="s">
        <v>1268</v>
      </c>
      <c r="AP45" s="376"/>
      <c r="AQ45" s="376"/>
      <c r="AR45" s="376"/>
    </row>
    <row r="46" spans="1:44" ht="27" hidden="1" customHeight="1" x14ac:dyDescent="0.2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105</v>
      </c>
      <c r="AL46" s="405" t="s">
        <v>105</v>
      </c>
      <c r="AM46" s="378"/>
      <c r="AN46" s="376"/>
      <c r="AO46" s="376" t="s">
        <v>1268</v>
      </c>
      <c r="AP46" s="376"/>
      <c r="AQ46" s="376"/>
      <c r="AR46" s="376"/>
    </row>
    <row r="47" spans="1:44" ht="27" hidden="1" customHeight="1" x14ac:dyDescent="0.2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1344</v>
      </c>
      <c r="AL47" s="405" t="s">
        <v>1176</v>
      </c>
      <c r="AM47" s="378"/>
      <c r="AN47" s="376"/>
      <c r="AO47" s="376" t="s">
        <v>66</v>
      </c>
      <c r="AP47" s="376"/>
      <c r="AQ47" s="376"/>
      <c r="AR47" s="376"/>
    </row>
    <row r="48" spans="1:44" ht="27" hidden="1" customHeight="1" x14ac:dyDescent="0.2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517" t="s">
        <v>1185</v>
      </c>
      <c r="AL48" s="517" t="s">
        <v>1185</v>
      </c>
      <c r="AM48" s="376"/>
      <c r="AN48" s="376"/>
      <c r="AO48" s="386" t="s">
        <v>1766</v>
      </c>
      <c r="AP48" s="376" t="s">
        <v>1229</v>
      </c>
      <c r="AQ48" s="376"/>
      <c r="AR48" s="376"/>
    </row>
    <row r="49" spans="1:44" ht="27" hidden="1" customHeight="1" x14ac:dyDescent="0.2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17" t="s">
        <v>1185</v>
      </c>
      <c r="AL49" s="517" t="s">
        <v>1185</v>
      </c>
      <c r="AM49" s="376"/>
      <c r="AN49" s="376"/>
      <c r="AO49" s="386" t="s">
        <v>1766</v>
      </c>
      <c r="AP49" s="376" t="s">
        <v>1229</v>
      </c>
      <c r="AQ49" s="376"/>
      <c r="AR49" s="376"/>
    </row>
    <row r="50" spans="1:44" ht="27" hidden="1" customHeight="1" x14ac:dyDescent="0.2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17" t="s">
        <v>1185</v>
      </c>
      <c r="AL50" s="517" t="s">
        <v>1185</v>
      </c>
      <c r="AM50" s="376"/>
      <c r="AN50" s="376"/>
      <c r="AO50" s="386" t="s">
        <v>1766</v>
      </c>
      <c r="AP50" s="376" t="s">
        <v>1229</v>
      </c>
      <c r="AQ50" s="376"/>
      <c r="AR50" s="376"/>
    </row>
    <row r="51" spans="1:44" ht="27" hidden="1" customHeight="1" x14ac:dyDescent="0.2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7" t="s">
        <v>1185</v>
      </c>
      <c r="AL51" s="517" t="s">
        <v>1185</v>
      </c>
      <c r="AM51" s="376"/>
      <c r="AN51" s="376"/>
      <c r="AO51" s="386" t="s">
        <v>1766</v>
      </c>
      <c r="AP51" s="376" t="s">
        <v>1229</v>
      </c>
      <c r="AQ51" s="376"/>
      <c r="AR51" s="376"/>
    </row>
    <row r="52" spans="1:44" ht="27" hidden="1" customHeight="1" x14ac:dyDescent="0.2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7" t="s">
        <v>1185</v>
      </c>
      <c r="AL52" s="517" t="s">
        <v>1185</v>
      </c>
      <c r="AM52" s="376"/>
      <c r="AN52" s="376"/>
      <c r="AO52" s="386" t="s">
        <v>1766</v>
      </c>
      <c r="AP52" s="376" t="s">
        <v>1229</v>
      </c>
      <c r="AQ52" s="376"/>
      <c r="AR52" s="376"/>
    </row>
    <row r="53" spans="1:44" ht="27" hidden="1" customHeight="1" x14ac:dyDescent="0.2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405" t="s">
        <v>121</v>
      </c>
      <c r="AL53" s="405" t="s">
        <v>121</v>
      </c>
      <c r="AM53" s="378"/>
      <c r="AN53" s="376"/>
      <c r="AO53" s="376" t="s">
        <v>1767</v>
      </c>
      <c r="AP53" s="376" t="s">
        <v>1340</v>
      </c>
      <c r="AQ53" s="376"/>
      <c r="AR53" s="376"/>
    </row>
    <row r="54" spans="1:44" ht="27" hidden="1" customHeight="1" x14ac:dyDescent="0.2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124</v>
      </c>
      <c r="AL54" s="405" t="s">
        <v>124</v>
      </c>
      <c r="AM54" s="378"/>
      <c r="AN54" s="376"/>
      <c r="AO54" s="376" t="s">
        <v>1767</v>
      </c>
      <c r="AP54" s="376" t="s">
        <v>1340</v>
      </c>
      <c r="AQ54" s="376"/>
      <c r="AR54" s="376"/>
    </row>
    <row r="55" spans="1:44" ht="27" hidden="1" customHeight="1" x14ac:dyDescent="0.2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126</v>
      </c>
      <c r="AL55" s="405" t="s">
        <v>127</v>
      </c>
      <c r="AM55" s="378"/>
      <c r="AN55" s="376"/>
      <c r="AO55" s="376" t="s">
        <v>1768</v>
      </c>
      <c r="AP55" s="376" t="s">
        <v>1304</v>
      </c>
      <c r="AQ55" s="376"/>
      <c r="AR55" s="376" t="s">
        <v>1339</v>
      </c>
    </row>
    <row r="56" spans="1:44" ht="27" hidden="1" customHeight="1" x14ac:dyDescent="0.2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405" t="s">
        <v>1176</v>
      </c>
      <c r="AL56" s="405" t="s">
        <v>1176</v>
      </c>
      <c r="AM56" s="378"/>
      <c r="AN56" s="376"/>
      <c r="AO56" s="376" t="s">
        <v>66</v>
      </c>
      <c r="AP56" s="376"/>
      <c r="AQ56" s="376" t="s">
        <v>1338</v>
      </c>
      <c r="AR56" s="376"/>
    </row>
    <row r="57" spans="1:44" ht="27" hidden="1" customHeight="1" x14ac:dyDescent="0.2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405" t="s">
        <v>1185</v>
      </c>
      <c r="AL57" s="405" t="s">
        <v>1185</v>
      </c>
      <c r="AM57" s="376"/>
      <c r="AN57" s="376"/>
      <c r="AO57" s="386" t="s">
        <v>1766</v>
      </c>
      <c r="AP57" s="376" t="s">
        <v>1304</v>
      </c>
      <c r="AQ57" s="376"/>
      <c r="AR57" s="376"/>
    </row>
    <row r="58" spans="1:44" ht="27" hidden="1" customHeight="1" x14ac:dyDescent="0.2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c r="AN58" s="376"/>
      <c r="AO58" s="376" t="s">
        <v>1766</v>
      </c>
      <c r="AP58" s="376"/>
      <c r="AQ58" s="376"/>
      <c r="AR58" s="376"/>
    </row>
    <row r="59" spans="1:44" ht="27" hidden="1" customHeight="1" x14ac:dyDescent="0.2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c r="AN59" s="376"/>
      <c r="AO59" s="386" t="s">
        <v>1766</v>
      </c>
      <c r="AP59" s="376" t="s">
        <v>1304</v>
      </c>
      <c r="AQ59" s="376"/>
      <c r="AR59" s="376"/>
    </row>
    <row r="60" spans="1:44" ht="27" hidden="1" customHeight="1" x14ac:dyDescent="0.2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405" t="s">
        <v>135</v>
      </c>
      <c r="AL60" s="405" t="s">
        <v>135</v>
      </c>
      <c r="AM60" s="378"/>
      <c r="AN60" s="376" t="s">
        <v>1335</v>
      </c>
      <c r="AO60" s="376" t="s">
        <v>1767</v>
      </c>
      <c r="AP60" s="376" t="s">
        <v>1304</v>
      </c>
      <c r="AQ60" s="376" t="s">
        <v>1329</v>
      </c>
      <c r="AR60" s="376"/>
    </row>
    <row r="61" spans="1:44" ht="27" hidden="1" customHeight="1" x14ac:dyDescent="0.2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137</v>
      </c>
      <c r="AL61" s="405" t="s">
        <v>137</v>
      </c>
      <c r="AM61" s="378"/>
      <c r="AN61" s="376" t="s">
        <v>1333</v>
      </c>
      <c r="AO61" s="376" t="s">
        <v>1769</v>
      </c>
      <c r="AP61" s="376" t="s">
        <v>1304</v>
      </c>
      <c r="AQ61" s="376" t="s">
        <v>1332</v>
      </c>
      <c r="AR61" s="376"/>
    </row>
    <row r="62" spans="1:44" ht="27" hidden="1" customHeight="1" x14ac:dyDescent="0.2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405" t="s">
        <v>138</v>
      </c>
      <c r="AL62" s="405" t="s">
        <v>138</v>
      </c>
      <c r="AM62" s="378"/>
      <c r="AN62" s="376"/>
      <c r="AO62" s="376" t="s">
        <v>1268</v>
      </c>
      <c r="AP62" s="376"/>
      <c r="AQ62" s="376"/>
      <c r="AR62" s="376"/>
    </row>
    <row r="63" spans="1:44" ht="27" hidden="1" customHeight="1" x14ac:dyDescent="0.2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405" t="s">
        <v>143</v>
      </c>
      <c r="AL63" s="405" t="s">
        <v>143</v>
      </c>
      <c r="AM63" s="378"/>
      <c r="AN63" s="376" t="s">
        <v>1330</v>
      </c>
      <c r="AO63" s="376" t="s">
        <v>1268</v>
      </c>
      <c r="AP63" s="376" t="s">
        <v>1290</v>
      </c>
      <c r="AQ63" s="376" t="s">
        <v>1329</v>
      </c>
      <c r="AR63" s="376"/>
    </row>
    <row r="64" spans="1:44" ht="27" hidden="1" customHeight="1" x14ac:dyDescent="0.2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145</v>
      </c>
      <c r="AL64" s="405" t="s">
        <v>146</v>
      </c>
      <c r="AM64" s="378"/>
      <c r="AN64" s="376" t="s">
        <v>1328</v>
      </c>
      <c r="AO64" s="376" t="s">
        <v>1268</v>
      </c>
      <c r="AP64" s="376" t="s">
        <v>1327</v>
      </c>
      <c r="AQ64" s="376" t="s">
        <v>1267</v>
      </c>
      <c r="AR64" s="376"/>
    </row>
    <row r="65" spans="1:44" ht="27" hidden="1" customHeight="1" x14ac:dyDescent="0.2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148</v>
      </c>
      <c r="AL65" s="405" t="s">
        <v>149</v>
      </c>
      <c r="AM65" s="378"/>
      <c r="AN65" s="376"/>
      <c r="AO65" s="376" t="s">
        <v>1770</v>
      </c>
      <c r="AP65" s="376"/>
      <c r="AQ65" s="376"/>
      <c r="AR65" s="376"/>
    </row>
    <row r="66" spans="1:44" ht="27" hidden="1" customHeight="1" x14ac:dyDescent="0.2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518" t="s">
        <v>1185</v>
      </c>
      <c r="AL66" s="518" t="s">
        <v>1185</v>
      </c>
      <c r="AM66" s="378"/>
      <c r="AN66" s="376" t="s">
        <v>2095</v>
      </c>
      <c r="AO66" s="376"/>
      <c r="AP66" s="376"/>
      <c r="AQ66" s="376"/>
      <c r="AR66" s="376"/>
    </row>
    <row r="67" spans="1:44" ht="27" hidden="1" customHeight="1" x14ac:dyDescent="0.2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18" t="s">
        <v>1185</v>
      </c>
      <c r="AL67" s="518" t="s">
        <v>1185</v>
      </c>
      <c r="AM67" s="378"/>
      <c r="AN67" s="376" t="s">
        <v>2096</v>
      </c>
      <c r="AO67" s="376"/>
      <c r="AP67" s="376"/>
      <c r="AQ67" s="376"/>
      <c r="AR67" s="376"/>
    </row>
    <row r="68" spans="1:44" ht="27" hidden="1" customHeight="1" x14ac:dyDescent="0.2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18" t="s">
        <v>1185</v>
      </c>
      <c r="AL68" s="518" t="s">
        <v>1185</v>
      </c>
      <c r="AM68" s="378"/>
      <c r="AN68" s="376" t="s">
        <v>2097</v>
      </c>
      <c r="AO68" s="376"/>
      <c r="AP68" s="376"/>
      <c r="AQ68" s="376"/>
      <c r="AR68" s="376"/>
    </row>
    <row r="69" spans="1:44" ht="27" hidden="1" customHeight="1" x14ac:dyDescent="0.2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405" t="s">
        <v>150</v>
      </c>
      <c r="AL69" s="405" t="s">
        <v>150</v>
      </c>
      <c r="AM69" s="378"/>
      <c r="AN69" s="376" t="s">
        <v>2098</v>
      </c>
      <c r="AO69" s="376" t="s">
        <v>1771</v>
      </c>
      <c r="AP69" s="376" t="s">
        <v>1304</v>
      </c>
      <c r="AQ69" s="376" t="s">
        <v>1267</v>
      </c>
      <c r="AR69" s="376"/>
    </row>
    <row r="70" spans="1:44" ht="27" hidden="1" customHeight="1" x14ac:dyDescent="0.2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153</v>
      </c>
      <c r="AL70" s="405" t="s">
        <v>154</v>
      </c>
      <c r="AM70" s="378"/>
      <c r="AN70" s="376" t="s">
        <v>2099</v>
      </c>
      <c r="AO70" s="376" t="s">
        <v>1772</v>
      </c>
      <c r="AP70" s="376" t="s">
        <v>1290</v>
      </c>
      <c r="AQ70" s="376" t="s">
        <v>1267</v>
      </c>
      <c r="AR70" s="376"/>
    </row>
    <row r="71" spans="1:44" ht="27" hidden="1" customHeight="1" x14ac:dyDescent="0.2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156</v>
      </c>
      <c r="AL71" s="405" t="s">
        <v>156</v>
      </c>
      <c r="AM71" s="378"/>
      <c r="AN71" s="376" t="s">
        <v>2097</v>
      </c>
      <c r="AO71" s="376" t="s">
        <v>1773</v>
      </c>
      <c r="AP71" s="376"/>
      <c r="AQ71" s="376"/>
      <c r="AR71" s="376"/>
    </row>
    <row r="72" spans="1:44" ht="27" hidden="1" customHeight="1" x14ac:dyDescent="0.2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405" t="s">
        <v>157</v>
      </c>
      <c r="AL72" s="405" t="s">
        <v>157</v>
      </c>
      <c r="AM72" s="378"/>
      <c r="AN72" s="376" t="s">
        <v>1324</v>
      </c>
      <c r="AO72" s="376" t="s">
        <v>1774</v>
      </c>
      <c r="AP72" s="376"/>
      <c r="AQ72" s="376"/>
      <c r="AR72" s="376"/>
    </row>
    <row r="73" spans="1:44" ht="27" hidden="1" customHeight="1" x14ac:dyDescent="0.2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159</v>
      </c>
      <c r="AL73" s="405" t="s">
        <v>160</v>
      </c>
      <c r="AM73" s="378"/>
      <c r="AN73" s="376" t="s">
        <v>1322</v>
      </c>
      <c r="AO73" s="376" t="s">
        <v>1268</v>
      </c>
      <c r="AP73" s="376"/>
      <c r="AQ73" s="376" t="s">
        <v>1321</v>
      </c>
      <c r="AR73" s="376"/>
    </row>
    <row r="74" spans="1:44" ht="27" hidden="1" customHeight="1" x14ac:dyDescent="0.2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162</v>
      </c>
      <c r="AL74" s="405" t="s">
        <v>162</v>
      </c>
      <c r="AM74" s="378"/>
      <c r="AN74" s="376"/>
      <c r="AO74" s="376" t="s">
        <v>1775</v>
      </c>
      <c r="AP74" s="376" t="s">
        <v>1290</v>
      </c>
      <c r="AQ74" s="376"/>
      <c r="AR74" s="376"/>
    </row>
    <row r="75" spans="1:44" ht="27" hidden="1" customHeight="1" x14ac:dyDescent="0.2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405" t="s">
        <v>1254</v>
      </c>
      <c r="AL75" s="405" t="s">
        <v>1254</v>
      </c>
      <c r="AM75" s="378"/>
      <c r="AN75" s="376" t="s">
        <v>2097</v>
      </c>
      <c r="AO75" s="376" t="s">
        <v>1773</v>
      </c>
      <c r="AP75" s="376"/>
      <c r="AQ75" s="376"/>
      <c r="AR75" s="376"/>
    </row>
    <row r="76" spans="1:44" ht="27" hidden="1" customHeight="1" x14ac:dyDescent="0.2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163</v>
      </c>
      <c r="AL76" s="405" t="s">
        <v>163</v>
      </c>
      <c r="AM76" s="378"/>
      <c r="AN76" s="376"/>
      <c r="AO76" s="376" t="s">
        <v>1268</v>
      </c>
      <c r="AP76" s="376" t="s">
        <v>1290</v>
      </c>
      <c r="AQ76" s="376" t="s">
        <v>1318</v>
      </c>
      <c r="AR76" s="376"/>
    </row>
    <row r="77" spans="1:44" ht="27" hidden="1" customHeight="1" x14ac:dyDescent="0.2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166</v>
      </c>
      <c r="AL77" s="405" t="s">
        <v>166</v>
      </c>
      <c r="AM77" s="378"/>
      <c r="AN77" s="376"/>
      <c r="AO77" s="376" t="s">
        <v>1775</v>
      </c>
      <c r="AP77" s="376" t="s">
        <v>1290</v>
      </c>
      <c r="AQ77" s="376"/>
      <c r="AR77" s="376"/>
    </row>
    <row r="78" spans="1:44" ht="27" hidden="1" customHeight="1" x14ac:dyDescent="0.2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405" t="s">
        <v>167</v>
      </c>
      <c r="AL78" s="405" t="s">
        <v>168</v>
      </c>
      <c r="AM78" s="378"/>
      <c r="AN78" s="376" t="s">
        <v>1315</v>
      </c>
      <c r="AO78" s="376" t="s">
        <v>1776</v>
      </c>
      <c r="AP78" s="376" t="s">
        <v>1290</v>
      </c>
      <c r="AQ78" s="376" t="s">
        <v>1315</v>
      </c>
      <c r="AR78" s="376"/>
    </row>
    <row r="79" spans="1:44" ht="27" hidden="1" customHeight="1" x14ac:dyDescent="0.2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405" t="s">
        <v>170</v>
      </c>
      <c r="AL79" s="405" t="s">
        <v>170</v>
      </c>
      <c r="AM79" s="378"/>
      <c r="AN79" s="376"/>
      <c r="AO79" s="376" t="s">
        <v>1775</v>
      </c>
      <c r="AP79" s="376" t="s">
        <v>1229</v>
      </c>
      <c r="AQ79" s="376" t="s">
        <v>1267</v>
      </c>
      <c r="AR79" s="376"/>
    </row>
    <row r="80" spans="1:44" ht="27" hidden="1" customHeight="1" x14ac:dyDescent="0.2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405" t="s">
        <v>1312</v>
      </c>
      <c r="AL80" s="405" t="s">
        <v>171</v>
      </c>
      <c r="AM80" s="378"/>
      <c r="AN80" s="376"/>
      <c r="AO80" s="376" t="s">
        <v>1777</v>
      </c>
      <c r="AP80" s="376" t="s">
        <v>1304</v>
      </c>
      <c r="AQ80" s="376"/>
      <c r="AR80" s="376"/>
    </row>
    <row r="81" spans="1:44" ht="27" hidden="1" customHeight="1" x14ac:dyDescent="0.25">
      <c r="A81" s="425">
        <v>77</v>
      </c>
      <c r="B81" s="428"/>
      <c r="C81" s="428"/>
      <c r="D81" s="428" t="s">
        <v>173</v>
      </c>
      <c r="E81" s="447" t="s">
        <v>175</v>
      </c>
      <c r="F81" s="428" t="s">
        <v>172</v>
      </c>
      <c r="G81" s="428"/>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405" t="s">
        <v>173</v>
      </c>
      <c r="AL81" s="405" t="s">
        <v>174</v>
      </c>
      <c r="AM81" s="378"/>
      <c r="AN81" s="376"/>
      <c r="AO81" s="376" t="s">
        <v>1268</v>
      </c>
      <c r="AP81" s="376"/>
      <c r="AQ81" s="376"/>
      <c r="AR81" s="376"/>
    </row>
    <row r="82" spans="1:44" ht="27" hidden="1" customHeight="1" x14ac:dyDescent="0.25">
      <c r="A82" s="425">
        <v>78</v>
      </c>
      <c r="B82" s="428"/>
      <c r="C82" s="428"/>
      <c r="D82" s="428" t="s">
        <v>176</v>
      </c>
      <c r="E82" s="447" t="s">
        <v>175</v>
      </c>
      <c r="F82" s="428" t="s">
        <v>172</v>
      </c>
      <c r="G82" s="428"/>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176</v>
      </c>
      <c r="AL82" s="405" t="s">
        <v>177</v>
      </c>
      <c r="AM82" s="378"/>
      <c r="AN82" s="376"/>
      <c r="AO82" s="376" t="s">
        <v>1778</v>
      </c>
      <c r="AP82" s="376" t="s">
        <v>1309</v>
      </c>
      <c r="AQ82" s="376" t="s">
        <v>1268</v>
      </c>
      <c r="AR82" s="376"/>
    </row>
    <row r="83" spans="1:44" ht="27" hidden="1" customHeight="1" x14ac:dyDescent="0.25">
      <c r="A83" s="425">
        <v>79</v>
      </c>
      <c r="B83" s="428"/>
      <c r="C83" s="428"/>
      <c r="D83" s="428" t="s">
        <v>178</v>
      </c>
      <c r="E83" s="447" t="s">
        <v>175</v>
      </c>
      <c r="F83" s="428" t="s">
        <v>172</v>
      </c>
      <c r="G83" s="428"/>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178</v>
      </c>
      <c r="AL83" s="405" t="s">
        <v>179</v>
      </c>
      <c r="AM83" s="378"/>
      <c r="AN83" s="376"/>
      <c r="AO83" s="376" t="s">
        <v>1779</v>
      </c>
      <c r="AP83" s="376"/>
      <c r="AQ83" s="376"/>
      <c r="AR83" s="376"/>
    </row>
    <row r="84" spans="1:44" ht="27" hidden="1" customHeight="1" x14ac:dyDescent="0.2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405" t="s">
        <v>180</v>
      </c>
      <c r="AL84" s="405" t="s">
        <v>181</v>
      </c>
      <c r="AM84" s="378"/>
      <c r="AN84" s="376"/>
      <c r="AO84" s="376" t="s">
        <v>1780</v>
      </c>
      <c r="AP84" s="376" t="s">
        <v>1306</v>
      </c>
      <c r="AQ84" s="376" t="s">
        <v>1267</v>
      </c>
      <c r="AR84" s="376"/>
    </row>
    <row r="85" spans="1:44" ht="27" hidden="1" customHeight="1" x14ac:dyDescent="0.2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405" t="s">
        <v>182</v>
      </c>
      <c r="AL85" s="405" t="s">
        <v>183</v>
      </c>
      <c r="AM85" s="378"/>
      <c r="AN85" s="376" t="s">
        <v>1305</v>
      </c>
      <c r="AO85" s="376" t="s">
        <v>1780</v>
      </c>
      <c r="AP85" s="376" t="s">
        <v>1304</v>
      </c>
      <c r="AQ85" s="376" t="s">
        <v>1303</v>
      </c>
      <c r="AR85" s="376"/>
    </row>
    <row r="86" spans="1:44" ht="27" hidden="1" customHeight="1" x14ac:dyDescent="0.2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405" t="s">
        <v>184</v>
      </c>
      <c r="AL86" s="405" t="s">
        <v>185</v>
      </c>
      <c r="AM86" s="378"/>
      <c r="AN86" s="376"/>
      <c r="AO86" s="376" t="s">
        <v>1268</v>
      </c>
      <c r="AP86" s="376" t="s">
        <v>1290</v>
      </c>
      <c r="AQ86" s="376"/>
      <c r="AR86" s="376"/>
    </row>
    <row r="87" spans="1:44" ht="27" hidden="1" customHeight="1" x14ac:dyDescent="0.2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405" t="s">
        <v>187</v>
      </c>
      <c r="AL87" s="405" t="s">
        <v>188</v>
      </c>
      <c r="AM87" s="378"/>
      <c r="AN87" s="376"/>
      <c r="AO87" s="376" t="s">
        <v>1781</v>
      </c>
      <c r="AP87" s="376" t="s">
        <v>1290</v>
      </c>
      <c r="AQ87" s="376" t="s">
        <v>1301</v>
      </c>
      <c r="AR87" s="376"/>
    </row>
    <row r="88" spans="1:44" ht="27" hidden="1" customHeight="1" x14ac:dyDescent="0.2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447" t="s">
        <v>1380</v>
      </c>
      <c r="AF88" s="447" t="s">
        <v>1380</v>
      </c>
      <c r="AG88" s="378" t="s">
        <v>1380</v>
      </c>
      <c r="AH88" s="378"/>
      <c r="AI88" s="378"/>
      <c r="AJ88" s="378" t="s">
        <v>1380</v>
      </c>
      <c r="AK88" s="405" t="s">
        <v>189</v>
      </c>
      <c r="AL88" s="405" t="s">
        <v>189</v>
      </c>
      <c r="AM88" s="378"/>
      <c r="AN88" s="376" t="s">
        <v>1299</v>
      </c>
      <c r="AO88" s="376" t="s">
        <v>1268</v>
      </c>
      <c r="AP88" s="376" t="s">
        <v>1298</v>
      </c>
      <c r="AQ88" s="376" t="s">
        <v>1297</v>
      </c>
      <c r="AR88" s="376"/>
    </row>
    <row r="89" spans="1:44" ht="27" hidden="1" customHeight="1" x14ac:dyDescent="0.2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405" t="s">
        <v>192</v>
      </c>
      <c r="AL89" s="405" t="s">
        <v>192</v>
      </c>
      <c r="AM89" s="378"/>
      <c r="AN89" s="376" t="s">
        <v>1295</v>
      </c>
      <c r="AO89" s="376" t="s">
        <v>1782</v>
      </c>
      <c r="AP89" s="376" t="s">
        <v>1294</v>
      </c>
      <c r="AQ89" s="376" t="s">
        <v>1293</v>
      </c>
      <c r="AR89" s="376"/>
    </row>
    <row r="90" spans="1:44" ht="27" hidden="1" customHeight="1" x14ac:dyDescent="0.2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405" t="s">
        <v>194</v>
      </c>
      <c r="AL90" s="405" t="s">
        <v>195</v>
      </c>
      <c r="AM90" s="376"/>
      <c r="AN90" s="376" t="s">
        <v>1291</v>
      </c>
      <c r="AO90" s="376" t="s">
        <v>1783</v>
      </c>
      <c r="AP90" s="376" t="s">
        <v>1290</v>
      </c>
      <c r="AQ90" s="376" t="s">
        <v>1289</v>
      </c>
      <c r="AR90" s="376"/>
    </row>
    <row r="91" spans="1:44" ht="27" hidden="1" customHeight="1" x14ac:dyDescent="0.2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1288</v>
      </c>
      <c r="AL91" s="405" t="s">
        <v>197</v>
      </c>
      <c r="AM91" s="376"/>
      <c r="AN91" s="376"/>
      <c r="AO91" s="376" t="s">
        <v>1229</v>
      </c>
      <c r="AP91" s="376" t="s">
        <v>1229</v>
      </c>
      <c r="AQ91" s="376" t="s">
        <v>1267</v>
      </c>
      <c r="AR91" s="376"/>
    </row>
    <row r="92" spans="1:44" ht="27" hidden="1" customHeight="1" x14ac:dyDescent="0.2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405" t="s">
        <v>198</v>
      </c>
      <c r="AL92" s="405" t="s">
        <v>198</v>
      </c>
      <c r="AM92" s="378"/>
      <c r="AN92" s="376"/>
      <c r="AO92" s="376" t="s">
        <v>1784</v>
      </c>
      <c r="AP92" s="376"/>
      <c r="AQ92" s="376"/>
      <c r="AR92" s="376"/>
    </row>
    <row r="93" spans="1:44" ht="27" hidden="1" customHeight="1" x14ac:dyDescent="0.2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405" t="s">
        <v>199</v>
      </c>
      <c r="AL93" s="405" t="s">
        <v>199</v>
      </c>
      <c r="AM93" s="378"/>
      <c r="AN93" s="376"/>
      <c r="AO93" s="376" t="s">
        <v>1785</v>
      </c>
      <c r="AP93" s="376" t="s">
        <v>1283</v>
      </c>
      <c r="AQ93" s="376" t="s">
        <v>1282</v>
      </c>
      <c r="AR93" s="376"/>
    </row>
    <row r="94" spans="1:44" ht="27" hidden="1" customHeight="1" x14ac:dyDescent="0.2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405" t="s">
        <v>1133</v>
      </c>
      <c r="AL94" s="405" t="s">
        <v>1133</v>
      </c>
      <c r="AM94" s="378"/>
      <c r="AN94" s="376"/>
      <c r="AO94" s="376" t="s">
        <v>66</v>
      </c>
      <c r="AP94" s="376"/>
      <c r="AQ94" s="376"/>
      <c r="AR94" s="376"/>
    </row>
    <row r="95" spans="1:44" ht="27" hidden="1" customHeight="1" x14ac:dyDescent="0.2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405" t="s">
        <v>1137</v>
      </c>
      <c r="AL95" s="405" t="s">
        <v>1137</v>
      </c>
      <c r="AM95" s="378"/>
      <c r="AN95" s="376"/>
      <c r="AO95" s="376"/>
      <c r="AP95" s="376"/>
      <c r="AQ95" s="376"/>
      <c r="AR95" s="376"/>
    </row>
    <row r="96" spans="1:44" ht="27" hidden="1" customHeight="1" x14ac:dyDescent="0.2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1138</v>
      </c>
      <c r="AL96" s="405" t="s">
        <v>1138</v>
      </c>
      <c r="AM96" s="378"/>
      <c r="AN96" s="376"/>
      <c r="AO96" s="376"/>
      <c r="AP96" s="376"/>
      <c r="AQ96" s="376"/>
      <c r="AR96" s="376"/>
    </row>
    <row r="97" spans="1:44" ht="27" hidden="1" customHeight="1" x14ac:dyDescent="0.2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405" t="s">
        <v>201</v>
      </c>
      <c r="AL97" s="405" t="s">
        <v>201</v>
      </c>
      <c r="AM97" s="378"/>
      <c r="AN97" s="376"/>
      <c r="AO97" s="376" t="s">
        <v>1785</v>
      </c>
      <c r="AP97" s="376" t="s">
        <v>1283</v>
      </c>
      <c r="AQ97" s="376" t="s">
        <v>1282</v>
      </c>
      <c r="AR97" s="376"/>
    </row>
    <row r="98" spans="1:44" ht="27" hidden="1" customHeight="1" x14ac:dyDescent="0.2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203</v>
      </c>
      <c r="AL98" s="405" t="s">
        <v>203</v>
      </c>
      <c r="AM98" s="378"/>
      <c r="AN98" s="376"/>
      <c r="AO98" s="376" t="s">
        <v>1785</v>
      </c>
      <c r="AP98" s="376" t="s">
        <v>1283</v>
      </c>
      <c r="AQ98" s="376" t="s">
        <v>1282</v>
      </c>
      <c r="AR98" s="376"/>
    </row>
    <row r="99" spans="1:44" ht="27" hidden="1" customHeight="1" x14ac:dyDescent="0.2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405" t="s">
        <v>1130</v>
      </c>
      <c r="AL99" s="405" t="s">
        <v>1130</v>
      </c>
      <c r="AM99" s="376"/>
      <c r="AN99" s="376" t="s">
        <v>1281</v>
      </c>
      <c r="AO99" s="376" t="s">
        <v>66</v>
      </c>
      <c r="AP99" s="376" t="s">
        <v>1280</v>
      </c>
      <c r="AQ99" s="376" t="s">
        <v>1280</v>
      </c>
      <c r="AR99" s="376"/>
    </row>
    <row r="100" spans="1:44" ht="27" hidden="1" customHeight="1" x14ac:dyDescent="0.2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1131</v>
      </c>
      <c r="AL100" s="405" t="s">
        <v>1131</v>
      </c>
      <c r="AM100" s="376"/>
      <c r="AN100" s="376" t="s">
        <v>1281</v>
      </c>
      <c r="AO100" s="376" t="s">
        <v>66</v>
      </c>
      <c r="AP100" s="376" t="s">
        <v>1280</v>
      </c>
      <c r="AQ100" s="376" t="s">
        <v>1280</v>
      </c>
      <c r="AR100" s="376"/>
    </row>
    <row r="101" spans="1:44" ht="27" hidden="1" customHeight="1" x14ac:dyDescent="0.2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1132</v>
      </c>
      <c r="AL101" s="405" t="s">
        <v>1132</v>
      </c>
      <c r="AM101" s="376"/>
      <c r="AN101" s="376" t="s">
        <v>1281</v>
      </c>
      <c r="AO101" s="376" t="s">
        <v>66</v>
      </c>
      <c r="AP101" s="376" t="s">
        <v>1280</v>
      </c>
      <c r="AQ101" s="376" t="s">
        <v>1280</v>
      </c>
      <c r="AR101" s="376"/>
    </row>
    <row r="102" spans="1:44" ht="27" hidden="1" customHeight="1" x14ac:dyDescent="0.2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405" t="s">
        <v>1279</v>
      </c>
      <c r="AL102" s="405" t="s">
        <v>1279</v>
      </c>
      <c r="AM102" s="378"/>
      <c r="AN102" s="376"/>
      <c r="AO102" s="376" t="s">
        <v>1786</v>
      </c>
      <c r="AP102" s="376" t="s">
        <v>1278</v>
      </c>
      <c r="AQ102" s="376" t="s">
        <v>1278</v>
      </c>
      <c r="AR102" s="376"/>
    </row>
    <row r="103" spans="1:44" ht="27" hidden="1" customHeight="1" x14ac:dyDescent="0.2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211</v>
      </c>
      <c r="AL103" s="405" t="s">
        <v>211</v>
      </c>
      <c r="AM103" s="378"/>
      <c r="AN103" s="376" t="s">
        <v>1277</v>
      </c>
      <c r="AO103" s="376" t="s">
        <v>1786</v>
      </c>
      <c r="AP103" s="376" t="s">
        <v>1276</v>
      </c>
      <c r="AQ103" s="376" t="s">
        <v>1275</v>
      </c>
      <c r="AR103" s="376"/>
    </row>
    <row r="104" spans="1:44" ht="27" hidden="1" customHeight="1" x14ac:dyDescent="0.2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405" t="s">
        <v>213</v>
      </c>
      <c r="AL104" s="405" t="s">
        <v>213</v>
      </c>
      <c r="AM104" s="378"/>
      <c r="AN104" s="376"/>
      <c r="AO104" s="376" t="s">
        <v>1787</v>
      </c>
      <c r="AP104" s="376"/>
      <c r="AQ104" s="376"/>
      <c r="AR104" s="376"/>
    </row>
    <row r="105" spans="1:44" ht="27" hidden="1" customHeight="1" x14ac:dyDescent="0.2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405" t="s">
        <v>216</v>
      </c>
      <c r="AL105" s="405" t="s">
        <v>216</v>
      </c>
      <c r="AM105" s="378"/>
      <c r="AN105" s="376"/>
      <c r="AO105" s="376" t="s">
        <v>66</v>
      </c>
      <c r="AP105" s="376"/>
      <c r="AQ105" s="376"/>
      <c r="AR105" s="376"/>
    </row>
    <row r="106" spans="1:44" ht="27" hidden="1" customHeight="1" x14ac:dyDescent="0.2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218</v>
      </c>
      <c r="AL106" s="405" t="s">
        <v>218</v>
      </c>
      <c r="AM106" s="378"/>
      <c r="AN106" s="376"/>
      <c r="AO106" s="376" t="s">
        <v>66</v>
      </c>
      <c r="AP106" s="376"/>
      <c r="AQ106" s="376"/>
      <c r="AR106" s="376"/>
    </row>
    <row r="107" spans="1:44" ht="27" hidden="1" customHeight="1" x14ac:dyDescent="0.2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405" t="s">
        <v>219</v>
      </c>
      <c r="AL107" s="405" t="s">
        <v>219</v>
      </c>
      <c r="AM107" s="378"/>
      <c r="AN107" s="376"/>
      <c r="AO107" s="376" t="s">
        <v>1268</v>
      </c>
      <c r="AP107" s="376"/>
      <c r="AQ107" s="376"/>
      <c r="AR107" s="376"/>
    </row>
    <row r="108" spans="1:44" ht="27" hidden="1" customHeight="1" x14ac:dyDescent="0.2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405" t="s">
        <v>223</v>
      </c>
      <c r="AL108" s="405" t="s">
        <v>223</v>
      </c>
      <c r="AM108" s="376"/>
      <c r="AN108" s="376"/>
      <c r="AO108" s="376" t="s">
        <v>1788</v>
      </c>
      <c r="AP108" s="376"/>
      <c r="AQ108" s="376" t="s">
        <v>1270</v>
      </c>
      <c r="AR108" s="376"/>
    </row>
    <row r="109" spans="1:44" ht="27" hidden="1" customHeight="1" x14ac:dyDescent="0.2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405" t="s">
        <v>225</v>
      </c>
      <c r="AL109" s="405" t="s">
        <v>226</v>
      </c>
      <c r="AM109" s="378"/>
      <c r="AN109" s="376" t="s">
        <v>1257</v>
      </c>
      <c r="AO109" s="376" t="s">
        <v>1268</v>
      </c>
      <c r="AP109" s="376"/>
      <c r="AQ109" s="376"/>
      <c r="AR109" s="376"/>
    </row>
    <row r="110" spans="1:44" ht="27" hidden="1" customHeight="1" x14ac:dyDescent="0.2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405" t="s">
        <v>674</v>
      </c>
      <c r="AL110" s="405" t="s">
        <v>674</v>
      </c>
      <c r="AM110" s="378"/>
      <c r="AN110" s="376"/>
      <c r="AO110" s="376" t="s">
        <v>1789</v>
      </c>
      <c r="AP110" s="376"/>
      <c r="AQ110" s="376" t="s">
        <v>1268</v>
      </c>
      <c r="AR110" s="376"/>
    </row>
    <row r="111" spans="1:44" ht="27" hidden="1" customHeight="1" x14ac:dyDescent="0.2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405" t="s">
        <v>229</v>
      </c>
      <c r="AL111" s="405" t="s">
        <v>229</v>
      </c>
      <c r="AM111" s="378"/>
      <c r="AN111" s="376"/>
      <c r="AO111" s="376" t="s">
        <v>66</v>
      </c>
      <c r="AP111" s="376"/>
      <c r="AQ111" s="376" t="s">
        <v>1268</v>
      </c>
      <c r="AR111" s="376"/>
    </row>
    <row r="112" spans="1:44" ht="27" hidden="1" customHeight="1" x14ac:dyDescent="0.25">
      <c r="A112" s="425">
        <v>108</v>
      </c>
      <c r="B112" s="428"/>
      <c r="C112" s="428"/>
      <c r="D112" s="428" t="s">
        <v>230</v>
      </c>
      <c r="E112" s="447" t="s">
        <v>66</v>
      </c>
      <c r="F112" s="428" t="s">
        <v>1559</v>
      </c>
      <c r="G112" s="428"/>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405" t="s">
        <v>231</v>
      </c>
      <c r="AL112" s="405" t="s">
        <v>231</v>
      </c>
      <c r="AM112" s="378"/>
      <c r="AN112" s="376"/>
      <c r="AO112" s="376" t="s">
        <v>66</v>
      </c>
      <c r="AP112" s="376"/>
      <c r="AQ112" s="376" t="s">
        <v>1268</v>
      </c>
      <c r="AR112" s="376"/>
    </row>
    <row r="113" spans="1:44" ht="27" hidden="1" customHeight="1" x14ac:dyDescent="0.25">
      <c r="A113" s="425">
        <v>109</v>
      </c>
      <c r="B113" s="428"/>
      <c r="C113" s="428"/>
      <c r="D113" s="428" t="s">
        <v>232</v>
      </c>
      <c r="E113" s="447" t="s">
        <v>66</v>
      </c>
      <c r="F113" s="428" t="s">
        <v>1559</v>
      </c>
      <c r="G113" s="428"/>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233</v>
      </c>
      <c r="AL113" s="405" t="s">
        <v>233</v>
      </c>
      <c r="AM113" s="378"/>
      <c r="AN113" s="376"/>
      <c r="AO113" s="376" t="s">
        <v>66</v>
      </c>
      <c r="AP113" s="376"/>
      <c r="AQ113" s="376" t="s">
        <v>1268</v>
      </c>
      <c r="AR113" s="376"/>
    </row>
    <row r="114" spans="1:44" ht="27" hidden="1" customHeight="1" x14ac:dyDescent="0.25">
      <c r="A114" s="425">
        <v>110</v>
      </c>
      <c r="B114" s="428"/>
      <c r="C114" s="428"/>
      <c r="D114" s="428" t="s">
        <v>235</v>
      </c>
      <c r="E114" s="447" t="s">
        <v>87</v>
      </c>
      <c r="F114" s="428" t="s">
        <v>234</v>
      </c>
      <c r="G114" s="428"/>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405" t="s">
        <v>235</v>
      </c>
      <c r="AL114" s="405" t="s">
        <v>235</v>
      </c>
      <c r="AM114" s="378"/>
      <c r="AN114" s="376" t="s">
        <v>1257</v>
      </c>
      <c r="AO114" s="376" t="s">
        <v>1268</v>
      </c>
      <c r="AP114" s="376" t="s">
        <v>1267</v>
      </c>
      <c r="AQ114" s="376" t="s">
        <v>1267</v>
      </c>
      <c r="AR114" s="376"/>
    </row>
    <row r="115" spans="1:44" ht="27" hidden="1" customHeight="1" x14ac:dyDescent="0.25">
      <c r="A115" s="425">
        <v>111</v>
      </c>
      <c r="B115" s="428"/>
      <c r="C115" s="428"/>
      <c r="D115" s="428" t="s">
        <v>1107</v>
      </c>
      <c r="E115" s="447" t="s">
        <v>87</v>
      </c>
      <c r="F115" s="428" t="s">
        <v>1107</v>
      </c>
      <c r="G115" s="428"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405" t="s">
        <v>888</v>
      </c>
      <c r="AL115" s="405" t="s">
        <v>888</v>
      </c>
      <c r="AM115" s="378"/>
      <c r="AN115" s="376"/>
      <c r="AO115" s="376" t="s">
        <v>1790</v>
      </c>
      <c r="AP115" s="376"/>
      <c r="AQ115" s="376"/>
      <c r="AR115" s="376"/>
    </row>
    <row r="116" spans="1:44" ht="27" hidden="1" customHeight="1" x14ac:dyDescent="0.25">
      <c r="A116" s="425">
        <v>112</v>
      </c>
      <c r="B116" s="428"/>
      <c r="C116" s="428"/>
      <c r="D116" s="428" t="s">
        <v>2771</v>
      </c>
      <c r="E116" s="447" t="s">
        <v>87</v>
      </c>
      <c r="F116" s="428" t="s">
        <v>613</v>
      </c>
      <c r="G116" s="428"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405" t="s">
        <v>1254</v>
      </c>
      <c r="AL116" s="405" t="s">
        <v>1254</v>
      </c>
      <c r="AM116" s="378"/>
      <c r="AN116" s="376"/>
      <c r="AO116" s="376"/>
      <c r="AP116" s="376"/>
      <c r="AQ116" s="376"/>
      <c r="AR116" s="376"/>
    </row>
    <row r="117" spans="1:44" ht="27" hidden="1" customHeight="1" x14ac:dyDescent="0.25">
      <c r="A117" s="425">
        <v>113</v>
      </c>
      <c r="B117" s="428"/>
      <c r="C117" s="428"/>
      <c r="D117" s="428" t="s">
        <v>1489</v>
      </c>
      <c r="E117" s="447" t="s">
        <v>66</v>
      </c>
      <c r="F117" s="428" t="s">
        <v>1486</v>
      </c>
      <c r="G117" s="428"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405" t="s">
        <v>889</v>
      </c>
      <c r="AL117" s="405" t="s">
        <v>889</v>
      </c>
      <c r="AM117" s="378"/>
      <c r="AN117" s="376"/>
      <c r="AO117" s="376" t="s">
        <v>1791</v>
      </c>
      <c r="AP117" s="376"/>
      <c r="AQ117" s="376"/>
      <c r="AR117" s="376"/>
    </row>
    <row r="118" spans="1:44" ht="27" hidden="1" customHeight="1" x14ac:dyDescent="0.2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238</v>
      </c>
      <c r="AL118" s="405" t="s">
        <v>238</v>
      </c>
      <c r="AM118" s="378"/>
      <c r="AN118" s="376"/>
      <c r="AO118" s="376" t="s">
        <v>1792</v>
      </c>
      <c r="AP118" s="376"/>
      <c r="AQ118" s="376"/>
      <c r="AR118" s="376"/>
    </row>
    <row r="119" spans="1:44" ht="27" hidden="1" customHeight="1" x14ac:dyDescent="0.2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1106</v>
      </c>
      <c r="AL119" s="405" t="s">
        <v>1106</v>
      </c>
      <c r="AM119" s="378"/>
      <c r="AN119" s="376"/>
      <c r="AO119" s="376" t="s">
        <v>1268</v>
      </c>
      <c r="AP119" s="376"/>
      <c r="AQ119" s="376"/>
      <c r="AR119" s="376"/>
    </row>
    <row r="120" spans="1:44" ht="27" hidden="1" customHeight="1" x14ac:dyDescent="0.25">
      <c r="A120" s="425">
        <v>116</v>
      </c>
      <c r="B120" s="428"/>
      <c r="C120" s="428"/>
      <c r="D120" s="428" t="s">
        <v>242</v>
      </c>
      <c r="E120" s="447" t="s">
        <v>87</v>
      </c>
      <c r="F120" s="428" t="s">
        <v>241</v>
      </c>
      <c r="G120" s="428"/>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243</v>
      </c>
      <c r="AL120" s="405" t="s">
        <v>243</v>
      </c>
      <c r="AM120" s="378"/>
      <c r="AN120" s="376" t="s">
        <v>1263</v>
      </c>
      <c r="AO120" s="376" t="s">
        <v>1268</v>
      </c>
      <c r="AP120" s="376" t="s">
        <v>1262</v>
      </c>
      <c r="AQ120" s="376"/>
      <c r="AR120" s="376"/>
    </row>
    <row r="121" spans="1:44" ht="27" hidden="1" customHeight="1" x14ac:dyDescent="0.2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244</v>
      </c>
      <c r="AL121" s="405" t="s">
        <v>244</v>
      </c>
      <c r="AM121" s="378"/>
      <c r="AN121" s="376"/>
      <c r="AO121" s="376" t="s">
        <v>1793</v>
      </c>
      <c r="AP121" s="376"/>
      <c r="AQ121" s="376"/>
      <c r="AR121" s="376"/>
    </row>
    <row r="122" spans="1:44" ht="27" hidden="1" customHeight="1" x14ac:dyDescent="0.2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408" t="s">
        <v>1380</v>
      </c>
      <c r="AL122" s="408" t="s">
        <v>1380</v>
      </c>
      <c r="AM122" s="378"/>
      <c r="AN122" s="376"/>
      <c r="AO122" s="376" t="s">
        <v>66</v>
      </c>
      <c r="AP122" s="376"/>
      <c r="AQ122" s="376"/>
      <c r="AR122" s="376"/>
    </row>
    <row r="123" spans="1:44" ht="27" hidden="1" customHeight="1" x14ac:dyDescent="0.2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c r="AN123" s="376"/>
      <c r="AO123" s="376" t="s">
        <v>66</v>
      </c>
      <c r="AP123" s="376"/>
      <c r="AQ123" s="376"/>
      <c r="AR123" s="376"/>
    </row>
    <row r="124" spans="1:44" ht="27" hidden="1" customHeight="1" x14ac:dyDescent="0.2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c r="AN124" s="376"/>
      <c r="AO124" s="376" t="s">
        <v>66</v>
      </c>
      <c r="AP124" s="376"/>
      <c r="AQ124" s="376"/>
      <c r="AR124" s="376"/>
    </row>
    <row r="125" spans="1:44" ht="27" hidden="1" customHeight="1" x14ac:dyDescent="0.2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c r="AN125" s="376"/>
      <c r="AO125" s="376" t="s">
        <v>66</v>
      </c>
      <c r="AP125" s="376"/>
      <c r="AQ125" s="376"/>
      <c r="AR125" s="376"/>
    </row>
    <row r="126" spans="1:44" ht="27" hidden="1" customHeight="1" x14ac:dyDescent="0.2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405" t="s">
        <v>1380</v>
      </c>
      <c r="AL126" s="405" t="s">
        <v>1176</v>
      </c>
      <c r="AM126" s="376"/>
      <c r="AN126" s="376"/>
      <c r="AO126" s="376" t="s">
        <v>1794</v>
      </c>
      <c r="AP126" s="376"/>
      <c r="AQ126" s="376"/>
      <c r="AR126" s="376"/>
    </row>
    <row r="127" spans="1:44" ht="27" hidden="1" customHeight="1" x14ac:dyDescent="0.2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405" t="s">
        <v>1380</v>
      </c>
      <c r="AL127" s="405" t="s">
        <v>1176</v>
      </c>
      <c r="AM127" s="376"/>
      <c r="AN127" s="376"/>
      <c r="AO127" s="376" t="s">
        <v>1794</v>
      </c>
      <c r="AP127" s="376"/>
      <c r="AQ127" s="376"/>
      <c r="AR127" s="376"/>
    </row>
    <row r="128" spans="1:44" ht="27" hidden="1" customHeight="1" x14ac:dyDescent="0.2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405" t="s">
        <v>1380</v>
      </c>
      <c r="AL128" s="405" t="s">
        <v>1176</v>
      </c>
      <c r="AM128" s="376"/>
      <c r="AN128" s="376"/>
      <c r="AO128" s="376" t="s">
        <v>1794</v>
      </c>
      <c r="AP128" s="376"/>
      <c r="AQ128" s="376"/>
      <c r="AR128" s="376"/>
    </row>
    <row r="129" spans="1:44" ht="27" hidden="1" customHeight="1" x14ac:dyDescent="0.2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c r="AN129" s="376"/>
      <c r="AO129" s="376" t="s">
        <v>1794</v>
      </c>
      <c r="AP129" s="376"/>
      <c r="AQ129" s="376"/>
      <c r="AR129" s="376"/>
    </row>
    <row r="130" spans="1:44" ht="27" hidden="1" customHeight="1" x14ac:dyDescent="0.2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410" t="s">
        <v>1184</v>
      </c>
      <c r="AF130" s="410" t="s">
        <v>1184</v>
      </c>
      <c r="AG130" s="376" t="s">
        <v>1184</v>
      </c>
      <c r="AH130" s="376" t="s">
        <v>1184</v>
      </c>
      <c r="AI130" s="376" t="s">
        <v>1184</v>
      </c>
      <c r="AJ130" s="376" t="s">
        <v>1184</v>
      </c>
      <c r="AK130" s="405" t="s">
        <v>1380</v>
      </c>
      <c r="AL130" s="405" t="s">
        <v>1254</v>
      </c>
      <c r="AM130" s="376"/>
      <c r="AN130" s="376"/>
      <c r="AO130" s="376"/>
      <c r="AP130" s="376"/>
      <c r="AQ130" s="376"/>
      <c r="AR130" s="407"/>
    </row>
    <row r="131" spans="1:44" ht="27" hidden="1" customHeight="1" x14ac:dyDescent="0.2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c r="AN131" s="376"/>
      <c r="AO131" s="376"/>
      <c r="AP131" s="376"/>
      <c r="AQ131" s="376"/>
      <c r="AR131" s="407"/>
    </row>
    <row r="132" spans="1:44" ht="27" hidden="1" customHeight="1" x14ac:dyDescent="0.2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c r="AN132" s="376"/>
      <c r="AO132" s="376"/>
      <c r="AP132" s="376"/>
      <c r="AQ132" s="376"/>
      <c r="AR132" s="407"/>
    </row>
    <row r="133" spans="1:44" ht="27" hidden="1" customHeight="1" x14ac:dyDescent="0.2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c r="AN133" s="376"/>
      <c r="AO133" s="376"/>
      <c r="AP133" s="376"/>
      <c r="AQ133" s="376"/>
      <c r="AR133" s="407"/>
    </row>
    <row r="134" spans="1:44" ht="27" hidden="1" customHeight="1" x14ac:dyDescent="0.2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c r="AN134" s="376"/>
      <c r="AO134" s="376"/>
      <c r="AP134" s="376"/>
      <c r="AQ134" s="376"/>
      <c r="AR134" s="407"/>
    </row>
    <row r="135" spans="1:44" ht="27" hidden="1" customHeight="1" x14ac:dyDescent="0.2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c r="AN135" s="376"/>
      <c r="AO135" s="376"/>
      <c r="AP135" s="376"/>
      <c r="AQ135" s="376"/>
      <c r="AR135" s="407"/>
    </row>
    <row r="136" spans="1:44" ht="27" hidden="1" customHeight="1" x14ac:dyDescent="0.2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c r="AN136" s="376"/>
      <c r="AO136" s="376"/>
      <c r="AP136" s="376"/>
      <c r="AQ136" s="376"/>
      <c r="AR136" s="407"/>
    </row>
    <row r="137" spans="1:44" ht="27" hidden="1" customHeight="1" x14ac:dyDescent="0.2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c r="AN137" s="376"/>
      <c r="AO137" s="376"/>
      <c r="AP137" s="376"/>
      <c r="AQ137" s="376"/>
      <c r="AR137" s="407"/>
    </row>
    <row r="138" spans="1:44" ht="27" hidden="1" customHeight="1" x14ac:dyDescent="0.2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405" t="s">
        <v>1380</v>
      </c>
      <c r="AL138" s="405" t="s">
        <v>1176</v>
      </c>
      <c r="AM138" s="376"/>
      <c r="AN138" s="376" t="s">
        <v>1257</v>
      </c>
      <c r="AO138" s="376" t="s">
        <v>66</v>
      </c>
      <c r="AP138" s="376"/>
      <c r="AQ138" s="376"/>
      <c r="AR138" s="376"/>
    </row>
    <row r="139" spans="1:44" ht="27" hidden="1" customHeight="1" x14ac:dyDescent="0.2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c r="AN139" s="376" t="s">
        <v>1257</v>
      </c>
      <c r="AO139" s="376" t="s">
        <v>66</v>
      </c>
      <c r="AP139" s="376"/>
      <c r="AQ139" s="376"/>
      <c r="AR139" s="376"/>
    </row>
    <row r="140" spans="1:44" ht="27" hidden="1" customHeight="1" x14ac:dyDescent="0.2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c r="AN140" s="376" t="s">
        <v>1257</v>
      </c>
      <c r="AO140" s="376" t="s">
        <v>66</v>
      </c>
      <c r="AP140" s="376"/>
      <c r="AQ140" s="376"/>
      <c r="AR140" s="376"/>
    </row>
    <row r="141" spans="1:44" ht="27" hidden="1" customHeight="1" x14ac:dyDescent="0.2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47" t="s">
        <v>1207</v>
      </c>
      <c r="AF141" s="447" t="s">
        <v>1207</v>
      </c>
      <c r="AG141" s="429" t="s">
        <v>1207</v>
      </c>
      <c r="AH141" s="429"/>
      <c r="AI141" s="429"/>
      <c r="AJ141" s="429" t="s">
        <v>1207</v>
      </c>
      <c r="AK141" s="405" t="s">
        <v>1380</v>
      </c>
      <c r="AL141" s="405" t="s">
        <v>1254</v>
      </c>
      <c r="AM141" s="429"/>
      <c r="AN141" s="410"/>
      <c r="AO141" s="410"/>
      <c r="AP141" s="410"/>
      <c r="AQ141" s="410"/>
      <c r="AR141" s="410"/>
    </row>
    <row r="142" spans="1:44" ht="27" hidden="1" customHeight="1" x14ac:dyDescent="0.2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47" t="s">
        <v>1207</v>
      </c>
      <c r="AF142" s="447" t="s">
        <v>1207</v>
      </c>
      <c r="AG142" s="429" t="s">
        <v>1207</v>
      </c>
      <c r="AH142" s="429"/>
      <c r="AI142" s="429"/>
      <c r="AJ142" s="429" t="s">
        <v>1207</v>
      </c>
      <c r="AK142" s="405" t="s">
        <v>1380</v>
      </c>
      <c r="AL142" s="405" t="s">
        <v>1254</v>
      </c>
      <c r="AM142" s="429"/>
      <c r="AN142" s="410"/>
      <c r="AO142" s="410"/>
      <c r="AP142" s="410"/>
      <c r="AQ142" s="410"/>
      <c r="AR142" s="410"/>
    </row>
    <row r="143" spans="1:44" ht="27" hidden="1" customHeight="1" x14ac:dyDescent="0.2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c r="AN143" s="376"/>
      <c r="AO143" s="376" t="s">
        <v>66</v>
      </c>
      <c r="AP143" s="376"/>
      <c r="AQ143" s="376"/>
      <c r="AR143" s="376"/>
    </row>
    <row r="144" spans="1:44" ht="27" hidden="1" customHeight="1" x14ac:dyDescent="0.2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47" t="s">
        <v>1207</v>
      </c>
      <c r="AF144" s="447" t="s">
        <v>1207</v>
      </c>
      <c r="AG144" s="429" t="s">
        <v>1207</v>
      </c>
      <c r="AH144" s="429"/>
      <c r="AI144" s="429"/>
      <c r="AJ144" s="429" t="s">
        <v>1207</v>
      </c>
      <c r="AK144" s="405" t="s">
        <v>1380</v>
      </c>
      <c r="AL144" s="405" t="s">
        <v>1254</v>
      </c>
      <c r="AM144" s="429"/>
      <c r="AN144" s="410"/>
      <c r="AO144" s="410"/>
      <c r="AP144" s="410"/>
      <c r="AQ144" s="410"/>
      <c r="AR144" s="410"/>
    </row>
    <row r="145" spans="1:44" ht="27" hidden="1" customHeight="1" x14ac:dyDescent="0.2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47" t="s">
        <v>1207</v>
      </c>
      <c r="AF145" s="447" t="s">
        <v>1207</v>
      </c>
      <c r="AG145" s="429" t="s">
        <v>1207</v>
      </c>
      <c r="AH145" s="429"/>
      <c r="AI145" s="429"/>
      <c r="AJ145" s="429" t="s">
        <v>1207</v>
      </c>
      <c r="AK145" s="405" t="s">
        <v>1380</v>
      </c>
      <c r="AL145" s="405" t="s">
        <v>1254</v>
      </c>
      <c r="AM145" s="429"/>
      <c r="AN145" s="410"/>
      <c r="AO145" s="410"/>
      <c r="AP145" s="410"/>
      <c r="AQ145" s="410"/>
      <c r="AR145" s="410"/>
    </row>
    <row r="146" spans="1:44" ht="27" hidden="1" customHeight="1" x14ac:dyDescent="0.2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c r="AN146" s="376"/>
      <c r="AO146" s="376" t="s">
        <v>66</v>
      </c>
      <c r="AP146" s="376"/>
      <c r="AQ146" s="376"/>
      <c r="AR146" s="376"/>
    </row>
    <row r="147" spans="1:44" ht="27" hidden="1" customHeight="1" x14ac:dyDescent="0.2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47" t="s">
        <v>1207</v>
      </c>
      <c r="AF147" s="447" t="s">
        <v>1207</v>
      </c>
      <c r="AG147" s="429" t="s">
        <v>1207</v>
      </c>
      <c r="AH147" s="429"/>
      <c r="AI147" s="429"/>
      <c r="AJ147" s="429" t="s">
        <v>1207</v>
      </c>
      <c r="AK147" s="405" t="s">
        <v>1380</v>
      </c>
      <c r="AL147" s="405" t="s">
        <v>1254</v>
      </c>
      <c r="AM147" s="429"/>
      <c r="AN147" s="410"/>
      <c r="AO147" s="410"/>
      <c r="AP147" s="410"/>
      <c r="AQ147" s="410"/>
      <c r="AR147" s="410"/>
    </row>
    <row r="148" spans="1:44" ht="27" hidden="1" customHeight="1" x14ac:dyDescent="0.2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47" t="s">
        <v>1207</v>
      </c>
      <c r="AF148" s="447" t="s">
        <v>1207</v>
      </c>
      <c r="AG148" s="429" t="s">
        <v>1207</v>
      </c>
      <c r="AH148" s="429"/>
      <c r="AI148" s="429"/>
      <c r="AJ148" s="429" t="s">
        <v>1207</v>
      </c>
      <c r="AK148" s="405" t="s">
        <v>1380</v>
      </c>
      <c r="AL148" s="405" t="s">
        <v>1254</v>
      </c>
      <c r="AM148" s="429"/>
      <c r="AN148" s="410"/>
      <c r="AO148" s="410"/>
      <c r="AP148" s="410"/>
      <c r="AQ148" s="410"/>
      <c r="AR148" s="410"/>
    </row>
    <row r="149" spans="1:44" ht="27" hidden="1" customHeight="1" x14ac:dyDescent="0.2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c r="AN149" s="376"/>
      <c r="AO149" s="376" t="s">
        <v>66</v>
      </c>
      <c r="AP149" s="376"/>
      <c r="AQ149" s="376"/>
      <c r="AR149" s="376"/>
    </row>
    <row r="150" spans="1:44" ht="27" hidden="1" customHeight="1" x14ac:dyDescent="0.2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405" t="s">
        <v>1380</v>
      </c>
      <c r="AL150" s="405" t="s">
        <v>1254</v>
      </c>
      <c r="AM150" s="376"/>
      <c r="AN150" s="376"/>
      <c r="AO150" s="376" t="s">
        <v>66</v>
      </c>
      <c r="AP150" s="376"/>
      <c r="AQ150" s="376"/>
      <c r="AR150" s="376"/>
    </row>
    <row r="151" spans="1:44" ht="27" hidden="1" customHeight="1" x14ac:dyDescent="0.2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c r="AM151" s="376"/>
      <c r="AN151" s="376"/>
      <c r="AO151" s="376"/>
      <c r="AP151" s="376"/>
      <c r="AQ151" s="376"/>
      <c r="AR151" s="407"/>
    </row>
    <row r="152" spans="1:44" ht="27" hidden="1" customHeight="1" x14ac:dyDescent="0.2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c r="AN152" s="376"/>
      <c r="AO152" s="376"/>
      <c r="AP152" s="376"/>
      <c r="AQ152" s="376"/>
      <c r="AR152" s="407"/>
    </row>
    <row r="153" spans="1:44" ht="27" hidden="1" customHeight="1" x14ac:dyDescent="0.2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c r="AN153" s="376"/>
      <c r="AO153" s="376"/>
      <c r="AP153" s="376"/>
      <c r="AQ153" s="376"/>
      <c r="AR153" s="407"/>
    </row>
    <row r="154" spans="1:44" ht="27" hidden="1" customHeight="1" x14ac:dyDescent="0.2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405" t="s">
        <v>1380</v>
      </c>
      <c r="AL154" s="405"/>
      <c r="AM154" s="376"/>
      <c r="AN154" s="376"/>
      <c r="AO154" s="376"/>
      <c r="AP154" s="376"/>
      <c r="AQ154" s="376"/>
      <c r="AR154" s="407"/>
    </row>
    <row r="155" spans="1:44" ht="27" hidden="1" customHeight="1" x14ac:dyDescent="0.2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405" t="s">
        <v>1380</v>
      </c>
      <c r="AL155" s="405"/>
      <c r="AM155" s="376"/>
      <c r="AN155" s="376"/>
      <c r="AO155" s="376"/>
      <c r="AP155" s="376"/>
      <c r="AQ155" s="376"/>
      <c r="AR155" s="407"/>
    </row>
    <row r="156" spans="1:44" ht="27" hidden="1" customHeight="1" x14ac:dyDescent="0.2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405" t="s">
        <v>1380</v>
      </c>
      <c r="AL156" s="405"/>
      <c r="AM156" s="376"/>
      <c r="AN156" s="376"/>
      <c r="AO156" s="376"/>
      <c r="AP156" s="376"/>
      <c r="AQ156" s="376"/>
      <c r="AR156" s="407"/>
    </row>
    <row r="157" spans="1:44" ht="27" hidden="1" customHeight="1" x14ac:dyDescent="0.2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405" t="s">
        <v>1380</v>
      </c>
      <c r="AL157" s="405" t="s">
        <v>1254</v>
      </c>
      <c r="AM157" s="378"/>
      <c r="AN157" s="376"/>
      <c r="AO157" s="376" t="s">
        <v>66</v>
      </c>
      <c r="AP157" s="376"/>
      <c r="AQ157" s="376"/>
      <c r="AR157" s="376"/>
    </row>
    <row r="158" spans="1:44" ht="27" hidden="1" customHeight="1" x14ac:dyDescent="0.2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c r="AN158" s="376"/>
      <c r="AO158" s="376" t="s">
        <v>66</v>
      </c>
      <c r="AP158" s="376"/>
      <c r="AQ158" s="376"/>
      <c r="AR158" s="376"/>
    </row>
    <row r="159" spans="1:44" ht="27" hidden="1" customHeight="1" x14ac:dyDescent="0.2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c r="AN159" s="376"/>
      <c r="AO159" s="376"/>
      <c r="AP159" s="376"/>
      <c r="AQ159" s="376"/>
      <c r="AR159" s="376"/>
    </row>
    <row r="160" spans="1:44" ht="27" hidden="1" customHeight="1" x14ac:dyDescent="0.2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410" t="s">
        <v>1184</v>
      </c>
      <c r="AF160" s="410" t="s">
        <v>1184</v>
      </c>
      <c r="AG160" s="378" t="s">
        <v>1184</v>
      </c>
      <c r="AH160" s="378" t="s">
        <v>1184</v>
      </c>
      <c r="AI160" s="378" t="s">
        <v>1184</v>
      </c>
      <c r="AJ160" s="378" t="s">
        <v>1184</v>
      </c>
      <c r="AK160" s="405" t="s">
        <v>1380</v>
      </c>
      <c r="AL160" s="405" t="s">
        <v>1254</v>
      </c>
      <c r="AM160" s="378"/>
      <c r="AN160" s="376"/>
      <c r="AO160" s="376"/>
      <c r="AP160" s="376"/>
      <c r="AQ160" s="376"/>
      <c r="AR160" s="376"/>
    </row>
    <row r="161" spans="1:44" ht="27" hidden="1" customHeight="1" x14ac:dyDescent="0.2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8"/>
      <c r="AN161" s="376"/>
      <c r="AO161" s="376"/>
      <c r="AP161" s="376"/>
      <c r="AQ161" s="376"/>
      <c r="AR161" s="376"/>
    </row>
    <row r="162" spans="1:44" ht="27" hidden="1" customHeight="1" x14ac:dyDescent="0.2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8"/>
      <c r="AN162" s="376"/>
      <c r="AO162" s="376"/>
      <c r="AP162" s="376"/>
      <c r="AQ162" s="376"/>
      <c r="AR162" s="376"/>
    </row>
    <row r="163" spans="1:44" ht="27" hidden="1" customHeight="1" x14ac:dyDescent="0.2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8"/>
      <c r="AN163" s="376"/>
      <c r="AO163" s="376"/>
      <c r="AP163" s="376"/>
      <c r="AQ163" s="376"/>
      <c r="AR163" s="376"/>
    </row>
    <row r="164" spans="1:44" ht="27" hidden="1" customHeight="1" x14ac:dyDescent="0.2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405" t="s">
        <v>1380</v>
      </c>
      <c r="AL164" s="405" t="s">
        <v>1254</v>
      </c>
      <c r="AM164" s="378"/>
      <c r="AN164" s="376"/>
      <c r="AO164" s="376"/>
      <c r="AP164" s="376"/>
      <c r="AQ164" s="376"/>
      <c r="AR164" s="376"/>
    </row>
    <row r="165" spans="1:44" ht="27" hidden="1" customHeight="1" x14ac:dyDescent="0.2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c r="AN165" s="376"/>
      <c r="AO165" s="376"/>
      <c r="AP165" s="376"/>
      <c r="AQ165" s="376"/>
      <c r="AR165" s="376"/>
    </row>
    <row r="166" spans="1:44" ht="27" hidden="1" customHeight="1" x14ac:dyDescent="0.2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c r="AN166" s="376"/>
      <c r="AO166" s="376"/>
      <c r="AP166" s="376"/>
      <c r="AQ166" s="376"/>
      <c r="AR166" s="376"/>
    </row>
    <row r="167" spans="1:44" ht="27" hidden="1" customHeight="1" x14ac:dyDescent="0.2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c r="AN167" s="376"/>
      <c r="AO167" s="376"/>
      <c r="AP167" s="376"/>
      <c r="AQ167" s="376"/>
      <c r="AR167" s="376"/>
    </row>
    <row r="168" spans="1:44" ht="27" hidden="1" customHeight="1" x14ac:dyDescent="0.2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c r="AN168" s="376"/>
      <c r="AO168" s="376"/>
      <c r="AP168" s="376"/>
      <c r="AQ168" s="376"/>
      <c r="AR168" s="376"/>
    </row>
    <row r="169" spans="1:44" ht="27" hidden="1" customHeight="1" x14ac:dyDescent="0.2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405" t="s">
        <v>1380</v>
      </c>
      <c r="AL169" s="405" t="s">
        <v>1254</v>
      </c>
      <c r="AM169" s="378"/>
      <c r="AN169" s="376"/>
      <c r="AO169" s="376" t="s">
        <v>1795</v>
      </c>
      <c r="AP169" s="376"/>
      <c r="AQ169" s="376"/>
      <c r="AR169" s="376"/>
    </row>
    <row r="170" spans="1:44" ht="27" hidden="1" customHeight="1" x14ac:dyDescent="0.2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c r="AN170" s="376"/>
      <c r="AO170" s="376" t="s">
        <v>1795</v>
      </c>
      <c r="AP170" s="376"/>
      <c r="AQ170" s="376"/>
      <c r="AR170" s="376"/>
    </row>
    <row r="171" spans="1:44" ht="27" hidden="1" customHeight="1" x14ac:dyDescent="0.2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405" t="s">
        <v>1380</v>
      </c>
      <c r="AL171" s="405" t="s">
        <v>1254</v>
      </c>
      <c r="AM171" s="378"/>
      <c r="AN171" s="376"/>
      <c r="AO171" s="376" t="s">
        <v>1796</v>
      </c>
      <c r="AP171" s="376"/>
      <c r="AQ171" s="376"/>
      <c r="AR171" s="376"/>
    </row>
    <row r="172" spans="1:44" ht="27" hidden="1" customHeight="1" x14ac:dyDescent="0.2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c r="AN172" s="376"/>
      <c r="AO172" s="376" t="s">
        <v>1796</v>
      </c>
      <c r="AP172" s="376"/>
      <c r="AQ172" s="376"/>
      <c r="AR172" s="376"/>
    </row>
    <row r="173" spans="1:44" ht="27" hidden="1" customHeight="1" x14ac:dyDescent="0.2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c r="AN173" s="376"/>
      <c r="AO173" s="376"/>
      <c r="AP173" s="376"/>
      <c r="AQ173" s="376"/>
      <c r="AR173" s="376"/>
    </row>
    <row r="174" spans="1:44" ht="27" hidden="1" customHeight="1" x14ac:dyDescent="0.2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c r="AN174" s="376"/>
      <c r="AO174" s="376"/>
      <c r="AP174" s="376"/>
      <c r="AQ174" s="376"/>
      <c r="AR174" s="376"/>
    </row>
    <row r="175" spans="1:44" ht="27" hidden="1" customHeight="1" x14ac:dyDescent="0.2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405" t="s">
        <v>1380</v>
      </c>
      <c r="AL175" s="405" t="s">
        <v>1254</v>
      </c>
      <c r="AM175" s="378"/>
      <c r="AN175" s="376"/>
      <c r="AO175" s="376" t="s">
        <v>1796</v>
      </c>
      <c r="AP175" s="376"/>
      <c r="AQ175" s="376"/>
      <c r="AR175" s="376"/>
    </row>
    <row r="176" spans="1:44" ht="27" hidden="1" customHeight="1" x14ac:dyDescent="0.2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c r="AN176" s="376"/>
      <c r="AO176" s="376" t="s">
        <v>1796</v>
      </c>
      <c r="AP176" s="376"/>
      <c r="AQ176" s="376"/>
      <c r="AR176" s="376"/>
    </row>
    <row r="177" spans="1:44" ht="27" hidden="1" customHeight="1" x14ac:dyDescent="0.2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405" t="s">
        <v>1380</v>
      </c>
      <c r="AL177" s="405" t="s">
        <v>1254</v>
      </c>
      <c r="AM177" s="378"/>
      <c r="AN177" s="376"/>
      <c r="AO177" s="376"/>
      <c r="AP177" s="376"/>
      <c r="AQ177" s="376"/>
      <c r="AR177" s="376"/>
    </row>
    <row r="178" spans="1:44" ht="27" hidden="1" customHeight="1" x14ac:dyDescent="0.2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c r="AN178" s="376"/>
      <c r="AO178" s="376"/>
      <c r="AP178" s="376"/>
      <c r="AQ178" s="376"/>
      <c r="AR178" s="376"/>
    </row>
    <row r="179" spans="1:44" ht="27" hidden="1" customHeight="1" x14ac:dyDescent="0.2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405" t="s">
        <v>1380</v>
      </c>
      <c r="AL179" s="405" t="s">
        <v>1254</v>
      </c>
      <c r="AM179" s="378"/>
      <c r="AN179" s="376"/>
      <c r="AO179" s="376"/>
      <c r="AP179" s="376"/>
      <c r="AQ179" s="376"/>
      <c r="AR179" s="376"/>
    </row>
    <row r="180" spans="1:44" ht="27" hidden="1" customHeight="1" x14ac:dyDescent="0.2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c r="AN180" s="376"/>
      <c r="AO180" s="376"/>
      <c r="AP180" s="376"/>
      <c r="AQ180" s="376"/>
      <c r="AR180" s="376"/>
    </row>
    <row r="181" spans="1:44" ht="27" hidden="1" customHeight="1" x14ac:dyDescent="0.2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405" t="s">
        <v>1380</v>
      </c>
      <c r="AL181" s="405" t="s">
        <v>1254</v>
      </c>
      <c r="AM181" s="378"/>
      <c r="AN181" s="376"/>
      <c r="AO181" s="376"/>
      <c r="AP181" s="376"/>
      <c r="AQ181" s="376"/>
      <c r="AR181" s="376"/>
    </row>
    <row r="182" spans="1:44" ht="27" hidden="1" customHeight="1" x14ac:dyDescent="0.2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c r="AN182" s="376"/>
      <c r="AO182" s="376"/>
      <c r="AP182" s="376"/>
      <c r="AQ182" s="376"/>
      <c r="AR182" s="376"/>
    </row>
    <row r="183" spans="1:44" ht="27" hidden="1" customHeight="1" x14ac:dyDescent="0.2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405" t="s">
        <v>1380</v>
      </c>
      <c r="AL183" s="405" t="s">
        <v>1254</v>
      </c>
      <c r="AM183" s="378"/>
      <c r="AN183" s="376"/>
      <c r="AO183" s="376"/>
      <c r="AP183" s="376"/>
      <c r="AQ183" s="376"/>
      <c r="AR183" s="376"/>
    </row>
    <row r="184" spans="1:44" ht="27" hidden="1" customHeight="1" x14ac:dyDescent="0.2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c r="AN184" s="376"/>
      <c r="AO184" s="376"/>
      <c r="AP184" s="376"/>
      <c r="AQ184" s="376"/>
      <c r="AR184" s="376"/>
    </row>
    <row r="185" spans="1:44" ht="27" hidden="1" customHeight="1" x14ac:dyDescent="0.2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c r="AN185" s="376"/>
      <c r="AO185" s="376"/>
      <c r="AP185" s="376"/>
      <c r="AQ185" s="376"/>
      <c r="AR185" s="376"/>
    </row>
    <row r="186" spans="1:44" ht="27" hidden="1" customHeight="1" x14ac:dyDescent="0.2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c r="AN186" s="376"/>
      <c r="AO186" s="376"/>
      <c r="AP186" s="376"/>
      <c r="AQ186" s="376"/>
      <c r="AR186" s="376"/>
    </row>
    <row r="187" spans="1:44" ht="27" customHeight="1" x14ac:dyDescent="0.2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c r="AN187" s="376"/>
      <c r="AO187" s="376"/>
      <c r="AP187" s="376"/>
      <c r="AQ187" s="376"/>
      <c r="AR187" s="376"/>
    </row>
    <row r="188" spans="1:44" ht="27" customHeight="1" x14ac:dyDescent="0.2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c r="AN188" s="376"/>
      <c r="AO188" s="376"/>
      <c r="AP188" s="376"/>
      <c r="AQ188" s="376"/>
      <c r="AR188" s="376"/>
    </row>
    <row r="189" spans="1:44" ht="27" hidden="1" customHeight="1" x14ac:dyDescent="0.2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405" t="s">
        <v>1380</v>
      </c>
      <c r="AL189" s="405" t="s">
        <v>1254</v>
      </c>
      <c r="AM189" s="378"/>
      <c r="AN189" s="376"/>
      <c r="AO189" s="376"/>
      <c r="AP189" s="376"/>
      <c r="AQ189" s="376"/>
      <c r="AR189" s="376"/>
    </row>
    <row r="190" spans="1:44" ht="27" hidden="1" customHeight="1" x14ac:dyDescent="0.2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c r="AN190" s="376"/>
      <c r="AO190" s="376"/>
      <c r="AP190" s="376"/>
      <c r="AQ190" s="376"/>
      <c r="AR190" s="376"/>
    </row>
    <row r="191" spans="1:44" ht="27" hidden="1" customHeight="1" x14ac:dyDescent="0.2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c r="AN191" s="376"/>
      <c r="AO191" s="376"/>
      <c r="AP191" s="376"/>
      <c r="AQ191" s="376"/>
      <c r="AR191" s="376"/>
    </row>
    <row r="192" spans="1:44" ht="27" hidden="1" customHeight="1" x14ac:dyDescent="0.2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c r="AN192" s="376"/>
      <c r="AO192" s="376"/>
      <c r="AP192" s="376"/>
      <c r="AQ192" s="376"/>
      <c r="AR192" s="376"/>
    </row>
    <row r="193" spans="1:44" ht="27" hidden="1" customHeight="1" x14ac:dyDescent="0.2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c r="AN193" s="376"/>
      <c r="AO193" s="376"/>
      <c r="AP193" s="376"/>
      <c r="AQ193" s="376"/>
      <c r="AR193" s="376"/>
    </row>
    <row r="194" spans="1:44" ht="27" hidden="1" customHeight="1" x14ac:dyDescent="0.2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c r="AN194" s="376"/>
      <c r="AO194" s="376"/>
      <c r="AP194" s="376"/>
      <c r="AQ194" s="376"/>
      <c r="AR194" s="376"/>
    </row>
    <row r="195" spans="1:44" ht="27" hidden="1" customHeight="1" x14ac:dyDescent="0.2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c r="AN195" s="376"/>
      <c r="AO195" s="376"/>
      <c r="AP195" s="376"/>
      <c r="AQ195" s="376"/>
      <c r="AR195" s="376"/>
    </row>
    <row r="196" spans="1:44" ht="27" hidden="1" customHeight="1" x14ac:dyDescent="0.2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c r="AN196" s="376"/>
      <c r="AO196" s="376"/>
      <c r="AP196" s="376"/>
      <c r="AQ196" s="376"/>
      <c r="AR196" s="376"/>
    </row>
    <row r="197" spans="1:44" ht="27" hidden="1" customHeight="1" x14ac:dyDescent="0.2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405" t="s">
        <v>1380</v>
      </c>
      <c r="AL197" s="405" t="s">
        <v>1254</v>
      </c>
      <c r="AM197" s="378"/>
      <c r="AN197" s="376"/>
      <c r="AO197" s="376"/>
      <c r="AP197" s="376"/>
      <c r="AQ197" s="376"/>
      <c r="AR197" s="376"/>
    </row>
    <row r="198" spans="1:44" ht="27" hidden="1" customHeight="1" x14ac:dyDescent="0.2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c r="AN198" s="376"/>
      <c r="AO198" s="376"/>
      <c r="AP198" s="376"/>
      <c r="AQ198" s="376"/>
      <c r="AR198" s="376"/>
    </row>
    <row r="199" spans="1:44" ht="27" hidden="1" customHeight="1" x14ac:dyDescent="0.2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c r="AN199" s="376"/>
      <c r="AO199" s="376"/>
      <c r="AP199" s="376"/>
      <c r="AQ199" s="376"/>
      <c r="AR199" s="376"/>
    </row>
    <row r="200" spans="1:44" ht="27" hidden="1" customHeight="1" x14ac:dyDescent="0.2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c r="AN200" s="376"/>
      <c r="AO200" s="376"/>
      <c r="AP200" s="376"/>
      <c r="AQ200" s="376"/>
      <c r="AR200" s="376"/>
    </row>
    <row r="201" spans="1:44" ht="27" hidden="1" customHeight="1" x14ac:dyDescent="0.2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c r="AN201" s="376"/>
      <c r="AO201" s="376"/>
      <c r="AP201" s="376"/>
      <c r="AQ201" s="376"/>
      <c r="AR201" s="376"/>
    </row>
    <row r="202" spans="1:44" ht="27" hidden="1" customHeight="1" x14ac:dyDescent="0.2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405" t="s">
        <v>1380</v>
      </c>
      <c r="AL202" s="405" t="s">
        <v>1254</v>
      </c>
      <c r="AM202" s="378"/>
      <c r="AN202" s="376"/>
      <c r="AO202" s="376"/>
      <c r="AP202" s="376"/>
      <c r="AQ202" s="376"/>
      <c r="AR202" s="376"/>
    </row>
    <row r="203" spans="1:44" ht="27" hidden="1" customHeight="1" x14ac:dyDescent="0.2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405" t="s">
        <v>1380</v>
      </c>
      <c r="AL203" s="405" t="s">
        <v>1254</v>
      </c>
      <c r="AM203" s="378"/>
      <c r="AN203" s="376"/>
      <c r="AO203" s="376"/>
      <c r="AP203" s="376"/>
      <c r="AQ203" s="376"/>
      <c r="AR203" s="376"/>
    </row>
    <row r="204" spans="1:44" ht="27" hidden="1" customHeight="1" x14ac:dyDescent="0.2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c r="AN204" s="376"/>
      <c r="AO204" s="376"/>
      <c r="AP204" s="376"/>
      <c r="AQ204" s="376"/>
      <c r="AR204" s="376"/>
    </row>
    <row r="205" spans="1:44" ht="27" hidden="1" customHeight="1" x14ac:dyDescent="0.2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405" t="s">
        <v>1380</v>
      </c>
      <c r="AL205" s="405" t="s">
        <v>1254</v>
      </c>
      <c r="AM205" s="378"/>
      <c r="AN205" s="376"/>
      <c r="AO205" s="376"/>
      <c r="AP205" s="376"/>
      <c r="AQ205" s="376"/>
      <c r="AR205" s="376"/>
    </row>
    <row r="206" spans="1:44" ht="27" hidden="1" customHeight="1" x14ac:dyDescent="0.2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405" t="s">
        <v>1380</v>
      </c>
      <c r="AL206" s="405" t="s">
        <v>1254</v>
      </c>
      <c r="AM206" s="378"/>
      <c r="AN206" s="376"/>
      <c r="AO206" s="376"/>
      <c r="AP206" s="376"/>
      <c r="AQ206" s="376"/>
      <c r="AR206" s="376"/>
    </row>
    <row r="207" spans="1:44" ht="27" hidden="1" customHeight="1" x14ac:dyDescent="0.2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1380</v>
      </c>
      <c r="AM207" s="378"/>
      <c r="AN207" s="376"/>
      <c r="AO207" s="376" t="s">
        <v>66</v>
      </c>
      <c r="AP207" s="376"/>
      <c r="AQ207" s="376"/>
      <c r="AR207" s="376"/>
    </row>
    <row r="208" spans="1:44" ht="27" hidden="1" customHeight="1" x14ac:dyDescent="0.2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1380</v>
      </c>
      <c r="AM208" s="378"/>
      <c r="AN208" s="376"/>
      <c r="AO208" s="376" t="s">
        <v>66</v>
      </c>
      <c r="AP208" s="376"/>
      <c r="AQ208" s="376"/>
      <c r="AR208" s="376"/>
    </row>
    <row r="209" spans="1:44" ht="27" hidden="1" customHeight="1" x14ac:dyDescent="0.2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1380</v>
      </c>
      <c r="AM209" s="378"/>
      <c r="AN209" s="376"/>
      <c r="AO209" s="376" t="s">
        <v>66</v>
      </c>
      <c r="AP209" s="376"/>
      <c r="AQ209" s="376"/>
      <c r="AR209" s="376"/>
    </row>
    <row r="210" spans="1:44" ht="27" hidden="1" customHeight="1" x14ac:dyDescent="0.2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c r="AN210" s="376"/>
      <c r="AO210" s="376" t="s">
        <v>66</v>
      </c>
      <c r="AP210" s="376"/>
      <c r="AQ210" s="376"/>
      <c r="AR210" s="376"/>
    </row>
    <row r="211" spans="1:44" ht="27" hidden="1" customHeight="1" x14ac:dyDescent="0.2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519" t="s">
        <v>262</v>
      </c>
      <c r="AL211" s="519" t="s">
        <v>262</v>
      </c>
      <c r="AM211" s="376"/>
      <c r="AN211" s="376"/>
      <c r="AO211" s="376" t="s">
        <v>66</v>
      </c>
      <c r="AP211" s="376"/>
      <c r="AQ211" s="376"/>
      <c r="AR211" s="376"/>
    </row>
    <row r="212" spans="1:44" ht="27" hidden="1" customHeight="1" x14ac:dyDescent="0.2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519" t="s">
        <v>263</v>
      </c>
      <c r="AL212" s="519" t="s">
        <v>263</v>
      </c>
      <c r="AM212" s="376"/>
      <c r="AN212" s="376"/>
      <c r="AO212" s="376" t="s">
        <v>66</v>
      </c>
      <c r="AP212" s="376"/>
      <c r="AQ212" s="376"/>
      <c r="AR212" s="376"/>
    </row>
    <row r="213" spans="1:44" ht="27" hidden="1" customHeight="1" x14ac:dyDescent="0.2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519" t="s">
        <v>264</v>
      </c>
      <c r="AL213" s="519" t="s">
        <v>264</v>
      </c>
      <c r="AM213" s="376"/>
      <c r="AN213" s="376"/>
      <c r="AO213" s="376" t="s">
        <v>66</v>
      </c>
      <c r="AP213" s="376"/>
      <c r="AQ213" s="376"/>
      <c r="AR213" s="376"/>
    </row>
    <row r="214" spans="1:44" ht="27" hidden="1" customHeight="1" x14ac:dyDescent="0.2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19" t="s">
        <v>265</v>
      </c>
      <c r="AL214" s="519" t="s">
        <v>265</v>
      </c>
      <c r="AM214" s="376"/>
      <c r="AN214" s="376"/>
      <c r="AO214" s="376" t="s">
        <v>66</v>
      </c>
      <c r="AP214" s="376"/>
      <c r="AQ214" s="376"/>
      <c r="AR214" s="376"/>
    </row>
    <row r="215" spans="1:44" ht="27" hidden="1" customHeight="1" x14ac:dyDescent="0.2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405" t="s">
        <v>395</v>
      </c>
      <c r="AL215" s="405" t="s">
        <v>395</v>
      </c>
      <c r="AM215" s="376"/>
      <c r="AN215" s="376"/>
      <c r="AO215" s="376" t="s">
        <v>1268</v>
      </c>
      <c r="AP215" s="376" t="s">
        <v>1246</v>
      </c>
      <c r="AQ215" s="376"/>
      <c r="AR215" s="376"/>
    </row>
    <row r="216" spans="1:44" ht="27" hidden="1" customHeight="1" x14ac:dyDescent="0.2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405" t="s">
        <v>1244</v>
      </c>
      <c r="AL216" s="405" t="s">
        <v>1244</v>
      </c>
      <c r="AM216" s="376"/>
      <c r="AN216" s="376"/>
      <c r="AO216" s="376" t="s">
        <v>1268</v>
      </c>
      <c r="AP216" s="376" t="s">
        <v>1241</v>
      </c>
      <c r="AQ216" s="376"/>
      <c r="AR216" s="376"/>
    </row>
    <row r="217" spans="1:44" ht="27" customHeight="1" x14ac:dyDescent="0.2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405" t="s">
        <v>397</v>
      </c>
      <c r="AL217" s="405" t="s">
        <v>397</v>
      </c>
      <c r="AM217" s="376"/>
      <c r="AN217" s="376"/>
      <c r="AO217" s="376" t="s">
        <v>1268</v>
      </c>
      <c r="AP217" s="376" t="s">
        <v>1241</v>
      </c>
      <c r="AQ217" s="376"/>
      <c r="AR217" s="376"/>
    </row>
    <row r="218" spans="1:44" ht="27" customHeight="1" x14ac:dyDescent="0.2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405" t="s">
        <v>398</v>
      </c>
      <c r="AL218" s="405" t="s">
        <v>398</v>
      </c>
      <c r="AM218" s="376"/>
      <c r="AN218" s="376"/>
      <c r="AO218" s="376" t="s">
        <v>1268</v>
      </c>
      <c r="AP218" s="376" t="s">
        <v>1241</v>
      </c>
      <c r="AQ218" s="376"/>
      <c r="AR218" s="376" t="s">
        <v>1242</v>
      </c>
    </row>
    <row r="219" spans="1:44" ht="27" hidden="1" customHeight="1" x14ac:dyDescent="0.2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405" t="s">
        <v>2446</v>
      </c>
      <c r="AL219" s="405" t="s">
        <v>2446</v>
      </c>
      <c r="AM219" s="376"/>
      <c r="AN219" s="376"/>
      <c r="AO219" s="376" t="s">
        <v>1797</v>
      </c>
      <c r="AP219" s="376"/>
      <c r="AQ219" s="376"/>
      <c r="AR219" s="376"/>
    </row>
    <row r="220" spans="1:44" ht="27" hidden="1" customHeight="1" x14ac:dyDescent="0.2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405" t="s">
        <v>2446</v>
      </c>
      <c r="AL220" s="405" t="s">
        <v>2446</v>
      </c>
      <c r="AM220" s="376"/>
      <c r="AN220" s="376"/>
      <c r="AO220" s="376" t="s">
        <v>1797</v>
      </c>
      <c r="AP220" s="376"/>
      <c r="AQ220" s="376"/>
      <c r="AR220" s="376"/>
    </row>
    <row r="221" spans="1:44" ht="27" hidden="1" customHeight="1" x14ac:dyDescent="0.2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405" t="s">
        <v>2446</v>
      </c>
      <c r="AL221" s="405" t="s">
        <v>2446</v>
      </c>
      <c r="AM221" s="376"/>
      <c r="AN221" s="376"/>
      <c r="AO221" s="376" t="s">
        <v>1797</v>
      </c>
      <c r="AP221" s="376"/>
      <c r="AQ221" s="376"/>
      <c r="AR221" s="376"/>
    </row>
    <row r="222" spans="1:44" ht="27" hidden="1" customHeight="1" x14ac:dyDescent="0.2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405" t="s">
        <v>1254</v>
      </c>
      <c r="AL222" s="405" t="s">
        <v>1254</v>
      </c>
      <c r="AM222" s="376"/>
      <c r="AN222" s="376"/>
      <c r="AO222" s="376"/>
      <c r="AP222" s="376"/>
      <c r="AQ222" s="376"/>
      <c r="AR222" s="376"/>
    </row>
    <row r="223" spans="1:44" ht="27" hidden="1" customHeight="1" x14ac:dyDescent="0.2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405" t="s">
        <v>1254</v>
      </c>
      <c r="AL223" s="405" t="s">
        <v>1254</v>
      </c>
      <c r="AM223" s="376"/>
      <c r="AN223" s="376"/>
      <c r="AO223" s="376"/>
      <c r="AP223" s="376"/>
      <c r="AQ223" s="376"/>
      <c r="AR223" s="376"/>
    </row>
    <row r="224" spans="1:44" ht="27" hidden="1" customHeight="1" x14ac:dyDescent="0.2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405" t="s">
        <v>1254</v>
      </c>
      <c r="AL224" s="405" t="s">
        <v>1254</v>
      </c>
      <c r="AM224" s="376"/>
      <c r="AN224" s="376"/>
      <c r="AO224" s="376"/>
      <c r="AP224" s="376"/>
      <c r="AQ224" s="376"/>
      <c r="AR224" s="376"/>
    </row>
    <row r="225" spans="1:44" ht="27" hidden="1" customHeight="1" x14ac:dyDescent="0.2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405" t="s">
        <v>1254</v>
      </c>
      <c r="AL225" s="405" t="s">
        <v>1254</v>
      </c>
      <c r="AM225" s="376"/>
      <c r="AN225" s="376"/>
      <c r="AO225" s="376"/>
      <c r="AP225" s="376"/>
      <c r="AQ225" s="376"/>
      <c r="AR225" s="376"/>
    </row>
    <row r="226" spans="1:44" ht="27" hidden="1" customHeight="1" x14ac:dyDescent="0.2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405" t="s">
        <v>1254</v>
      </c>
      <c r="AL226" s="405" t="s">
        <v>1254</v>
      </c>
      <c r="AM226" s="376"/>
      <c r="AN226" s="376"/>
      <c r="AO226" s="376"/>
      <c r="AP226" s="376"/>
      <c r="AQ226" s="376"/>
      <c r="AR226" s="376"/>
    </row>
    <row r="227" spans="1:44" ht="27" hidden="1" customHeight="1" x14ac:dyDescent="0.2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c r="AN227" s="376"/>
      <c r="AO227" s="376"/>
      <c r="AP227" s="376"/>
      <c r="AQ227" s="376"/>
      <c r="AR227" s="376"/>
    </row>
    <row r="228" spans="1:44" ht="27" hidden="1" customHeight="1" x14ac:dyDescent="0.2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c r="AN228" s="376"/>
      <c r="AO228" s="376"/>
      <c r="AP228" s="376"/>
      <c r="AQ228" s="376"/>
      <c r="AR228" s="376"/>
    </row>
    <row r="229" spans="1:44" ht="27" hidden="1" customHeight="1" x14ac:dyDescent="0.2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c r="AN229" s="376"/>
      <c r="AO229" s="376"/>
      <c r="AP229" s="376"/>
      <c r="AQ229" s="376"/>
      <c r="AR229" s="376"/>
    </row>
    <row r="230" spans="1:44" ht="27" hidden="1" customHeight="1" x14ac:dyDescent="0.2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405"/>
      <c r="AL230" s="405" t="s">
        <v>1176</v>
      </c>
      <c r="AM230" s="376"/>
      <c r="AN230" s="376"/>
      <c r="AO230" s="376" t="s">
        <v>1784</v>
      </c>
      <c r="AP230" s="376" t="s">
        <v>1241</v>
      </c>
      <c r="AQ230" s="376"/>
      <c r="AR230" s="376"/>
    </row>
    <row r="231" spans="1:44" ht="27" hidden="1" customHeight="1" x14ac:dyDescent="0.2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405" t="s">
        <v>16</v>
      </c>
      <c r="AL231" s="405" t="s">
        <v>16</v>
      </c>
      <c r="AM231" s="376"/>
      <c r="AN231" s="376" t="s">
        <v>1239</v>
      </c>
      <c r="AO231" s="376" t="s">
        <v>1268</v>
      </c>
      <c r="AP231" s="376" t="s">
        <v>1240</v>
      </c>
      <c r="AQ231" s="376"/>
      <c r="AR231" s="376"/>
    </row>
    <row r="232" spans="1:44" ht="27" hidden="1" customHeight="1" x14ac:dyDescent="0.2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405">
        <v>0</v>
      </c>
      <c r="AL232" s="405" t="s">
        <v>2785</v>
      </c>
      <c r="AM232" s="376"/>
      <c r="AN232" s="376" t="s">
        <v>1239</v>
      </c>
      <c r="AO232" s="376" t="s">
        <v>1798</v>
      </c>
      <c r="AP232" s="376" t="s">
        <v>1238</v>
      </c>
      <c r="AQ232" s="376"/>
      <c r="AR232" s="376"/>
    </row>
    <row r="233" spans="1:44" ht="27" hidden="1" customHeight="1" x14ac:dyDescent="0.2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405">
        <v>4</v>
      </c>
      <c r="AL233" s="405">
        <v>0</v>
      </c>
      <c r="AM233" s="376"/>
      <c r="AN233" s="386"/>
      <c r="AO233" s="376"/>
      <c r="AP233" s="376"/>
      <c r="AQ233" s="376"/>
      <c r="AR233" s="376"/>
    </row>
    <row r="234" spans="1:44" ht="27" hidden="1" customHeight="1" x14ac:dyDescent="0.2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405">
        <v>56</v>
      </c>
      <c r="AL234" s="405">
        <v>0</v>
      </c>
      <c r="AM234" s="376"/>
      <c r="AN234" s="376"/>
      <c r="AO234" s="376"/>
      <c r="AP234" s="376"/>
      <c r="AQ234" s="376"/>
      <c r="AR234" s="376"/>
    </row>
    <row r="235" spans="1:44" ht="27" hidden="1" customHeight="1" x14ac:dyDescent="0.2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405">
        <v>4</v>
      </c>
      <c r="AL235" s="405">
        <v>0</v>
      </c>
      <c r="AM235" s="376"/>
      <c r="AN235" s="376"/>
      <c r="AO235" s="376"/>
      <c r="AP235" s="376"/>
      <c r="AQ235" s="376"/>
      <c r="AR235" s="376"/>
    </row>
    <row r="236" spans="1:44" ht="27" hidden="1" customHeight="1" x14ac:dyDescent="0.2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c r="AN236" s="376"/>
      <c r="AO236" s="376"/>
      <c r="AP236" s="376"/>
      <c r="AQ236" s="376"/>
      <c r="AR236" s="376"/>
    </row>
    <row r="237" spans="1:44" ht="27" hidden="1" customHeight="1" x14ac:dyDescent="0.2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405">
        <v>4</v>
      </c>
      <c r="AL237" s="405">
        <v>0</v>
      </c>
      <c r="AM237" s="376"/>
      <c r="AN237" s="376"/>
      <c r="AO237" s="376"/>
      <c r="AP237" s="376"/>
      <c r="AQ237" s="376"/>
      <c r="AR237" s="376"/>
    </row>
    <row r="238" spans="1:44" ht="27" hidden="1" customHeight="1" x14ac:dyDescent="0.2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c r="AN238" s="376"/>
      <c r="AO238" s="376"/>
      <c r="AP238" s="376"/>
      <c r="AQ238" s="376"/>
      <c r="AR238" s="376"/>
    </row>
    <row r="239" spans="1:44" ht="27" hidden="1" customHeight="1" x14ac:dyDescent="0.2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405">
        <v>8</v>
      </c>
      <c r="AL239" s="405">
        <v>0</v>
      </c>
      <c r="AM239" s="376"/>
      <c r="AN239" s="376"/>
      <c r="AO239" s="376"/>
      <c r="AP239" s="376"/>
      <c r="AQ239" s="376"/>
      <c r="AR239" s="376"/>
    </row>
    <row r="240" spans="1:44" ht="27" hidden="1" customHeight="1" x14ac:dyDescent="0.2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405">
        <v>2</v>
      </c>
      <c r="AL240" s="405">
        <v>0</v>
      </c>
      <c r="AM240" s="376"/>
      <c r="AN240" s="376"/>
      <c r="AO240" s="376"/>
      <c r="AP240" s="376"/>
      <c r="AQ240" s="376"/>
      <c r="AR240" s="376"/>
    </row>
    <row r="241" spans="1:44" ht="27" hidden="1" customHeight="1" x14ac:dyDescent="0.2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405">
        <v>1</v>
      </c>
      <c r="AL241" s="405">
        <v>0</v>
      </c>
      <c r="AM241" s="376"/>
      <c r="AN241" s="376"/>
      <c r="AO241" s="376"/>
      <c r="AP241" s="376"/>
      <c r="AQ241" s="376"/>
      <c r="AR241" s="376"/>
    </row>
    <row r="242" spans="1:44" ht="27" hidden="1" customHeight="1" x14ac:dyDescent="0.2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405">
        <v>1</v>
      </c>
      <c r="AL242" s="405">
        <v>0</v>
      </c>
      <c r="AM242" s="376"/>
      <c r="AN242" s="376"/>
      <c r="AO242" s="376"/>
      <c r="AP242" s="376"/>
      <c r="AQ242" s="376"/>
      <c r="AR242" s="376"/>
    </row>
    <row r="243" spans="1:44" ht="27" hidden="1" customHeight="1" x14ac:dyDescent="0.25">
      <c r="A243" s="425">
        <v>239</v>
      </c>
      <c r="B243" s="428" t="s">
        <v>2345</v>
      </c>
      <c r="C243" s="462"/>
      <c r="D243" s="454" t="s">
        <v>2342</v>
      </c>
      <c r="E243" s="454" t="s">
        <v>128</v>
      </c>
      <c r="F243" s="454" t="s">
        <v>2342</v>
      </c>
      <c r="G243" s="454" t="s">
        <v>1756</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5"/>
      <c r="AL243" s="405"/>
      <c r="AM243" s="408"/>
      <c r="AN243" s="376"/>
      <c r="AO243" s="376"/>
      <c r="AP243" s="376"/>
      <c r="AQ243" s="376"/>
      <c r="AR243" s="407"/>
    </row>
    <row r="244" spans="1:44" ht="27" hidden="1" customHeight="1" x14ac:dyDescent="0.25">
      <c r="A244" s="425">
        <v>240</v>
      </c>
      <c r="B244" s="428" t="s">
        <v>2346</v>
      </c>
      <c r="C244" s="461"/>
      <c r="D244" s="428" t="s">
        <v>2346</v>
      </c>
      <c r="E244" s="454" t="s">
        <v>128</v>
      </c>
      <c r="F244" s="454" t="s">
        <v>2346</v>
      </c>
      <c r="G244" s="454" t="s">
        <v>1756</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405"/>
      <c r="AL244" s="405"/>
      <c r="AM244" s="376"/>
      <c r="AN244" s="376"/>
      <c r="AO244" s="376"/>
      <c r="AP244" s="376"/>
      <c r="AQ244" s="376"/>
      <c r="AR244" s="407"/>
    </row>
    <row r="245" spans="1:44" ht="27" hidden="1" customHeight="1" x14ac:dyDescent="0.2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405">
        <v>72</v>
      </c>
      <c r="AL245" s="405">
        <v>0</v>
      </c>
      <c r="AM245" s="376"/>
      <c r="AN245" s="376"/>
      <c r="AO245" s="376"/>
      <c r="AP245" s="376"/>
      <c r="AQ245" s="376"/>
      <c r="AR245" s="376"/>
    </row>
    <row r="246" spans="1:44" ht="27" hidden="1" customHeight="1" x14ac:dyDescent="0.2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5">
        <v>0</v>
      </c>
      <c r="AL246" s="405">
        <v>16</v>
      </c>
      <c r="AM246" s="408"/>
      <c r="AN246" s="408"/>
      <c r="AO246" s="408"/>
      <c r="AP246" s="408"/>
      <c r="AQ246" s="408"/>
      <c r="AR246" s="408"/>
    </row>
    <row r="247" spans="1:44" ht="27" hidden="1" customHeight="1" x14ac:dyDescent="0.2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405" t="s">
        <v>22</v>
      </c>
      <c r="AL247" s="405" t="s">
        <v>22</v>
      </c>
      <c r="AM247" s="376"/>
      <c r="AN247" s="376"/>
      <c r="AO247" s="376" t="s">
        <v>1799</v>
      </c>
      <c r="AP247" s="376"/>
      <c r="AQ247" s="376"/>
      <c r="AR247" s="376"/>
    </row>
    <row r="248" spans="1:44" ht="27" hidden="1" customHeight="1" x14ac:dyDescent="0.2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405" t="s">
        <v>884</v>
      </c>
      <c r="AL248" s="405" t="s">
        <v>884</v>
      </c>
      <c r="AM248" s="376"/>
      <c r="AN248" s="376"/>
      <c r="AO248" s="376" t="s">
        <v>1268</v>
      </c>
      <c r="AP248" s="376"/>
      <c r="AQ248" s="376"/>
      <c r="AR248" s="376"/>
    </row>
    <row r="249" spans="1:44" ht="27" hidden="1" customHeight="1" x14ac:dyDescent="0.2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405" t="s">
        <v>2446</v>
      </c>
      <c r="AL249" s="405" t="s">
        <v>2446</v>
      </c>
      <c r="AM249" s="376"/>
      <c r="AN249" s="376"/>
      <c r="AO249" s="376"/>
      <c r="AP249" s="376"/>
      <c r="AQ249" s="376"/>
      <c r="AR249" s="407"/>
    </row>
    <row r="250" spans="1:44" ht="27" customHeight="1" x14ac:dyDescent="0.25">
      <c r="A250" s="425">
        <v>246</v>
      </c>
      <c r="B250" s="428" t="s">
        <v>1721</v>
      </c>
      <c r="C250" s="428"/>
      <c r="D250" s="428" t="s">
        <v>1688</v>
      </c>
      <c r="E250" s="428" t="s">
        <v>128</v>
      </c>
      <c r="F250" s="428" t="s">
        <v>1688</v>
      </c>
      <c r="G250" s="428" t="s">
        <v>1756</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t="s">
        <v>2446</v>
      </c>
      <c r="AH250" s="376"/>
      <c r="AI250" s="376"/>
      <c r="AJ250" s="376" t="s">
        <v>2446</v>
      </c>
      <c r="AK250" s="405">
        <v>0</v>
      </c>
      <c r="AL250" s="405">
        <v>0</v>
      </c>
      <c r="AM250" s="376"/>
      <c r="AN250" s="376"/>
      <c r="AO250" s="376" t="s">
        <v>1797</v>
      </c>
      <c r="AP250" s="376"/>
      <c r="AQ250" s="376"/>
      <c r="AR250" s="376"/>
    </row>
    <row r="251" spans="1:44" ht="27" hidden="1" customHeight="1" x14ac:dyDescent="0.2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405" t="s">
        <v>2446</v>
      </c>
      <c r="AL251" s="405" t="s">
        <v>2446</v>
      </c>
      <c r="AM251" s="376"/>
      <c r="AN251" s="376"/>
      <c r="AO251" s="376" t="s">
        <v>1797</v>
      </c>
      <c r="AP251" s="376"/>
      <c r="AQ251" s="376"/>
      <c r="AR251" s="376"/>
    </row>
    <row r="252" spans="1:44" ht="27" customHeight="1" x14ac:dyDescent="0.2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c r="AN252" s="376"/>
      <c r="AO252" s="376"/>
      <c r="AP252" s="376"/>
      <c r="AQ252" s="376"/>
      <c r="AR252" s="376"/>
    </row>
    <row r="253" spans="1:44" ht="27" hidden="1" customHeight="1" x14ac:dyDescent="0.2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405" t="s">
        <v>1254</v>
      </c>
      <c r="AL253" s="405" t="s">
        <v>1254</v>
      </c>
      <c r="AM253" s="376"/>
      <c r="AN253" s="376"/>
      <c r="AO253" s="376"/>
      <c r="AP253" s="376"/>
      <c r="AQ253" s="376"/>
      <c r="AR253" s="376"/>
    </row>
    <row r="254" spans="1:44" ht="27" hidden="1" customHeight="1" x14ac:dyDescent="0.2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405" t="s">
        <v>1254</v>
      </c>
      <c r="AL254" s="405" t="s">
        <v>1254</v>
      </c>
      <c r="AM254" s="376"/>
      <c r="AN254" s="376"/>
      <c r="AO254" s="376"/>
      <c r="AP254" s="376"/>
      <c r="AQ254" s="376"/>
      <c r="AR254" s="376"/>
    </row>
    <row r="255" spans="1:44" ht="27" hidden="1" customHeight="1" x14ac:dyDescent="0.2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405" t="s">
        <v>1254</v>
      </c>
      <c r="AL255" s="405" t="s">
        <v>1254</v>
      </c>
      <c r="AM255" s="376"/>
      <c r="AN255" s="376"/>
      <c r="AO255" s="376"/>
      <c r="AP255" s="376"/>
      <c r="AQ255" s="376"/>
      <c r="AR255" s="376"/>
    </row>
    <row r="256" spans="1:44" ht="27" hidden="1" customHeight="1" x14ac:dyDescent="0.2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405" t="s">
        <v>1176</v>
      </c>
      <c r="AL256" s="405" t="s">
        <v>1176</v>
      </c>
      <c r="AM256" s="376"/>
      <c r="AN256" s="376"/>
      <c r="AO256" s="376" t="s">
        <v>66</v>
      </c>
      <c r="AP256" s="376"/>
      <c r="AQ256" s="376"/>
      <c r="AR256" s="376"/>
    </row>
    <row r="257" spans="1:44" ht="27" hidden="1" customHeight="1" x14ac:dyDescent="0.2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405" t="s">
        <v>1236</v>
      </c>
      <c r="AL257" s="405" t="s">
        <v>1236</v>
      </c>
      <c r="AM257" s="376"/>
      <c r="AN257" s="376"/>
      <c r="AO257" s="376" t="s">
        <v>1187</v>
      </c>
      <c r="AP257" s="376"/>
      <c r="AQ257" s="376"/>
      <c r="AR257" s="376"/>
    </row>
    <row r="258" spans="1:44" ht="27" hidden="1" customHeight="1" x14ac:dyDescent="0.2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405" t="s">
        <v>267</v>
      </c>
      <c r="AL258" s="405" t="s">
        <v>267</v>
      </c>
      <c r="AM258" s="376"/>
      <c r="AN258" s="376"/>
      <c r="AO258" s="376" t="s">
        <v>1187</v>
      </c>
      <c r="AP258" s="376"/>
      <c r="AQ258" s="376"/>
      <c r="AR258" s="376"/>
    </row>
    <row r="259" spans="1:44" ht="27" hidden="1" customHeight="1" x14ac:dyDescent="0.2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405" t="s">
        <v>269</v>
      </c>
      <c r="AL259" s="405" t="s">
        <v>269</v>
      </c>
      <c r="AM259" s="376"/>
      <c r="AN259" s="376"/>
      <c r="AO259" s="376" t="s">
        <v>1187</v>
      </c>
      <c r="AP259" s="376"/>
      <c r="AQ259" s="376"/>
      <c r="AR259" s="376"/>
    </row>
    <row r="260" spans="1:44" ht="27" hidden="1" customHeight="1" x14ac:dyDescent="0.2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405" t="s">
        <v>1235</v>
      </c>
      <c r="AL260" s="405" t="s">
        <v>1235</v>
      </c>
      <c r="AM260" s="376"/>
      <c r="AN260" s="376" t="s">
        <v>2091</v>
      </c>
      <c r="AO260" s="376" t="s">
        <v>1187</v>
      </c>
      <c r="AP260" s="376"/>
      <c r="AQ260" s="376"/>
      <c r="AR260" s="376"/>
    </row>
    <row r="261" spans="1:44" ht="27" hidden="1" customHeight="1" x14ac:dyDescent="0.2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405" t="s">
        <v>1254</v>
      </c>
      <c r="AL261" s="405" t="s">
        <v>1254</v>
      </c>
      <c r="AM261" s="376"/>
      <c r="AN261" s="376" t="s">
        <v>2091</v>
      </c>
      <c r="AO261" s="376" t="s">
        <v>1187</v>
      </c>
      <c r="AP261" s="376"/>
      <c r="AQ261" s="376"/>
      <c r="AR261" s="376"/>
    </row>
    <row r="262" spans="1:44" ht="27" hidden="1" customHeight="1" x14ac:dyDescent="0.2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405" t="s">
        <v>272</v>
      </c>
      <c r="AL262" s="405" t="s">
        <v>272</v>
      </c>
      <c r="AM262" s="376"/>
      <c r="AN262" s="376"/>
      <c r="AO262" s="376" t="s">
        <v>1187</v>
      </c>
      <c r="AP262" s="376" t="s">
        <v>1233</v>
      </c>
      <c r="AQ262" s="376"/>
      <c r="AR262" s="376"/>
    </row>
    <row r="263" spans="1:44" ht="27" hidden="1" customHeight="1" x14ac:dyDescent="0.2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405" t="s">
        <v>274</v>
      </c>
      <c r="AL263" s="405" t="s">
        <v>274</v>
      </c>
      <c r="AM263" s="376"/>
      <c r="AN263" s="376"/>
      <c r="AO263" s="376" t="s">
        <v>1187</v>
      </c>
      <c r="AP263" s="376" t="s">
        <v>1231</v>
      </c>
      <c r="AQ263" s="376"/>
      <c r="AR263" s="376"/>
    </row>
    <row r="264" spans="1:44" ht="27" hidden="1" customHeight="1" x14ac:dyDescent="0.2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405" t="s">
        <v>276</v>
      </c>
      <c r="AL264" s="405" t="s">
        <v>276</v>
      </c>
      <c r="AM264" s="376"/>
      <c r="AN264" s="376"/>
      <c r="AO264" s="376" t="s">
        <v>1187</v>
      </c>
      <c r="AP264" s="376" t="s">
        <v>1229</v>
      </c>
      <c r="AQ264" s="376"/>
      <c r="AR264" s="376"/>
    </row>
    <row r="265" spans="1:44" ht="27" hidden="1" customHeight="1" x14ac:dyDescent="0.2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278</v>
      </c>
      <c r="AL265" s="405" t="s">
        <v>278</v>
      </c>
      <c r="AM265" s="376"/>
      <c r="AN265" s="376"/>
      <c r="AO265" s="376" t="s">
        <v>1187</v>
      </c>
      <c r="AP265" s="376" t="s">
        <v>1213</v>
      </c>
      <c r="AQ265" s="376"/>
      <c r="AR265" s="376"/>
    </row>
    <row r="266" spans="1:44" ht="27" hidden="1" customHeight="1" x14ac:dyDescent="0.2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405" t="s">
        <v>1185</v>
      </c>
      <c r="AL266" s="405" t="s">
        <v>1185</v>
      </c>
      <c r="AM266" s="376"/>
      <c r="AN266" s="376"/>
      <c r="AO266" s="376" t="s">
        <v>1187</v>
      </c>
      <c r="AP266" s="376"/>
      <c r="AQ266" s="376"/>
      <c r="AR266" s="376"/>
    </row>
    <row r="267" spans="1:44" ht="27" hidden="1" customHeight="1" x14ac:dyDescent="0.2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405" t="s">
        <v>281</v>
      </c>
      <c r="AL267" s="405" t="s">
        <v>281</v>
      </c>
      <c r="AM267" s="376"/>
      <c r="AN267" s="376"/>
      <c r="AO267" s="376" t="s">
        <v>1187</v>
      </c>
      <c r="AP267" s="376" t="s">
        <v>1226</v>
      </c>
      <c r="AQ267" s="376"/>
      <c r="AR267" s="376"/>
    </row>
    <row r="268" spans="1:44" ht="27" hidden="1" customHeight="1" x14ac:dyDescent="0.2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405" t="s">
        <v>283</v>
      </c>
      <c r="AL268" s="405" t="s">
        <v>283</v>
      </c>
      <c r="AM268" s="376"/>
      <c r="AN268" s="376"/>
      <c r="AO268" s="376" t="s">
        <v>1187</v>
      </c>
      <c r="AP268" s="376" t="s">
        <v>1213</v>
      </c>
      <c r="AQ268" s="376"/>
      <c r="AR268" s="376"/>
    </row>
    <row r="269" spans="1:44" ht="27" hidden="1" customHeight="1" x14ac:dyDescent="0.2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285</v>
      </c>
      <c r="AL269" s="405" t="s">
        <v>285</v>
      </c>
      <c r="AM269" s="376"/>
      <c r="AN269" s="376" t="s">
        <v>1225</v>
      </c>
      <c r="AO269" s="376" t="s">
        <v>1187</v>
      </c>
      <c r="AP269" s="376" t="s">
        <v>1213</v>
      </c>
      <c r="AQ269" s="376"/>
      <c r="AR269" s="376"/>
    </row>
    <row r="270" spans="1:44" ht="27" hidden="1" customHeight="1" x14ac:dyDescent="0.2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405" t="s">
        <v>1224</v>
      </c>
      <c r="AL270" s="405" t="s">
        <v>1224</v>
      </c>
      <c r="AM270" s="376"/>
      <c r="AN270" s="376"/>
      <c r="AO270" s="376" t="s">
        <v>1187</v>
      </c>
      <c r="AP270" s="376"/>
      <c r="AQ270" s="376"/>
      <c r="AR270" s="376"/>
    </row>
    <row r="271" spans="1:44" ht="27" hidden="1" customHeight="1" x14ac:dyDescent="0.2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405" t="s">
        <v>1223</v>
      </c>
      <c r="AL271" s="405" t="s">
        <v>1223</v>
      </c>
      <c r="AM271" s="376"/>
      <c r="AN271" s="376"/>
      <c r="AO271" s="376" t="s">
        <v>1187</v>
      </c>
      <c r="AP271" s="376"/>
      <c r="AQ271" s="376"/>
      <c r="AR271" s="376"/>
    </row>
    <row r="272" spans="1:44" ht="27" hidden="1" customHeight="1" x14ac:dyDescent="0.2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1222</v>
      </c>
      <c r="AL272" s="405" t="s">
        <v>1222</v>
      </c>
      <c r="AM272" s="376"/>
      <c r="AN272" s="376"/>
      <c r="AO272" s="376" t="s">
        <v>1187</v>
      </c>
      <c r="AP272" s="376"/>
      <c r="AQ272" s="376"/>
      <c r="AR272" s="376"/>
    </row>
    <row r="273" spans="1:44" ht="27" hidden="1" customHeight="1" x14ac:dyDescent="0.2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1220</v>
      </c>
      <c r="AL273" s="405" t="s">
        <v>1220</v>
      </c>
      <c r="AM273" s="376"/>
      <c r="AN273" s="376"/>
      <c r="AO273" s="376" t="s">
        <v>1187</v>
      </c>
      <c r="AP273" s="376"/>
      <c r="AQ273" s="376"/>
      <c r="AR273" s="376"/>
    </row>
    <row r="274" spans="1:44" ht="27" hidden="1" customHeight="1" x14ac:dyDescent="0.2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287</v>
      </c>
      <c r="AL274" s="405" t="s">
        <v>287</v>
      </c>
      <c r="AM274" s="376"/>
      <c r="AN274" s="376"/>
      <c r="AO274" s="376" t="s">
        <v>1187</v>
      </c>
      <c r="AP274" s="376" t="s">
        <v>1217</v>
      </c>
      <c r="AQ274" s="376"/>
      <c r="AR274" s="376"/>
    </row>
    <row r="275" spans="1:44" ht="27" hidden="1" customHeight="1" x14ac:dyDescent="0.2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289</v>
      </c>
      <c r="AL275" s="405" t="s">
        <v>289</v>
      </c>
      <c r="AM275" s="376"/>
      <c r="AN275" s="376"/>
      <c r="AO275" s="376" t="s">
        <v>1187</v>
      </c>
      <c r="AP275" s="376" t="s">
        <v>1217</v>
      </c>
      <c r="AQ275" s="376"/>
      <c r="AR275" s="376"/>
    </row>
    <row r="276" spans="1:44" ht="27" hidden="1" customHeight="1" x14ac:dyDescent="0.2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1219</v>
      </c>
      <c r="AL276" s="405" t="s">
        <v>1219</v>
      </c>
      <c r="AM276" s="376"/>
      <c r="AN276" s="376"/>
      <c r="AO276" s="376" t="s">
        <v>1187</v>
      </c>
      <c r="AP276" s="376"/>
      <c r="AQ276" s="376"/>
      <c r="AR276" s="376"/>
    </row>
    <row r="277" spans="1:44" ht="27" hidden="1" customHeight="1" x14ac:dyDescent="0.2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405" t="s">
        <v>1218</v>
      </c>
      <c r="AL277" s="405" t="s">
        <v>1218</v>
      </c>
      <c r="AM277" s="376"/>
      <c r="AN277" s="376"/>
      <c r="AO277" s="376" t="s">
        <v>1187</v>
      </c>
      <c r="AP277" s="376"/>
      <c r="AQ277" s="376"/>
      <c r="AR277" s="376"/>
    </row>
    <row r="278" spans="1:44" ht="27" hidden="1" customHeight="1" x14ac:dyDescent="0.2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291</v>
      </c>
      <c r="AL278" s="405" t="s">
        <v>291</v>
      </c>
      <c r="AM278" s="376"/>
      <c r="AN278" s="376"/>
      <c r="AO278" s="376" t="s">
        <v>1187</v>
      </c>
      <c r="AP278" s="376" t="s">
        <v>1217</v>
      </c>
      <c r="AQ278" s="376"/>
      <c r="AR278" s="376"/>
    </row>
    <row r="279" spans="1:44" ht="27" hidden="1" customHeight="1" x14ac:dyDescent="0.2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293</v>
      </c>
      <c r="AL279" s="405" t="s">
        <v>293</v>
      </c>
      <c r="AM279" s="376"/>
      <c r="AN279" s="376"/>
      <c r="AO279" s="376" t="s">
        <v>1187</v>
      </c>
      <c r="AP279" s="376"/>
      <c r="AQ279" s="376"/>
      <c r="AR279" s="376"/>
    </row>
    <row r="280" spans="1:44" ht="27" hidden="1" customHeight="1" x14ac:dyDescent="0.2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1216</v>
      </c>
      <c r="AL280" s="405" t="s">
        <v>1216</v>
      </c>
      <c r="AM280" s="376"/>
      <c r="AN280" s="376"/>
      <c r="AO280" s="376" t="s">
        <v>1187</v>
      </c>
      <c r="AP280" s="376"/>
      <c r="AQ280" s="376"/>
      <c r="AR280" s="376"/>
    </row>
    <row r="281" spans="1:44" ht="27" hidden="1" customHeight="1" x14ac:dyDescent="0.2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1214</v>
      </c>
      <c r="AL281" s="405" t="s">
        <v>1214</v>
      </c>
      <c r="AM281" s="376"/>
      <c r="AN281" s="376" t="s">
        <v>1183</v>
      </c>
      <c r="AO281" s="376" t="s">
        <v>1187</v>
      </c>
      <c r="AP281" s="376" t="s">
        <v>1213</v>
      </c>
      <c r="AQ281" s="376"/>
      <c r="AR281" s="376"/>
    </row>
    <row r="282" spans="1:44" ht="27" hidden="1" customHeight="1" x14ac:dyDescent="0.2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1212</v>
      </c>
      <c r="AL282" s="405" t="s">
        <v>1212</v>
      </c>
      <c r="AM282" s="376"/>
      <c r="AN282" s="376" t="s">
        <v>2092</v>
      </c>
      <c r="AO282" s="376" t="s">
        <v>1187</v>
      </c>
      <c r="AP282" s="376"/>
      <c r="AQ282" s="376"/>
      <c r="AR282" s="376"/>
    </row>
    <row r="283" spans="1:44" ht="27" hidden="1" customHeight="1" x14ac:dyDescent="0.2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1211</v>
      </c>
      <c r="AL283" s="405" t="s">
        <v>1211</v>
      </c>
      <c r="AM283" s="376"/>
      <c r="AN283" s="376" t="s">
        <v>2093</v>
      </c>
      <c r="AO283" s="376" t="s">
        <v>1187</v>
      </c>
      <c r="AP283" s="376"/>
      <c r="AQ283" s="376"/>
      <c r="AR283" s="376"/>
    </row>
    <row r="284" spans="1:44" ht="27" hidden="1" customHeight="1" x14ac:dyDescent="0.2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1210</v>
      </c>
      <c r="AL284" s="405" t="s">
        <v>1210</v>
      </c>
      <c r="AM284" s="376"/>
      <c r="AN284" s="376" t="s">
        <v>2094</v>
      </c>
      <c r="AO284" s="376" t="s">
        <v>1187</v>
      </c>
      <c r="AP284" s="376"/>
      <c r="AQ284" s="376"/>
      <c r="AR284" s="376"/>
    </row>
    <row r="285" spans="1:44" ht="27" hidden="1" customHeight="1" x14ac:dyDescent="0.2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405" t="s">
        <v>1254</v>
      </c>
      <c r="AL285" s="405" t="s">
        <v>1254</v>
      </c>
      <c r="AM285" s="376"/>
      <c r="AN285" s="376" t="s">
        <v>2092</v>
      </c>
      <c r="AO285" s="376" t="s">
        <v>1187</v>
      </c>
      <c r="AP285" s="376"/>
      <c r="AQ285" s="376"/>
      <c r="AR285" s="376"/>
    </row>
    <row r="286" spans="1:44" ht="27" hidden="1" customHeight="1" x14ac:dyDescent="0.2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405" t="s">
        <v>1254</v>
      </c>
      <c r="AL286" s="405" t="s">
        <v>1254</v>
      </c>
      <c r="AM286" s="376"/>
      <c r="AN286" s="376" t="s">
        <v>2093</v>
      </c>
      <c r="AO286" s="376" t="s">
        <v>1187</v>
      </c>
      <c r="AP286" s="376"/>
      <c r="AQ286" s="376"/>
      <c r="AR286" s="376"/>
    </row>
    <row r="287" spans="1:44" ht="27" hidden="1" customHeight="1" x14ac:dyDescent="0.2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405" t="s">
        <v>1254</v>
      </c>
      <c r="AL287" s="405" t="s">
        <v>1254</v>
      </c>
      <c r="AM287" s="376"/>
      <c r="AN287" s="376" t="s">
        <v>2094</v>
      </c>
      <c r="AO287" s="376" t="s">
        <v>1187</v>
      </c>
      <c r="AP287" s="376"/>
      <c r="AQ287" s="376"/>
      <c r="AR287" s="376"/>
    </row>
    <row r="288" spans="1:44" ht="27" hidden="1" customHeight="1" x14ac:dyDescent="0.2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1209</v>
      </c>
      <c r="AL288" s="405" t="s">
        <v>1209</v>
      </c>
      <c r="AM288" s="376"/>
      <c r="AN288" s="376"/>
      <c r="AO288" s="376" t="s">
        <v>1187</v>
      </c>
      <c r="AP288" s="376"/>
      <c r="AQ288" s="376"/>
      <c r="AR288" s="376"/>
    </row>
    <row r="289" spans="1:44" ht="27" hidden="1" customHeight="1" x14ac:dyDescent="0.2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1208</v>
      </c>
      <c r="AL289" s="405" t="s">
        <v>1208</v>
      </c>
      <c r="AM289" s="376"/>
      <c r="AN289" s="376"/>
      <c r="AO289" s="376" t="s">
        <v>1187</v>
      </c>
      <c r="AP289" s="376"/>
      <c r="AQ289" s="376"/>
      <c r="AR289" s="376"/>
    </row>
    <row r="290" spans="1:44" ht="27" hidden="1" customHeight="1" x14ac:dyDescent="0.2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405" t="s">
        <v>295</v>
      </c>
      <c r="AL290" s="405" t="s">
        <v>295</v>
      </c>
      <c r="AM290" s="376"/>
      <c r="AN290" s="376"/>
      <c r="AO290" s="376" t="s">
        <v>1187</v>
      </c>
      <c r="AP290" s="376"/>
      <c r="AQ290" s="376"/>
      <c r="AR290" s="376"/>
    </row>
    <row r="291" spans="1:44" ht="27" hidden="1" customHeight="1" x14ac:dyDescent="0.2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297</v>
      </c>
      <c r="AL291" s="405" t="s">
        <v>297</v>
      </c>
      <c r="AM291" s="376"/>
      <c r="AN291" s="376"/>
      <c r="AO291" s="376" t="s">
        <v>1187</v>
      </c>
      <c r="AP291" s="376"/>
      <c r="AQ291" s="376"/>
      <c r="AR291" s="376"/>
    </row>
    <row r="292" spans="1:44" ht="27" hidden="1" customHeight="1" x14ac:dyDescent="0.2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405" t="s">
        <v>299</v>
      </c>
      <c r="AL292" s="405" t="s">
        <v>299</v>
      </c>
      <c r="AM292" s="376"/>
      <c r="AN292" s="376"/>
      <c r="AO292" s="376" t="s">
        <v>1187</v>
      </c>
      <c r="AP292" s="376"/>
      <c r="AQ292" s="376"/>
      <c r="AR292" s="376"/>
    </row>
    <row r="293" spans="1:44" ht="27" hidden="1" customHeight="1" x14ac:dyDescent="0.2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405" t="s">
        <v>301</v>
      </c>
      <c r="AL293" s="405" t="s">
        <v>301</v>
      </c>
      <c r="AM293" s="376"/>
      <c r="AN293" s="376" t="s">
        <v>1521</v>
      </c>
      <c r="AO293" s="376" t="s">
        <v>1187</v>
      </c>
      <c r="AP293" s="376"/>
      <c r="AQ293" s="376"/>
      <c r="AR293" s="376"/>
    </row>
    <row r="294" spans="1:44" ht="27" hidden="1" customHeight="1" x14ac:dyDescent="0.2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405" t="s">
        <v>303</v>
      </c>
      <c r="AL294" s="405" t="s">
        <v>303</v>
      </c>
      <c r="AM294" s="376"/>
      <c r="AN294" s="376"/>
      <c r="AO294" s="376" t="s">
        <v>1187</v>
      </c>
      <c r="AP294" s="376"/>
      <c r="AQ294" s="376"/>
      <c r="AR294" s="376"/>
    </row>
    <row r="295" spans="1:44" ht="27" hidden="1" customHeight="1" x14ac:dyDescent="0.2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405" t="s">
        <v>305</v>
      </c>
      <c r="AL295" s="405" t="s">
        <v>305</v>
      </c>
      <c r="AM295" s="376"/>
      <c r="AN295" s="376"/>
      <c r="AO295" s="376" t="s">
        <v>1187</v>
      </c>
      <c r="AP295" s="376"/>
      <c r="AQ295" s="376"/>
      <c r="AR295" s="376"/>
    </row>
    <row r="296" spans="1:44" ht="27" hidden="1" customHeight="1" x14ac:dyDescent="0.2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307</v>
      </c>
      <c r="AL296" s="405" t="s">
        <v>307</v>
      </c>
      <c r="AM296" s="376"/>
      <c r="AN296" s="376"/>
      <c r="AO296" s="376" t="s">
        <v>1187</v>
      </c>
      <c r="AP296" s="376" t="s">
        <v>1205</v>
      </c>
      <c r="AQ296" s="376"/>
      <c r="AR296" s="376"/>
    </row>
    <row r="297" spans="1:44" ht="27" hidden="1" customHeight="1" x14ac:dyDescent="0.2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309</v>
      </c>
      <c r="AL297" s="405" t="s">
        <v>309</v>
      </c>
      <c r="AM297" s="376"/>
      <c r="AN297" s="376"/>
      <c r="AO297" s="376" t="s">
        <v>1187</v>
      </c>
      <c r="AP297" s="376"/>
      <c r="AQ297" s="376"/>
      <c r="AR297" s="376"/>
    </row>
    <row r="298" spans="1:44" ht="27" hidden="1" customHeight="1" x14ac:dyDescent="0.2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311</v>
      </c>
      <c r="AL298" s="405" t="s">
        <v>311</v>
      </c>
      <c r="AM298" s="376"/>
      <c r="AN298" s="376"/>
      <c r="AO298" s="376" t="s">
        <v>1187</v>
      </c>
      <c r="AP298" s="376"/>
      <c r="AQ298" s="376"/>
      <c r="AR298" s="376"/>
    </row>
    <row r="299" spans="1:44" ht="27" hidden="1" customHeight="1" x14ac:dyDescent="0.2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405" t="s">
        <v>313</v>
      </c>
      <c r="AL299" s="405" t="s">
        <v>313</v>
      </c>
      <c r="AM299" s="376"/>
      <c r="AN299" s="376"/>
      <c r="AO299" s="376" t="s">
        <v>1187</v>
      </c>
      <c r="AP299" s="376"/>
      <c r="AQ299" s="376"/>
      <c r="AR299" s="376"/>
    </row>
    <row r="300" spans="1:44" ht="27" hidden="1" customHeight="1" x14ac:dyDescent="0.2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315</v>
      </c>
      <c r="AL300" s="405" t="s">
        <v>315</v>
      </c>
      <c r="AM300" s="376"/>
      <c r="AN300" s="376"/>
      <c r="AO300" s="376" t="s">
        <v>1187</v>
      </c>
      <c r="AP300" s="376"/>
      <c r="AQ300" s="376"/>
      <c r="AR300" s="376"/>
    </row>
    <row r="301" spans="1:44" ht="27" hidden="1" customHeight="1" x14ac:dyDescent="0.2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405" t="s">
        <v>317</v>
      </c>
      <c r="AL301" s="405" t="s">
        <v>317</v>
      </c>
      <c r="AM301" s="376"/>
      <c r="AN301" s="376"/>
      <c r="AO301" s="376" t="s">
        <v>1187</v>
      </c>
      <c r="AP301" s="376"/>
      <c r="AQ301" s="376"/>
      <c r="AR301" s="376"/>
    </row>
    <row r="302" spans="1:44" ht="27" hidden="1" customHeight="1" x14ac:dyDescent="0.2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405" t="s">
        <v>319</v>
      </c>
      <c r="AL302" s="405" t="s">
        <v>319</v>
      </c>
      <c r="AM302" s="376"/>
      <c r="AN302" s="376"/>
      <c r="AO302" s="376" t="s">
        <v>1187</v>
      </c>
      <c r="AP302" s="376"/>
      <c r="AQ302" s="376"/>
      <c r="AR302" s="376"/>
    </row>
    <row r="303" spans="1:44" ht="27" hidden="1" customHeight="1" x14ac:dyDescent="0.2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405" t="s">
        <v>1202</v>
      </c>
      <c r="AL303" s="405" t="s">
        <v>1202</v>
      </c>
      <c r="AM303" s="376"/>
      <c r="AN303" s="376"/>
      <c r="AO303" s="376" t="s">
        <v>1187</v>
      </c>
      <c r="AP303" s="376"/>
      <c r="AQ303" s="376"/>
      <c r="AR303" s="376"/>
    </row>
    <row r="304" spans="1:44" ht="27" hidden="1" customHeight="1" x14ac:dyDescent="0.2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405" t="s">
        <v>1201</v>
      </c>
      <c r="AL304" s="405" t="s">
        <v>1201</v>
      </c>
      <c r="AM304" s="376"/>
      <c r="AN304" s="376"/>
      <c r="AO304" s="376" t="s">
        <v>1187</v>
      </c>
      <c r="AP304" s="376"/>
      <c r="AQ304" s="376"/>
      <c r="AR304" s="376"/>
    </row>
    <row r="305" spans="1:44" ht="27" hidden="1" customHeight="1" x14ac:dyDescent="0.2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405" t="s">
        <v>1200</v>
      </c>
      <c r="AL305" s="405" t="s">
        <v>1200</v>
      </c>
      <c r="AM305" s="376"/>
      <c r="AN305" s="376"/>
      <c r="AO305" s="376" t="s">
        <v>1187</v>
      </c>
      <c r="AP305" s="376"/>
      <c r="AQ305" s="376"/>
      <c r="AR305" s="376"/>
    </row>
    <row r="306" spans="1:44" ht="27" hidden="1" customHeight="1" x14ac:dyDescent="0.2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1199</v>
      </c>
      <c r="AL306" s="405" t="s">
        <v>1199</v>
      </c>
      <c r="AM306" s="376"/>
      <c r="AN306" s="376"/>
      <c r="AO306" s="376" t="s">
        <v>1187</v>
      </c>
      <c r="AP306" s="376"/>
      <c r="AQ306" s="376"/>
      <c r="AR306" s="376"/>
    </row>
    <row r="307" spans="1:44" ht="27" hidden="1" customHeight="1" x14ac:dyDescent="0.2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1198</v>
      </c>
      <c r="AL307" s="405" t="s">
        <v>1198</v>
      </c>
      <c r="AM307" s="376"/>
      <c r="AN307" s="376"/>
      <c r="AO307" s="376" t="s">
        <v>1187</v>
      </c>
      <c r="AP307" s="376"/>
      <c r="AQ307" s="376"/>
      <c r="AR307" s="376"/>
    </row>
    <row r="308" spans="1:44" ht="27" hidden="1" customHeight="1" x14ac:dyDescent="0.2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1196</v>
      </c>
      <c r="AL308" s="405" t="s">
        <v>1196</v>
      </c>
      <c r="AM308" s="376"/>
      <c r="AN308" s="376"/>
      <c r="AO308" s="376" t="s">
        <v>1187</v>
      </c>
      <c r="AP308" s="376"/>
      <c r="AQ308" s="376"/>
      <c r="AR308" s="376"/>
    </row>
    <row r="309" spans="1:44" ht="27" hidden="1" customHeight="1" x14ac:dyDescent="0.2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405" t="s">
        <v>327</v>
      </c>
      <c r="AL309" s="405" t="s">
        <v>327</v>
      </c>
      <c r="AM309" s="376"/>
      <c r="AN309" s="376"/>
      <c r="AO309" s="376" t="s">
        <v>1187</v>
      </c>
      <c r="AP309" s="376" t="s">
        <v>1189</v>
      </c>
      <c r="AQ309" s="376"/>
      <c r="AR309" s="376"/>
    </row>
    <row r="310" spans="1:44" ht="27" hidden="1" customHeight="1" x14ac:dyDescent="0.2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1195</v>
      </c>
      <c r="AL310" s="405" t="s">
        <v>1195</v>
      </c>
      <c r="AM310" s="376"/>
      <c r="AN310" s="376"/>
      <c r="AO310" s="376" t="s">
        <v>1187</v>
      </c>
      <c r="AP310" s="376"/>
      <c r="AQ310" s="376"/>
      <c r="AR310" s="376"/>
    </row>
    <row r="311" spans="1:44" ht="27" hidden="1" customHeight="1" x14ac:dyDescent="0.2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1194</v>
      </c>
      <c r="AL311" s="405" t="s">
        <v>1194</v>
      </c>
      <c r="AM311" s="376"/>
      <c r="AN311" s="376"/>
      <c r="AO311" s="376" t="s">
        <v>1187</v>
      </c>
      <c r="AP311" s="376"/>
      <c r="AQ311" s="376"/>
      <c r="AR311" s="376"/>
    </row>
    <row r="312" spans="1:44" ht="27" hidden="1" customHeight="1" x14ac:dyDescent="0.2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331</v>
      </c>
      <c r="AL312" s="405" t="s">
        <v>331</v>
      </c>
      <c r="AM312" s="376"/>
      <c r="AN312" s="376"/>
      <c r="AO312" s="376" t="s">
        <v>1187</v>
      </c>
      <c r="AP312" s="376" t="s">
        <v>1189</v>
      </c>
      <c r="AQ312" s="376"/>
      <c r="AR312" s="376"/>
    </row>
    <row r="313" spans="1:44" ht="27" hidden="1" customHeight="1" x14ac:dyDescent="0.2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1193</v>
      </c>
      <c r="AL313" s="405" t="s">
        <v>1193</v>
      </c>
      <c r="AM313" s="376"/>
      <c r="AN313" s="376"/>
      <c r="AO313" s="376" t="s">
        <v>1187</v>
      </c>
      <c r="AP313" s="376"/>
      <c r="AQ313" s="376"/>
      <c r="AR313" s="376"/>
    </row>
    <row r="314" spans="1:44" ht="27" hidden="1" customHeight="1" x14ac:dyDescent="0.2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1192</v>
      </c>
      <c r="AL314" s="405" t="s">
        <v>1192</v>
      </c>
      <c r="AM314" s="376"/>
      <c r="AN314" s="376"/>
      <c r="AO314" s="376" t="s">
        <v>1187</v>
      </c>
      <c r="AP314" s="376"/>
      <c r="AQ314" s="376"/>
      <c r="AR314" s="376"/>
    </row>
    <row r="315" spans="1:44" ht="27" hidden="1" customHeight="1" x14ac:dyDescent="0.2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1191</v>
      </c>
      <c r="AL315" s="405" t="s">
        <v>1191</v>
      </c>
      <c r="AM315" s="376"/>
      <c r="AN315" s="376"/>
      <c r="AO315" s="376" t="s">
        <v>1187</v>
      </c>
      <c r="AP315" s="376"/>
      <c r="AQ315" s="376"/>
      <c r="AR315" s="376"/>
    </row>
    <row r="316" spans="1:44" ht="27" hidden="1" customHeight="1" x14ac:dyDescent="0.2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1185</v>
      </c>
      <c r="AL316" s="405" t="s">
        <v>1185</v>
      </c>
      <c r="AM316" s="376"/>
      <c r="AN316" s="376"/>
      <c r="AO316" s="376" t="s">
        <v>1187</v>
      </c>
      <c r="AP316" s="376" t="s">
        <v>1189</v>
      </c>
      <c r="AQ316" s="376"/>
      <c r="AR316" s="376"/>
    </row>
    <row r="317" spans="1:44" ht="27" hidden="1" customHeight="1" x14ac:dyDescent="0.2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405" t="s">
        <v>337</v>
      </c>
      <c r="AL317" s="405" t="s">
        <v>337</v>
      </c>
      <c r="AM317" s="376"/>
      <c r="AN317" s="376" t="s">
        <v>1183</v>
      </c>
      <c r="AO317" s="376" t="s">
        <v>1187</v>
      </c>
      <c r="AP317" s="376" t="s">
        <v>1188</v>
      </c>
      <c r="AQ317" s="376"/>
      <c r="AR317" s="376"/>
    </row>
    <row r="318" spans="1:44" ht="27" hidden="1" customHeight="1" x14ac:dyDescent="0.2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405" t="s">
        <v>339</v>
      </c>
      <c r="AL318" s="405" t="s">
        <v>339</v>
      </c>
      <c r="AM318" s="376"/>
      <c r="AN318" s="376" t="s">
        <v>1183</v>
      </c>
      <c r="AO318" s="376" t="s">
        <v>1187</v>
      </c>
      <c r="AP318" s="376" t="s">
        <v>1188</v>
      </c>
      <c r="AQ318" s="376"/>
      <c r="AR318" s="376"/>
    </row>
    <row r="319" spans="1:44" ht="27" hidden="1" customHeight="1" x14ac:dyDescent="0.2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405" t="s">
        <v>341</v>
      </c>
      <c r="AL319" s="405" t="s">
        <v>341</v>
      </c>
      <c r="AM319" s="376"/>
      <c r="AN319" s="376" t="s">
        <v>1183</v>
      </c>
      <c r="AO319" s="376" t="s">
        <v>1187</v>
      </c>
      <c r="AP319" s="376" t="s">
        <v>1188</v>
      </c>
      <c r="AQ319" s="376"/>
      <c r="AR319" s="376"/>
    </row>
    <row r="320" spans="1:44" ht="27" hidden="1" customHeight="1" x14ac:dyDescent="0.2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343</v>
      </c>
      <c r="AL320" s="405" t="s">
        <v>343</v>
      </c>
      <c r="AM320" s="376"/>
      <c r="AN320" s="376" t="s">
        <v>1183</v>
      </c>
      <c r="AO320" s="376" t="s">
        <v>1187</v>
      </c>
      <c r="AP320" s="376" t="s">
        <v>1188</v>
      </c>
      <c r="AQ320" s="376"/>
      <c r="AR320" s="376"/>
    </row>
    <row r="321" spans="1:44" ht="27" hidden="1" customHeight="1" x14ac:dyDescent="0.2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345</v>
      </c>
      <c r="AL321" s="405" t="s">
        <v>345</v>
      </c>
      <c r="AM321" s="376"/>
      <c r="AN321" s="376" t="s">
        <v>1183</v>
      </c>
      <c r="AO321" s="376" t="s">
        <v>1187</v>
      </c>
      <c r="AP321" s="376" t="s">
        <v>1188</v>
      </c>
      <c r="AQ321" s="376"/>
      <c r="AR321" s="376"/>
    </row>
    <row r="322" spans="1:44" ht="27" hidden="1" customHeight="1" x14ac:dyDescent="0.2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347</v>
      </c>
      <c r="AL322" s="405" t="s">
        <v>347</v>
      </c>
      <c r="AM322" s="376"/>
      <c r="AN322" s="376" t="s">
        <v>1183</v>
      </c>
      <c r="AO322" s="376" t="s">
        <v>1187</v>
      </c>
      <c r="AP322" s="376"/>
      <c r="AQ322" s="376"/>
      <c r="AR322" s="376"/>
    </row>
    <row r="323" spans="1:44" ht="27" hidden="1" customHeight="1" x14ac:dyDescent="0.2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349</v>
      </c>
      <c r="AL323" s="405" t="s">
        <v>349</v>
      </c>
      <c r="AM323" s="376"/>
      <c r="AN323" s="376" t="s">
        <v>1183</v>
      </c>
      <c r="AO323" s="376"/>
      <c r="AP323" s="376"/>
      <c r="AQ323" s="376"/>
      <c r="AR323" s="376"/>
    </row>
    <row r="324" spans="1:44" ht="27" hidden="1" customHeight="1" x14ac:dyDescent="0.2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351</v>
      </c>
      <c r="AL324" s="405" t="s">
        <v>351</v>
      </c>
      <c r="AM324" s="376"/>
      <c r="AN324" s="376" t="s">
        <v>1183</v>
      </c>
      <c r="AO324" s="376"/>
      <c r="AP324" s="376"/>
      <c r="AQ324" s="376"/>
      <c r="AR324" s="376"/>
    </row>
    <row r="325" spans="1:44" ht="27" customHeight="1" thickBot="1" x14ac:dyDescent="0.3">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392"/>
      <c r="AL325" s="520"/>
      <c r="AM325" s="422"/>
    </row>
    <row r="327" spans="1:44"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4" ht="27" customHeight="1" x14ac:dyDescent="0.25">
      <c r="F328" s="384" t="s">
        <v>1863</v>
      </c>
      <c r="G328" s="384" t="str">
        <f>_xlfn.CONCAT(I88,I87,I86,I85,I84,I83,I82,I81,I80,I79,I78,I77,I76,I74,I73,I72,I71,I70,I69,I65,I64,I63)</f>
        <v>11111111001000010000111010000001</v>
      </c>
      <c r="H328" s="458" t="s">
        <v>1870</v>
      </c>
      <c r="I328" s="457" t="s">
        <v>2010</v>
      </c>
    </row>
    <row r="329" spans="1:44" ht="27" customHeight="1" x14ac:dyDescent="0.25">
      <c r="F329" s="384" t="s">
        <v>1866</v>
      </c>
      <c r="G329" s="384" t="str">
        <f>_xlfn.CONCAT(I98,I97,I96,I95,I94,I93,I92,I91,I90,I89)</f>
        <v>00000000000000000(1 &lt;&lt; cse_sram_num_banks) - 1</v>
      </c>
      <c r="I329" s="457" t="s">
        <v>2620</v>
      </c>
    </row>
    <row r="330" spans="1:44"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4" ht="27" customHeight="1" x14ac:dyDescent="0.25">
      <c r="F331" s="384" t="s">
        <v>1998</v>
      </c>
      <c r="G331" s="384" t="str">
        <f>_xlfn.CONCAT(I125,I124,I123,I122)</f>
        <v>00000000000000000000000000000000</v>
      </c>
      <c r="H331" s="384" t="s">
        <v>1878</v>
      </c>
      <c r="I331" s="457" t="s">
        <v>1878</v>
      </c>
    </row>
    <row r="332" spans="1:44" ht="27" customHeight="1" x14ac:dyDescent="0.25">
      <c r="F332" s="384" t="s">
        <v>1999</v>
      </c>
      <c r="G332" s="384" t="s">
        <v>2000</v>
      </c>
      <c r="I332" s="457" t="s">
        <v>2000</v>
      </c>
    </row>
    <row r="333" spans="1:44" ht="27" customHeight="1" x14ac:dyDescent="0.25">
      <c r="F333" s="384" t="s">
        <v>1749</v>
      </c>
      <c r="I333" s="457"/>
      <c r="W333" s="348"/>
    </row>
    <row r="334" spans="1:44"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4"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25">
      <c r="D338" s="467"/>
    </row>
    <row r="339" spans="4:4" ht="27" customHeight="1" x14ac:dyDescent="0.25">
      <c r="D339" s="467"/>
    </row>
    <row r="340" spans="4:4" ht="27" customHeight="1" x14ac:dyDescent="0.25">
      <c r="D340" s="468"/>
    </row>
    <row r="341" spans="4:4" ht="27" customHeight="1" x14ac:dyDescent="0.25">
      <c r="D341" s="468"/>
    </row>
    <row r="342" spans="4:4" ht="27" customHeight="1" x14ac:dyDescent="0.25">
      <c r="D342" s="468"/>
    </row>
    <row r="343" spans="4:4" ht="27" customHeight="1" x14ac:dyDescent="0.25">
      <c r="D343" s="468"/>
    </row>
  </sheetData>
  <phoneticPr fontId="18" type="noConversion"/>
  <conditionalFormatting sqref="L2 L40:L65 L146 L256:L1048576 L225:L245 L35:L37 L149 D340:D343 L12:L15 L19:L22 L26:L33 L138:L143 L154:L221 L69:L74 L247:L252 L76:L129 L4:L8">
    <cfRule type="cellIs" dxfId="2823" priority="3576" operator="equal">
      <formula>1</formula>
    </cfRule>
  </conditionalFormatting>
  <conditionalFormatting sqref="P146:AB146 P215:Z216 P231:Z231 P248:Z248 Z253:Z254 P262:AC284 AA261:AC261 AA285:AC287 AN1:DJ71 AN256:DJ1048576 P217:AC221 P230:AC230 P245:V245 AG72:AJ74 P38:Y38 AN247:DJ254 P247:AC247 P232:Q232 S232:AA232 X245:AC245 AN76:DJ245 P233:AC242 P256:AC260 P288:AC1048576 P1:AC2 AA144:AC148 Z222:AC229 P249:AC252 AC232 AA255:AC255 AC253:AC254 AB38:AC38 P39:AC74 AG38:AG39 AG76:AJ104 AG107:AJ214 P76:AC143 P149:AC214 P4:AC14 P15:AD15 P16:AC37 AD18 P243:AA244 AM76:AM214 AM72:DJ74">
    <cfRule type="expression" dxfId="2822" priority="3570">
      <formula>AND(P1=0, P1&lt;&gt;"")</formula>
    </cfRule>
    <cfRule type="expression" dxfId="2821" priority="3571">
      <formula>AND(P1&gt;0, P1&lt;10000000000)</formula>
    </cfRule>
    <cfRule type="cellIs" dxfId="2820" priority="3572" operator="equal">
      <formula>"yes"</formula>
    </cfRule>
    <cfRule type="cellIs" dxfId="2819" priority="3573" operator="equal">
      <formula>"no"</formula>
    </cfRule>
    <cfRule type="cellIs" dxfId="2818" priority="3575" operator="equal">
      <formula>"remove"</formula>
    </cfRule>
  </conditionalFormatting>
  <conditionalFormatting sqref="N5:N8 N40:N65 N35:N37 N12:N15 N19:N22 N26:N33 N154 N138:N145 N147:N150 N164:N224 N157:N159 N69:N74 N226:N245 N247:N1048574 N76:N129">
    <cfRule type="expression" dxfId="2817" priority="3333">
      <formula>COUNTIF($N$5:$N5,$N5)&gt;1</formula>
    </cfRule>
  </conditionalFormatting>
  <conditionalFormatting sqref="M5:M8 M40:M65 M35:M37 M12:M15 M19:M22 M26:M33 M147:M151 M138:M145 M164:M224 M157:M159 M154:M155 M69:M74 M226:M245 M248:M1048574 M76:M129">
    <cfRule type="expression" dxfId="2816" priority="3332">
      <formula>COUNTIF($M$5:$M5,$M5)&gt;1</formula>
    </cfRule>
  </conditionalFormatting>
  <conditionalFormatting sqref="G5:G8 G40:G65 G146 G149:G159 G225:G245 G35:G37 G12:G15 G19:G22 G26:G33 G138:G143 G164:G221 G69:G74 G256:G1048576 G247:G252 G76:G129">
    <cfRule type="containsText" dxfId="2815" priority="3331" operator="containsText" text="deprecated">
      <formula>NOT(ISERROR(SEARCH("deprecated",G5)))</formula>
    </cfRule>
  </conditionalFormatting>
  <conditionalFormatting sqref="A141 D147:F147 D141:E142 G147:G148 A27:G33 H147:O147 H148:M148 A145:C147 A142:C143 B230:AC230 B215:Z216 B231:Z231 B248:Z248 A149:A153 A148:F148 A230:A245 A155:A224 A261:O261 AA261:AC261 A285:O287 AA285:AC287 B253:O254 Z253:Z254 A225:O228 B222:O224 K229:O229 A34:C34 B150:C153 E150:K153 M150:M151 A330:N333 B245:V245 A9:C11 A18:E18 A16:C17 E16:E17 A25:E25 A23:C24 E23:E24 A130:B137 B160:C163 L160:L163 B155:L156 M155 B207:C208 E207:N208 AG5:AJ37 AG255:AJ291 AG217:AJ230 AG293:AJ298 AG300:AJ300 AG302:AJ438 A262:AC284 AG40:AJ74 I38:Y38 A35:G43 B247:L247 A247:A254 B232:Q232 S232:AA232 X245:AC245 N247:AC247 A73:A75 A44:AC74 A5:AC8 AA147:AC148 I27:AC33 B233:AC242 A256:AC260 G141:AC142 AA255:AC255 I35:AC37 P34:AC34 P150:AC153 A334:AC438 A288:AC329 P330:AC333 D143:AC146 B149:AC149 B154:AC154 B217:AC221 Z222:AC229 P9:AC11 A19:AC22 A26:AC26 P23:AC25 A138:AC140 B164:AC206 B157:AC159 O155:AC156 B209:AC214 P207:AC208 B249:AC252 AC232 A76:AC129 AC253:AC254 AB38:AC38 I39:AC43 AG38:AI39 AG76:AJ104 AG107:AJ214 P130:AC137 P160:AC163 A12:AC14 A15:AD15 P16:AC18 AD18 B243:AA244 AM247:DG438 AM76:DG245 AM5:DG74 AG249:AJ252">
    <cfRule type="expression" dxfId="2814" priority="3587">
      <formula>$J5="SoftStrap"</formula>
    </cfRule>
    <cfRule type="expression" dxfId="2813" priority="3872">
      <formula>$J5="GP2_CATEGORY"</formula>
    </cfRule>
    <cfRule type="expression" dxfId="2812" priority="3873">
      <formula>$J5="GP3_CATEGORY"</formula>
    </cfRule>
    <cfRule type="expression" dxfId="2811" priority="3874">
      <formula>$J5="GP3_IFP_CATEGORY"</formula>
    </cfRule>
    <cfRule type="expression" dxfId="2810" priority="3875">
      <formula>$J5="GP1_CATEGORY"</formula>
    </cfRule>
    <cfRule type="expression" dxfId="2809" priority="3876">
      <formula>$J5="GP1_IFP_CATEGORY"</formula>
    </cfRule>
  </conditionalFormatting>
  <conditionalFormatting sqref="L144 L147">
    <cfRule type="cellIs" dxfId="2808" priority="3308" operator="equal">
      <formula>1</formula>
    </cfRule>
  </conditionalFormatting>
  <conditionalFormatting sqref="K147 K144">
    <cfRule type="colorScale" priority="3309">
      <colorScale>
        <cfvo type="min"/>
        <cfvo type="percentile" val="50"/>
        <cfvo type="max"/>
        <color rgb="FFF8696B"/>
        <color rgb="FFFFEB84"/>
        <color rgb="FF63BE7B"/>
      </colorScale>
    </cfRule>
  </conditionalFormatting>
  <conditionalFormatting sqref="P144:Y144">
    <cfRule type="expression" dxfId="2807" priority="3303">
      <formula>AND(P144=0, P144&lt;&gt;"")</formula>
    </cfRule>
    <cfRule type="expression" dxfId="2806" priority="3304">
      <formula>AND(P144&gt;0, P144&lt;10000000000)</formula>
    </cfRule>
    <cfRule type="cellIs" dxfId="2805" priority="3305" operator="equal">
      <formula>"yes"</formula>
    </cfRule>
    <cfRule type="cellIs" dxfId="2804" priority="3306" operator="equal">
      <formula>"no"</formula>
    </cfRule>
    <cfRule type="cellIs" dxfId="2803" priority="3307" operator="equal">
      <formula>"remove"</formula>
    </cfRule>
  </conditionalFormatting>
  <conditionalFormatting sqref="A144">
    <cfRule type="expression" dxfId="2802" priority="3317">
      <formula>$J144="SoftStrap"</formula>
    </cfRule>
    <cfRule type="expression" dxfId="2801" priority="3318">
      <formula>$J144="GP2_CATEGORY"</formula>
    </cfRule>
    <cfRule type="expression" dxfId="2800" priority="3319">
      <formula>$J144="GP3_CATEGORY"</formula>
    </cfRule>
    <cfRule type="expression" dxfId="2799" priority="3320">
      <formula>$J144="GP3_IFP_CATEGORY"</formula>
    </cfRule>
    <cfRule type="expression" dxfId="2798" priority="3321">
      <formula>$J144="GP1_CATEGORY"</formula>
    </cfRule>
    <cfRule type="expression" dxfId="2797" priority="3322">
      <formula>$J144="GP1_IFP_CATEGORY"</formula>
    </cfRule>
  </conditionalFormatting>
  <conditionalFormatting sqref="L145:L146">
    <cfRule type="cellIs" dxfId="2796" priority="3285" operator="equal">
      <formula>1</formula>
    </cfRule>
  </conditionalFormatting>
  <conditionalFormatting sqref="K145">
    <cfRule type="colorScale" priority="3286">
      <colorScale>
        <cfvo type="min"/>
        <cfvo type="percentile" val="50"/>
        <cfvo type="max"/>
        <color rgb="FFF8696B"/>
        <color rgb="FFFFEB84"/>
        <color rgb="FF63BE7B"/>
      </colorScale>
    </cfRule>
  </conditionalFormatting>
  <conditionalFormatting sqref="P145:Y146">
    <cfRule type="expression" dxfId="2795" priority="3280">
      <formula>AND(P145=0, P145&lt;&gt;"")</formula>
    </cfRule>
    <cfRule type="expression" dxfId="2794" priority="3281">
      <formula>AND(P145&gt;0, P145&lt;10000000000)</formula>
    </cfRule>
    <cfRule type="cellIs" dxfId="2793" priority="3282" operator="equal">
      <formula>"yes"</formula>
    </cfRule>
    <cfRule type="cellIs" dxfId="2792" priority="3283" operator="equal">
      <formula>"no"</formula>
    </cfRule>
    <cfRule type="cellIs" dxfId="2791" priority="3284" operator="equal">
      <formula>"remove"</formula>
    </cfRule>
  </conditionalFormatting>
  <conditionalFormatting sqref="L148">
    <cfRule type="cellIs" dxfId="2790" priority="3262" operator="equal">
      <formula>1</formula>
    </cfRule>
  </conditionalFormatting>
  <conditionalFormatting sqref="K148">
    <cfRule type="colorScale" priority="3263">
      <colorScale>
        <cfvo type="min"/>
        <cfvo type="percentile" val="50"/>
        <cfvo type="max"/>
        <color rgb="FFF8696B"/>
        <color rgb="FFFFEB84"/>
        <color rgb="FF63BE7B"/>
      </colorScale>
    </cfRule>
  </conditionalFormatting>
  <conditionalFormatting sqref="A154">
    <cfRule type="expression" dxfId="2789" priority="3271">
      <formula>$J154="SoftStrap"</formula>
    </cfRule>
    <cfRule type="expression" dxfId="2788" priority="3272">
      <formula>$J154="GP2_CATEGORY"</formula>
    </cfRule>
    <cfRule type="expression" dxfId="2787" priority="3273">
      <formula>$J154="GP3_CATEGORY"</formula>
    </cfRule>
    <cfRule type="expression" dxfId="2786" priority="3274">
      <formula>$J154="GP3_IFP_CATEGORY"</formula>
    </cfRule>
    <cfRule type="expression" dxfId="2785" priority="3275">
      <formula>$J154="GP1_CATEGORY"</formula>
    </cfRule>
    <cfRule type="expression" dxfId="2784" priority="3276">
      <formula>$J154="GP1_IFP_CATEGORY"</formula>
    </cfRule>
  </conditionalFormatting>
  <conditionalFormatting sqref="N148">
    <cfRule type="expression" dxfId="2783" priority="3248">
      <formula>$J148="SoftStrap"</formula>
    </cfRule>
    <cfRule type="expression" dxfId="2782" priority="3249">
      <formula>$J148="GP2_CATEGORY"</formula>
    </cfRule>
    <cfRule type="expression" dxfId="2781" priority="3250">
      <formula>$J148="GP3_CATEGORY"</formula>
    </cfRule>
    <cfRule type="expression" dxfId="2780" priority="3251">
      <formula>$J148="GP3_IFP_CATEGORY"</formula>
    </cfRule>
    <cfRule type="expression" dxfId="2779" priority="3252">
      <formula>$J148="GP1_CATEGORY"</formula>
    </cfRule>
    <cfRule type="expression" dxfId="2778" priority="3253">
      <formula>$J148="GP1_IFP_CATEGORY"</formula>
    </cfRule>
  </conditionalFormatting>
  <conditionalFormatting sqref="O148">
    <cfRule type="expression" dxfId="2777" priority="3241">
      <formula>$J148="SoftStrap"</formula>
    </cfRule>
    <cfRule type="expression" dxfId="2776" priority="3242">
      <formula>$J148="GP2_CATEGORY"</formula>
    </cfRule>
    <cfRule type="expression" dxfId="2775" priority="3243">
      <formula>$J148="GP3_CATEGORY"</formula>
    </cfRule>
    <cfRule type="expression" dxfId="2774" priority="3244">
      <formula>$J148="GP3_IFP_CATEGORY"</formula>
    </cfRule>
    <cfRule type="expression" dxfId="2773" priority="3245">
      <formula>$J148="GP1_CATEGORY"</formula>
    </cfRule>
    <cfRule type="expression" dxfId="2772" priority="3246">
      <formula>$J148="GP1_IFP_CATEGORY"</formula>
    </cfRule>
  </conditionalFormatting>
  <conditionalFormatting sqref="L38:L39">
    <cfRule type="cellIs" dxfId="2771" priority="3226" operator="equal">
      <formula>1</formula>
    </cfRule>
  </conditionalFormatting>
  <conditionalFormatting sqref="K38:K39">
    <cfRule type="colorScale" priority="3227">
      <colorScale>
        <cfvo type="min"/>
        <cfvo type="percentile" val="50"/>
        <cfvo type="max"/>
        <color rgb="FFF8696B"/>
        <color rgb="FFFFEB84"/>
        <color rgb="FF63BE7B"/>
      </colorScale>
    </cfRule>
  </conditionalFormatting>
  <conditionalFormatting sqref="N38:N39">
    <cfRule type="expression" dxfId="2770" priority="3220">
      <formula>COUNTIF($N$5:$N38,$N38)&gt;1</formula>
    </cfRule>
  </conditionalFormatting>
  <conditionalFormatting sqref="M38:M39">
    <cfRule type="expression" dxfId="2769" priority="3219">
      <formula>COUNTIF($M$5:$M38,$M38)&gt;1</formula>
    </cfRule>
  </conditionalFormatting>
  <conditionalFormatting sqref="G38:G39">
    <cfRule type="containsText" dxfId="2768" priority="3218" operator="containsText" text="deprecated">
      <formula>NOT(ISERROR(SEARCH("deprecated",G38)))</formula>
    </cfRule>
  </conditionalFormatting>
  <conditionalFormatting sqref="L66:L68">
    <cfRule type="cellIs" dxfId="2767" priority="3203" operator="equal">
      <formula>1</formula>
    </cfRule>
  </conditionalFormatting>
  <conditionalFormatting sqref="K66:K68">
    <cfRule type="colorScale" priority="3204">
      <colorScale>
        <cfvo type="min"/>
        <cfvo type="percentile" val="50"/>
        <cfvo type="max"/>
        <color rgb="FFF8696B"/>
        <color rgb="FFFFEB84"/>
        <color rgb="FF63BE7B"/>
      </colorScale>
    </cfRule>
  </conditionalFormatting>
  <conditionalFormatting sqref="N66:N68">
    <cfRule type="expression" dxfId="2766" priority="3197">
      <formula>COUNTIF($N$5:$N66,$N66)&gt;1</formula>
    </cfRule>
  </conditionalFormatting>
  <conditionalFormatting sqref="M66:M68">
    <cfRule type="expression" dxfId="2765" priority="3196">
      <formula>COUNTIF($M$5:$M66,$M66)&gt;1</formula>
    </cfRule>
  </conditionalFormatting>
  <conditionalFormatting sqref="G66:G68">
    <cfRule type="containsText" dxfId="2764" priority="3195" operator="containsText" text="deprecated">
      <formula>NOT(ISERROR(SEARCH("deprecated",G66)))</formula>
    </cfRule>
  </conditionalFormatting>
  <conditionalFormatting sqref="G144:G148">
    <cfRule type="containsText" dxfId="2763" priority="3188" operator="containsText" text="deprecated">
      <formula>NOT(ISERROR(SEARCH("deprecated",G144)))</formula>
    </cfRule>
  </conditionalFormatting>
  <conditionalFormatting sqref="Z146">
    <cfRule type="expression" dxfId="2762" priority="3111">
      <formula>AND(Z146=0, Z146&lt;&gt;"")</formula>
    </cfRule>
    <cfRule type="expression" dxfId="2761" priority="3112">
      <formula>AND(Z146&gt;0, Z146&lt;10000000000)</formula>
    </cfRule>
    <cfRule type="cellIs" dxfId="2760" priority="3113" operator="equal">
      <formula>"yes"</formula>
    </cfRule>
    <cfRule type="cellIs" dxfId="2759" priority="3114" operator="equal">
      <formula>"no"</formula>
    </cfRule>
    <cfRule type="cellIs" dxfId="2758" priority="3115" operator="equal">
      <formula>"remove"</formula>
    </cfRule>
  </conditionalFormatting>
  <conditionalFormatting sqref="N146 N225:N226">
    <cfRule type="expression" dxfId="2757" priority="3895">
      <formula>COUNTIF($N$5:$N148,$N146)&gt;1</formula>
    </cfRule>
  </conditionalFormatting>
  <conditionalFormatting sqref="M146 M225:M226">
    <cfRule type="expression" dxfId="2756" priority="3899">
      <formula>COUNTIF($M$5:$M148,$M146)&gt;1</formula>
    </cfRule>
  </conditionalFormatting>
  <conditionalFormatting sqref="C141">
    <cfRule type="expression" dxfId="2755" priority="3083">
      <formula>$J141="SoftStrap"</formula>
    </cfRule>
    <cfRule type="expression" dxfId="2754" priority="3084">
      <formula>$J141="GP2_CATEGORY"</formula>
    </cfRule>
    <cfRule type="expression" dxfId="2753" priority="3085">
      <formula>$J141="GP3_CATEGORY"</formula>
    </cfRule>
    <cfRule type="expression" dxfId="2752" priority="3086">
      <formula>$J141="GP3_IFP_CATEGORY"</formula>
    </cfRule>
    <cfRule type="expression" dxfId="2751" priority="3087">
      <formula>$J141="GP1_CATEGORY"</formula>
    </cfRule>
    <cfRule type="expression" dxfId="2750" priority="3088">
      <formula>$J141="GP1_IFP_CATEGORY"</formula>
    </cfRule>
  </conditionalFormatting>
  <conditionalFormatting sqref="C144">
    <cfRule type="expression" dxfId="2749" priority="3077">
      <formula>$J144="SoftStrap"</formula>
    </cfRule>
    <cfRule type="expression" dxfId="2748" priority="3078">
      <formula>$J144="GP2_CATEGORY"</formula>
    </cfRule>
    <cfRule type="expression" dxfId="2747" priority="3079">
      <formula>$J144="GP3_CATEGORY"</formula>
    </cfRule>
    <cfRule type="expression" dxfId="2746" priority="3080">
      <formula>$J144="GP3_IFP_CATEGORY"</formula>
    </cfRule>
    <cfRule type="expression" dxfId="2745" priority="3081">
      <formula>$J144="GP1_CATEGORY"</formula>
    </cfRule>
    <cfRule type="expression" dxfId="2744" priority="3082">
      <formula>$J144="GP1_IFP_CATEGORY"</formula>
    </cfRule>
  </conditionalFormatting>
  <conditionalFormatting sqref="F142">
    <cfRule type="expression" dxfId="2743" priority="3047">
      <formula>$J142="SoftStrap"</formula>
    </cfRule>
    <cfRule type="expression" dxfId="2742" priority="3048">
      <formula>$J142="GP2_CATEGORY"</formula>
    </cfRule>
    <cfRule type="expression" dxfId="2741" priority="3049">
      <formula>$J142="GP3_CATEGORY"</formula>
    </cfRule>
    <cfRule type="expression" dxfId="2740" priority="3050">
      <formula>$J142="GP3_IFP_CATEGORY"</formula>
    </cfRule>
    <cfRule type="expression" dxfId="2739" priority="3051">
      <formula>$J142="GP1_CATEGORY"</formula>
    </cfRule>
    <cfRule type="expression" dxfId="2738" priority="3052">
      <formula>$J142="GP1_IFP_CATEGORY"</formula>
    </cfRule>
  </conditionalFormatting>
  <conditionalFormatting sqref="F141">
    <cfRule type="expression" dxfId="2737" priority="3041">
      <formula>$J141="SoftStrap"</formula>
    </cfRule>
    <cfRule type="expression" dxfId="2736" priority="3042">
      <formula>$J141="GP2_CATEGORY"</formula>
    </cfRule>
    <cfRule type="expression" dxfId="2735" priority="3043">
      <formula>$J141="GP3_CATEGORY"</formula>
    </cfRule>
    <cfRule type="expression" dxfId="2734" priority="3044">
      <formula>$J141="GP3_IFP_CATEGORY"</formula>
    </cfRule>
    <cfRule type="expression" dxfId="2733" priority="3045">
      <formula>$J141="GP1_CATEGORY"</formula>
    </cfRule>
    <cfRule type="expression" dxfId="2732" priority="3046">
      <formula>$J141="GP1_IFP_CATEGORY"</formula>
    </cfRule>
  </conditionalFormatting>
  <conditionalFormatting sqref="B141">
    <cfRule type="expression" dxfId="2731" priority="3035">
      <formula>$J141="SoftStrap"</formula>
    </cfRule>
    <cfRule type="expression" dxfId="2730" priority="3036">
      <formula>$J141="GP2_CATEGORY"</formula>
    </cfRule>
    <cfRule type="expression" dxfId="2729" priority="3037">
      <formula>$J141="GP3_CATEGORY"</formula>
    </cfRule>
    <cfRule type="expression" dxfId="2728" priority="3038">
      <formula>$J141="GP3_IFP_CATEGORY"</formula>
    </cfRule>
    <cfRule type="expression" dxfId="2727" priority="3039">
      <formula>$J141="GP1_CATEGORY"</formula>
    </cfRule>
    <cfRule type="expression" dxfId="2726" priority="3040">
      <formula>$J141="GP1_IFP_CATEGORY"</formula>
    </cfRule>
  </conditionalFormatting>
  <conditionalFormatting sqref="B144">
    <cfRule type="expression" dxfId="2725" priority="3029">
      <formula>$J144="SoftStrap"</formula>
    </cfRule>
    <cfRule type="expression" dxfId="2724" priority="3030">
      <formula>$J144="GP2_CATEGORY"</formula>
    </cfRule>
    <cfRule type="expression" dxfId="2723" priority="3031">
      <formula>$J144="GP3_CATEGORY"</formula>
    </cfRule>
    <cfRule type="expression" dxfId="2722" priority="3032">
      <formula>$J144="GP3_IFP_CATEGORY"</formula>
    </cfRule>
    <cfRule type="expression" dxfId="2721" priority="3033">
      <formula>$J144="GP1_CATEGORY"</formula>
    </cfRule>
    <cfRule type="expression" dxfId="2720" priority="3034">
      <formula>$J144="GP1_IFP_CATEGORY"</formula>
    </cfRule>
  </conditionalFormatting>
  <conditionalFormatting sqref="G147:G148 G144:G145">
    <cfRule type="containsText" dxfId="2719" priority="3028" operator="containsText" text="deprecated">
      <formula>NOT(ISERROR(SEARCH("deprecated",G144)))</formula>
    </cfRule>
  </conditionalFormatting>
  <conditionalFormatting sqref="H27:H33 H35:H43">
    <cfRule type="expression" dxfId="2718" priority="3023">
      <formula>$J27="GP2_CATEGORY"</formula>
    </cfRule>
    <cfRule type="expression" dxfId="2717" priority="3024">
      <formula>$J27="GP3_CATEGORY"</formula>
    </cfRule>
    <cfRule type="expression" dxfId="2716" priority="3025">
      <formula>$J27="GP3_IFP_CATEGORY"</formula>
    </cfRule>
    <cfRule type="expression" dxfId="2715" priority="3026">
      <formula>$J27="GP1_CATEGORY"</formula>
    </cfRule>
    <cfRule type="expression" dxfId="2714" priority="3027">
      <formula>$J27="GP1_IFP_CATEGORY"</formula>
    </cfRule>
  </conditionalFormatting>
  <conditionalFormatting sqref="H256:H1048576 H1:H2 H225:H245 H12:H15 H19:H22 H26:H33 H138:H159 H164:H221 H35:H74 H247:H252 H76:H129 H4:H8">
    <cfRule type="cellIs" dxfId="2713" priority="2872" operator="equal">
      <formula>"JtagRd, SBRd, R4Err"</formula>
    </cfRule>
    <cfRule type="cellIs" dxfId="2712" priority="2873" operator="equal">
      <formula>"JtagRd, SBRd"</formula>
    </cfRule>
    <cfRule type="cellIs" dxfId="2711" priority="2874" operator="equal">
      <formula>"JtagRd, SBRd, JtagWr, SBWr, R4Err"</formula>
    </cfRule>
    <cfRule type="cellIs" dxfId="2710" priority="2875" operator="equal">
      <formula>"JtagRd, SBRd, R4Err, LockTag"</formula>
    </cfRule>
    <cfRule type="cellIs" dxfId="2709" priority="3011" operator="equal">
      <formula>"JtagRd, SBRd, SEC_CRC-16"</formula>
    </cfRule>
    <cfRule type="cellIs" dxfId="2708" priority="3012" operator="equal">
      <formula>"JtagRd, SBRd, JtagWr, R4Err, CRC-16"</formula>
    </cfRule>
    <cfRule type="cellIs" dxfId="2707" priority="3013" operator="equal">
      <formula>"JtagRd, SBRd, JtagWr, SBWr, R4Err, CRC-16"</formula>
    </cfRule>
    <cfRule type="cellIs" dxfId="2706" priority="3014" operator="equal">
      <formula>"JtagRd, SBRd, CRC-16"</formula>
    </cfRule>
  </conditionalFormatting>
  <conditionalFormatting sqref="H256:H1048576 H5:H8 H225:H245 H12:H15 H19:H22 H26:H33 H138:H159 H164:H221 H35:H74 H247:H252 H76:H129">
    <cfRule type="containsText" dxfId="2705" priority="2876" operator="containsText" text="Zeroizable">
      <formula>NOT(ISERROR(SEARCH("Zeroizable",H5)))</formula>
    </cfRule>
    <cfRule type="containsText" dxfId="2704" priority="2877" operator="containsText" text="BOD">
      <formula>NOT(ISERROR(SEARCH("BOD",H5)))</formula>
    </cfRule>
  </conditionalFormatting>
  <conditionalFormatting sqref="L222:L223">
    <cfRule type="cellIs" dxfId="2703" priority="2811" operator="equal">
      <formula>1</formula>
    </cfRule>
  </conditionalFormatting>
  <conditionalFormatting sqref="G222:G223">
    <cfRule type="containsText" dxfId="2702" priority="2803" operator="containsText" text="deprecated">
      <formula>NOT(ISERROR(SEARCH("deprecated",G222)))</formula>
    </cfRule>
  </conditionalFormatting>
  <conditionalFormatting sqref="K222:K223">
    <cfRule type="colorScale" priority="2818">
      <colorScale>
        <cfvo type="min"/>
        <cfvo type="percentile" val="50"/>
        <cfvo type="max"/>
        <color rgb="FFF8696B"/>
        <color rgb="FFFFEB84"/>
        <color rgb="FF63BE7B"/>
      </colorScale>
    </cfRule>
  </conditionalFormatting>
  <conditionalFormatting sqref="H222:H223">
    <cfRule type="cellIs" dxfId="2701" priority="2793" operator="equal">
      <formula>"JtagRd, SBRd, R4Err"</formula>
    </cfRule>
    <cfRule type="cellIs" dxfId="2700" priority="2794" operator="equal">
      <formula>"JtagRd, SBRd"</formula>
    </cfRule>
    <cfRule type="cellIs" dxfId="2699" priority="2795" operator="equal">
      <formula>"JtagRd, SBRd, JtagWr, SBWr, R4Err"</formula>
    </cfRule>
    <cfRule type="cellIs" dxfId="2698" priority="2796" operator="equal">
      <formula>"JtagRd, SBRd, R4Err, LockTag"</formula>
    </cfRule>
    <cfRule type="cellIs" dxfId="2697" priority="2799" operator="equal">
      <formula>"JtagRd, SBRd, SEC_CRC-16"</formula>
    </cfRule>
    <cfRule type="cellIs" dxfId="2696" priority="2800" operator="equal">
      <formula>"JtagRd, SBRd, JtagWr, R4Err, CRC-16"</formula>
    </cfRule>
    <cfRule type="cellIs" dxfId="2695" priority="2801" operator="equal">
      <formula>"JtagRd, SBRd, JtagWr, SBWr, R4Err, CRC-16"</formula>
    </cfRule>
    <cfRule type="cellIs" dxfId="2694" priority="2802" operator="equal">
      <formula>"JtagRd, SBRd, CRC-16"</formula>
    </cfRule>
  </conditionalFormatting>
  <conditionalFormatting sqref="H222:H223">
    <cfRule type="containsText" dxfId="2693" priority="2797" operator="containsText" text="Zeroizable">
      <formula>NOT(ISERROR(SEARCH("Zeroizable",H222)))</formula>
    </cfRule>
    <cfRule type="containsText" dxfId="2692" priority="2798" operator="containsText" text="BOD">
      <formula>NOT(ISERROR(SEARCH("BOD",H222)))</formula>
    </cfRule>
  </conditionalFormatting>
  <conditionalFormatting sqref="L224:L226">
    <cfRule type="cellIs" dxfId="2691" priority="2785" operator="equal">
      <formula>1</formula>
    </cfRule>
  </conditionalFormatting>
  <conditionalFormatting sqref="G224:G226">
    <cfRule type="containsText" dxfId="2690" priority="2777" operator="containsText" text="deprecated">
      <formula>NOT(ISERROR(SEARCH("deprecated",G224)))</formula>
    </cfRule>
  </conditionalFormatting>
  <conditionalFormatting sqref="H224:H226">
    <cfRule type="cellIs" dxfId="2689" priority="2767" operator="equal">
      <formula>"JtagRd, SBRd, R4Err"</formula>
    </cfRule>
    <cfRule type="cellIs" dxfId="2688" priority="2768" operator="equal">
      <formula>"JtagRd, SBRd"</formula>
    </cfRule>
    <cfRule type="cellIs" dxfId="2687" priority="2769" operator="equal">
      <formula>"JtagRd, SBRd, JtagWr, SBWr, R4Err"</formula>
    </cfRule>
    <cfRule type="cellIs" dxfId="2686" priority="2770" operator="equal">
      <formula>"JtagRd, SBRd, R4Err, LockTag"</formula>
    </cfRule>
    <cfRule type="cellIs" dxfId="2685" priority="2773" operator="equal">
      <formula>"JtagRd, SBRd, SEC_CRC-16"</formula>
    </cfRule>
    <cfRule type="cellIs" dxfId="2684" priority="2774" operator="equal">
      <formula>"JtagRd, SBRd, JtagWr, R4Err, CRC-16"</formula>
    </cfRule>
    <cfRule type="cellIs" dxfId="2683" priority="2775" operator="equal">
      <formula>"JtagRd, SBRd, JtagWr, SBWr, R4Err, CRC-16"</formula>
    </cfRule>
    <cfRule type="cellIs" dxfId="2682" priority="2776" operator="equal">
      <formula>"JtagRd, SBRd, CRC-16"</formula>
    </cfRule>
  </conditionalFormatting>
  <conditionalFormatting sqref="H224:H226">
    <cfRule type="containsText" dxfId="2681" priority="2771" operator="containsText" text="Zeroizable">
      <formula>NOT(ISERROR(SEARCH("Zeroizable",H224)))</formula>
    </cfRule>
    <cfRule type="containsText" dxfId="2680" priority="2772" operator="containsText" text="BOD">
      <formula>NOT(ISERROR(SEARCH("BOD",H224)))</formula>
    </cfRule>
  </conditionalFormatting>
  <conditionalFormatting sqref="L253:L254">
    <cfRule type="cellIs" dxfId="2679" priority="2722" operator="equal">
      <formula>1</formula>
    </cfRule>
  </conditionalFormatting>
  <conditionalFormatting sqref="G253:G254">
    <cfRule type="containsText" dxfId="2678" priority="2714" operator="containsText" text="deprecated">
      <formula>NOT(ISERROR(SEARCH("deprecated",G253)))</formula>
    </cfRule>
  </conditionalFormatting>
  <conditionalFormatting sqref="K253:K254">
    <cfRule type="colorScale" priority="2729">
      <colorScale>
        <cfvo type="min"/>
        <cfvo type="percentile" val="50"/>
        <cfvo type="max"/>
        <color rgb="FFF8696B"/>
        <color rgb="FFFFEB84"/>
        <color rgb="FF63BE7B"/>
      </colorScale>
    </cfRule>
  </conditionalFormatting>
  <conditionalFormatting sqref="H253:H254">
    <cfRule type="cellIs" dxfId="2677" priority="2704" operator="equal">
      <formula>"JtagRd, SBRd, R4Err"</formula>
    </cfRule>
    <cfRule type="cellIs" dxfId="2676" priority="2705" operator="equal">
      <formula>"JtagRd, SBRd"</formula>
    </cfRule>
    <cfRule type="cellIs" dxfId="2675" priority="2706" operator="equal">
      <formula>"JtagRd, SBRd, JtagWr, SBWr, R4Err"</formula>
    </cfRule>
    <cfRule type="cellIs" dxfId="2674" priority="2707" operator="equal">
      <formula>"JtagRd, SBRd, R4Err, LockTag"</formula>
    </cfRule>
    <cfRule type="cellIs" dxfId="2673" priority="2710" operator="equal">
      <formula>"JtagRd, SBRd, SEC_CRC-16"</formula>
    </cfRule>
    <cfRule type="cellIs" dxfId="2672" priority="2711" operator="equal">
      <formula>"JtagRd, SBRd, JtagWr, R4Err, CRC-16"</formula>
    </cfRule>
    <cfRule type="cellIs" dxfId="2671" priority="2712" operator="equal">
      <formula>"JtagRd, SBRd, JtagWr, SBWr, R4Err, CRC-16"</formula>
    </cfRule>
    <cfRule type="cellIs" dxfId="2670" priority="2713" operator="equal">
      <formula>"JtagRd, SBRd, CRC-16"</formula>
    </cfRule>
  </conditionalFormatting>
  <conditionalFormatting sqref="H253:H254">
    <cfRule type="containsText" dxfId="2669" priority="2708" operator="containsText" text="Zeroizable">
      <formula>NOT(ISERROR(SEARCH("Zeroizable",H253)))</formula>
    </cfRule>
    <cfRule type="containsText" dxfId="2668" priority="2709" operator="containsText" text="BOD">
      <formula>NOT(ISERROR(SEARCH("BOD",H253)))</formula>
    </cfRule>
  </conditionalFormatting>
  <conditionalFormatting sqref="AB253:AB254">
    <cfRule type="expression" dxfId="2667" priority="2667">
      <formula>AND(AB253=0, AB253&lt;&gt;"")</formula>
    </cfRule>
    <cfRule type="expression" dxfId="2666" priority="2668">
      <formula>AND(AB253&gt;0, AB253&lt;10000000000)</formula>
    </cfRule>
    <cfRule type="cellIs" dxfId="2665" priority="2669" operator="equal">
      <formula>"yes"</formula>
    </cfRule>
    <cfRule type="cellIs" dxfId="2664" priority="2670" operator="equal">
      <formula>"no"</formula>
    </cfRule>
    <cfRule type="cellIs" dxfId="2663" priority="2671" operator="equal">
      <formula>"remove"</formula>
    </cfRule>
  </conditionalFormatting>
  <conditionalFormatting sqref="AB253:AB254">
    <cfRule type="expression" dxfId="2662" priority="2672">
      <formula>$J253="SoftStrap"</formula>
    </cfRule>
    <cfRule type="expression" dxfId="2661" priority="2673">
      <formula>$J253="GP2_CATEGORY"</formula>
    </cfRule>
    <cfRule type="expression" dxfId="2660" priority="2674">
      <formula>$J253="GP3_CATEGORY"</formula>
    </cfRule>
    <cfRule type="expression" dxfId="2659" priority="2675">
      <formula>$J253="GP3_IFP_CATEGORY"</formula>
    </cfRule>
    <cfRule type="expression" dxfId="2658" priority="2676">
      <formula>$J253="GP1_CATEGORY"</formula>
    </cfRule>
    <cfRule type="expression" dxfId="2657" priority="2677">
      <formula>$J253="GP1_IFP_CATEGORY"</formula>
    </cfRule>
  </conditionalFormatting>
  <conditionalFormatting sqref="AA253:AA254">
    <cfRule type="expression" dxfId="2656" priority="2623">
      <formula>AND(AA253=0, AA253&lt;&gt;"")</formula>
    </cfRule>
    <cfRule type="expression" dxfId="2655" priority="2624">
      <formula>AND(AA253&gt;0, AA253&lt;10000000000)</formula>
    </cfRule>
    <cfRule type="cellIs" dxfId="2654" priority="2625" operator="equal">
      <formula>"yes"</formula>
    </cfRule>
    <cfRule type="cellIs" dxfId="2653" priority="2626" operator="equal">
      <formula>"no"</formula>
    </cfRule>
    <cfRule type="cellIs" dxfId="2652" priority="2627" operator="equal">
      <formula>"remove"</formula>
    </cfRule>
  </conditionalFormatting>
  <conditionalFormatting sqref="AA253:AA254">
    <cfRule type="expression" dxfId="2651" priority="2628">
      <formula>$J253="SoftStrap"</formula>
    </cfRule>
    <cfRule type="expression" dxfId="2650" priority="2629">
      <formula>$J253="GP2_CATEGORY"</formula>
    </cfRule>
    <cfRule type="expression" dxfId="2649" priority="2630">
      <formula>$J253="GP3_CATEGORY"</formula>
    </cfRule>
    <cfRule type="expression" dxfId="2648" priority="2631">
      <formula>$J253="GP3_IFP_CATEGORY"</formula>
    </cfRule>
    <cfRule type="expression" dxfId="2647" priority="2632">
      <formula>$J253="GP1_CATEGORY"</formula>
    </cfRule>
    <cfRule type="expression" dxfId="2646" priority="2633">
      <formula>$J253="GP1_IFP_CATEGORY"</formula>
    </cfRule>
  </conditionalFormatting>
  <conditionalFormatting sqref="Z144:Z145">
    <cfRule type="expression" dxfId="2645" priority="2590">
      <formula>AND(Z144=0, Z144&lt;&gt;"")</formula>
    </cfRule>
    <cfRule type="expression" dxfId="2644" priority="2591">
      <formula>AND(Z144&gt;0, Z144&lt;10000000000)</formula>
    </cfRule>
    <cfRule type="cellIs" dxfId="2643" priority="2592" operator="equal">
      <formula>"yes"</formula>
    </cfRule>
    <cfRule type="cellIs" dxfId="2642" priority="2593" operator="equal">
      <formula>"no"</formula>
    </cfRule>
    <cfRule type="cellIs" dxfId="2641" priority="2594" operator="equal">
      <formula>"remove"</formula>
    </cfRule>
  </conditionalFormatting>
  <conditionalFormatting sqref="AA215:AB216">
    <cfRule type="expression" dxfId="2640" priority="2546">
      <formula>AND(AA215=0, AA215&lt;&gt;"")</formula>
    </cfRule>
    <cfRule type="expression" dxfId="2639" priority="2547">
      <formula>AND(AA215&gt;0, AA215&lt;10000000000)</formula>
    </cfRule>
    <cfRule type="cellIs" dxfId="2638" priority="2548" operator="equal">
      <formula>"yes"</formula>
    </cfRule>
    <cfRule type="cellIs" dxfId="2637" priority="2549" operator="equal">
      <formula>"no"</formula>
    </cfRule>
    <cfRule type="cellIs" dxfId="2636" priority="2550" operator="equal">
      <formula>"remove"</formula>
    </cfRule>
  </conditionalFormatting>
  <conditionalFormatting sqref="AA215:AB216">
    <cfRule type="expression" dxfId="2635" priority="2551">
      <formula>$J215="SoftStrap"</formula>
    </cfRule>
    <cfRule type="expression" dxfId="2634" priority="2552">
      <formula>$J215="GP2_CATEGORY"</formula>
    </cfRule>
    <cfRule type="expression" dxfId="2633" priority="2553">
      <formula>$J215="GP3_CATEGORY"</formula>
    </cfRule>
    <cfRule type="expression" dxfId="2632" priority="2554">
      <formula>$J215="GP3_IFP_CATEGORY"</formula>
    </cfRule>
    <cfRule type="expression" dxfId="2631" priority="2555">
      <formula>$J215="GP1_CATEGORY"</formula>
    </cfRule>
    <cfRule type="expression" dxfId="2630" priority="2556">
      <formula>$J215="GP1_IFP_CATEGORY"</formula>
    </cfRule>
  </conditionalFormatting>
  <conditionalFormatting sqref="AC215:AC216">
    <cfRule type="expression" dxfId="2629" priority="2535">
      <formula>AND(AC215=0, AC215&lt;&gt;"")</formula>
    </cfRule>
    <cfRule type="expression" dxfId="2628" priority="2536">
      <formula>AND(AC215&gt;0, AC215&lt;10000000000)</formula>
    </cfRule>
    <cfRule type="cellIs" dxfId="2627" priority="2537" operator="equal">
      <formula>"yes"</formula>
    </cfRule>
    <cfRule type="cellIs" dxfId="2626" priority="2538" operator="equal">
      <formula>"no"</formula>
    </cfRule>
    <cfRule type="cellIs" dxfId="2625" priority="2539" operator="equal">
      <formula>"remove"</formula>
    </cfRule>
  </conditionalFormatting>
  <conditionalFormatting sqref="AC215:AC216">
    <cfRule type="expression" dxfId="2624" priority="2540">
      <formula>$J215="SoftStrap"</formula>
    </cfRule>
    <cfRule type="expression" dxfId="2623" priority="2541">
      <formula>$J215="GP2_CATEGORY"</formula>
    </cfRule>
    <cfRule type="expression" dxfId="2622" priority="2542">
      <formula>$J215="GP3_CATEGORY"</formula>
    </cfRule>
    <cfRule type="expression" dxfId="2621" priority="2543">
      <formula>$J215="GP3_IFP_CATEGORY"</formula>
    </cfRule>
    <cfRule type="expression" dxfId="2620" priority="2544">
      <formula>$J215="GP1_CATEGORY"</formula>
    </cfRule>
    <cfRule type="expression" dxfId="2619" priority="2545">
      <formula>$J215="GP1_IFP_CATEGORY"</formula>
    </cfRule>
  </conditionalFormatting>
  <conditionalFormatting sqref="AB231">
    <cfRule type="expression" dxfId="2618" priority="2524">
      <formula>AND(AB231=0, AB231&lt;&gt;"")</formula>
    </cfRule>
    <cfRule type="expression" dxfId="2617" priority="2525">
      <formula>AND(AB231&gt;0, AB231&lt;10000000000)</formula>
    </cfRule>
    <cfRule type="cellIs" dxfId="2616" priority="2526" operator="equal">
      <formula>"yes"</formula>
    </cfRule>
    <cfRule type="cellIs" dxfId="2615" priority="2527" operator="equal">
      <formula>"no"</formula>
    </cfRule>
    <cfRule type="cellIs" dxfId="2614" priority="2528" operator="equal">
      <formula>"remove"</formula>
    </cfRule>
  </conditionalFormatting>
  <conditionalFormatting sqref="AB231">
    <cfRule type="expression" dxfId="2613" priority="2529">
      <formula>$J231="SoftStrap"</formula>
    </cfRule>
    <cfRule type="expression" dxfId="2612" priority="2530">
      <formula>$J231="GP2_CATEGORY"</formula>
    </cfRule>
    <cfRule type="expression" dxfId="2611" priority="2531">
      <formula>$J231="GP3_CATEGORY"</formula>
    </cfRule>
    <cfRule type="expression" dxfId="2610" priority="2532">
      <formula>$J231="GP3_IFP_CATEGORY"</formula>
    </cfRule>
    <cfRule type="expression" dxfId="2609" priority="2533">
      <formula>$J231="GP1_CATEGORY"</formula>
    </cfRule>
    <cfRule type="expression" dxfId="2608" priority="2534">
      <formula>$J231="GP1_IFP_CATEGORY"</formula>
    </cfRule>
  </conditionalFormatting>
  <conditionalFormatting sqref="AA231">
    <cfRule type="expression" dxfId="2607" priority="2513">
      <formula>AND(AA231=0, AA231&lt;&gt;"")</formula>
    </cfRule>
    <cfRule type="expression" dxfId="2606" priority="2514">
      <formula>AND(AA231&gt;0, AA231&lt;10000000000)</formula>
    </cfRule>
    <cfRule type="cellIs" dxfId="2605" priority="2515" operator="equal">
      <formula>"yes"</formula>
    </cfRule>
    <cfRule type="cellIs" dxfId="2604" priority="2516" operator="equal">
      <formula>"no"</formula>
    </cfRule>
    <cfRule type="cellIs" dxfId="2603" priority="2517" operator="equal">
      <formula>"remove"</formula>
    </cfRule>
  </conditionalFormatting>
  <conditionalFormatting sqref="AA231">
    <cfRule type="expression" dxfId="2602" priority="2518">
      <formula>$J231="SoftStrap"</formula>
    </cfRule>
    <cfRule type="expression" dxfId="2601" priority="2519">
      <formula>$J231="GP2_CATEGORY"</formula>
    </cfRule>
    <cfRule type="expression" dxfId="2600" priority="2520">
      <formula>$J231="GP3_CATEGORY"</formula>
    </cfRule>
    <cfRule type="expression" dxfId="2599" priority="2521">
      <formula>$J231="GP3_IFP_CATEGORY"</formula>
    </cfRule>
    <cfRule type="expression" dxfId="2598" priority="2522">
      <formula>$J231="GP1_CATEGORY"</formula>
    </cfRule>
    <cfRule type="expression" dxfId="2597" priority="2523">
      <formula>$J231="GP1_IFP_CATEGORY"</formula>
    </cfRule>
  </conditionalFormatting>
  <conditionalFormatting sqref="AC231">
    <cfRule type="expression" dxfId="2596" priority="2502">
      <formula>AND(AC231=0, AC231&lt;&gt;"")</formula>
    </cfRule>
    <cfRule type="expression" dxfId="2595" priority="2503">
      <formula>AND(AC231&gt;0, AC231&lt;10000000000)</formula>
    </cfRule>
    <cfRule type="cellIs" dxfId="2594" priority="2504" operator="equal">
      <formula>"yes"</formula>
    </cfRule>
    <cfRule type="cellIs" dxfId="2593" priority="2505" operator="equal">
      <formula>"no"</formula>
    </cfRule>
    <cfRule type="cellIs" dxfId="2592" priority="2506" operator="equal">
      <formula>"remove"</formula>
    </cfRule>
  </conditionalFormatting>
  <conditionalFormatting sqref="AC231">
    <cfRule type="expression" dxfId="2591" priority="2507">
      <formula>$J231="SoftStrap"</formula>
    </cfRule>
    <cfRule type="expression" dxfId="2590" priority="2508">
      <formula>$J231="GP2_CATEGORY"</formula>
    </cfRule>
    <cfRule type="expression" dxfId="2589" priority="2509">
      <formula>$J231="GP3_CATEGORY"</formula>
    </cfRule>
    <cfRule type="expression" dxfId="2588" priority="2510">
      <formula>$J231="GP3_IFP_CATEGORY"</formula>
    </cfRule>
    <cfRule type="expression" dxfId="2587" priority="2511">
      <formula>$J231="GP1_CATEGORY"</formula>
    </cfRule>
    <cfRule type="expression" dxfId="2586" priority="2512">
      <formula>$J231="GP1_IFP_CATEGORY"</formula>
    </cfRule>
  </conditionalFormatting>
  <conditionalFormatting sqref="AB248">
    <cfRule type="expression" dxfId="2585" priority="2491">
      <formula>AND(AB248=0, AB248&lt;&gt;"")</formula>
    </cfRule>
    <cfRule type="expression" dxfId="2584" priority="2492">
      <formula>AND(AB248&gt;0, AB248&lt;10000000000)</formula>
    </cfRule>
    <cfRule type="cellIs" dxfId="2583" priority="2493" operator="equal">
      <formula>"yes"</formula>
    </cfRule>
    <cfRule type="cellIs" dxfId="2582" priority="2494" operator="equal">
      <formula>"no"</formula>
    </cfRule>
    <cfRule type="cellIs" dxfId="2581" priority="2495" operator="equal">
      <formula>"remove"</formula>
    </cfRule>
  </conditionalFormatting>
  <conditionalFormatting sqref="AB248">
    <cfRule type="expression" dxfId="2580" priority="2496">
      <formula>$J248="SoftStrap"</formula>
    </cfRule>
    <cfRule type="expression" dxfId="2579" priority="2497">
      <formula>$J248="GP2_CATEGORY"</formula>
    </cfRule>
    <cfRule type="expression" dxfId="2578" priority="2498">
      <formula>$J248="GP3_CATEGORY"</formula>
    </cfRule>
    <cfRule type="expression" dxfId="2577" priority="2499">
      <formula>$J248="GP3_IFP_CATEGORY"</formula>
    </cfRule>
    <cfRule type="expression" dxfId="2576" priority="2500">
      <formula>$J248="GP1_CATEGORY"</formula>
    </cfRule>
    <cfRule type="expression" dxfId="2575" priority="2501">
      <formula>$J248="GP1_IFP_CATEGORY"</formula>
    </cfRule>
  </conditionalFormatting>
  <conditionalFormatting sqref="AA248">
    <cfRule type="expression" dxfId="2574" priority="2480">
      <formula>AND(AA248=0, AA248&lt;&gt;"")</formula>
    </cfRule>
    <cfRule type="expression" dxfId="2573" priority="2481">
      <formula>AND(AA248&gt;0, AA248&lt;10000000000)</formula>
    </cfRule>
    <cfRule type="cellIs" dxfId="2572" priority="2482" operator="equal">
      <formula>"yes"</formula>
    </cfRule>
    <cfRule type="cellIs" dxfId="2571" priority="2483" operator="equal">
      <formula>"no"</formula>
    </cfRule>
    <cfRule type="cellIs" dxfId="2570" priority="2484" operator="equal">
      <formula>"remove"</formula>
    </cfRule>
  </conditionalFormatting>
  <conditionalFormatting sqref="AA248">
    <cfRule type="expression" dxfId="2569" priority="2485">
      <formula>$J248="SoftStrap"</formula>
    </cfRule>
    <cfRule type="expression" dxfId="2568" priority="2486">
      <formula>$J248="GP2_CATEGORY"</formula>
    </cfRule>
    <cfRule type="expression" dxfId="2567" priority="2487">
      <formula>$J248="GP3_CATEGORY"</formula>
    </cfRule>
    <cfRule type="expression" dxfId="2566" priority="2488">
      <formula>$J248="GP3_IFP_CATEGORY"</formula>
    </cfRule>
    <cfRule type="expression" dxfId="2565" priority="2489">
      <formula>$J248="GP1_CATEGORY"</formula>
    </cfRule>
    <cfRule type="expression" dxfId="2564" priority="2490">
      <formula>$J248="GP1_IFP_CATEGORY"</formula>
    </cfRule>
  </conditionalFormatting>
  <conditionalFormatting sqref="AC248">
    <cfRule type="expression" dxfId="2563" priority="2469">
      <formula>AND(AC248=0, AC248&lt;&gt;"")</formula>
    </cfRule>
    <cfRule type="expression" dxfId="2562" priority="2470">
      <formula>AND(AC248&gt;0, AC248&lt;10000000000)</formula>
    </cfRule>
    <cfRule type="cellIs" dxfId="2561" priority="2471" operator="equal">
      <formula>"yes"</formula>
    </cfRule>
    <cfRule type="cellIs" dxfId="2560" priority="2472" operator="equal">
      <formula>"no"</formula>
    </cfRule>
    <cfRule type="cellIs" dxfId="2559" priority="2473" operator="equal">
      <formula>"remove"</formula>
    </cfRule>
  </conditionalFormatting>
  <conditionalFormatting sqref="AC248">
    <cfRule type="expression" dxfId="2558" priority="2474">
      <formula>$J248="SoftStrap"</formula>
    </cfRule>
    <cfRule type="expression" dxfId="2557" priority="2475">
      <formula>$J248="GP2_CATEGORY"</formula>
    </cfRule>
    <cfRule type="expression" dxfId="2556" priority="2476">
      <formula>$J248="GP3_CATEGORY"</formula>
    </cfRule>
    <cfRule type="expression" dxfId="2555" priority="2477">
      <formula>$J248="GP3_IFP_CATEGORY"</formula>
    </cfRule>
    <cfRule type="expression" dxfId="2554" priority="2478">
      <formula>$J248="GP1_CATEGORY"</formula>
    </cfRule>
    <cfRule type="expression" dxfId="2553" priority="2479">
      <formula>$J248="GP1_IFP_CATEGORY"</formula>
    </cfRule>
  </conditionalFormatting>
  <conditionalFormatting sqref="K256:K1048576 K227 K146 K1:K2 K40:K65 K149:K159 K230:K245 K35:K37 K12:K15 K19:K22 K26:K33 K138:K143 K164:K221 K69:K74 K247:K252 K76:K129 K4:K8">
    <cfRule type="colorScale" priority="3949">
      <colorScale>
        <cfvo type="min"/>
        <cfvo type="percentile" val="50"/>
        <cfvo type="max"/>
        <color rgb="FFF8696B"/>
        <color rgb="FFFFEB84"/>
        <color rgb="FF63BE7B"/>
      </colorScale>
    </cfRule>
  </conditionalFormatting>
  <conditionalFormatting sqref="A229:I229">
    <cfRule type="expression" dxfId="2552" priority="2462">
      <formula>$J229="SoftStrap"</formula>
    </cfRule>
    <cfRule type="expression" dxfId="2551" priority="2463">
      <formula>$J229="GP2_CATEGORY"</formula>
    </cfRule>
    <cfRule type="expression" dxfId="2550" priority="2464">
      <formula>$J229="GP3_CATEGORY"</formula>
    </cfRule>
    <cfRule type="expression" dxfId="2549" priority="2465">
      <formula>$J229="GP3_IFP_CATEGORY"</formula>
    </cfRule>
    <cfRule type="expression" dxfId="2548" priority="2466">
      <formula>$J229="GP1_CATEGORY"</formula>
    </cfRule>
    <cfRule type="expression" dxfId="2547" priority="2467">
      <formula>$J229="GP1_IFP_CATEGORY"</formula>
    </cfRule>
  </conditionalFormatting>
  <conditionalFormatting sqref="K228:K229">
    <cfRule type="colorScale" priority="2468">
      <colorScale>
        <cfvo type="min"/>
        <cfvo type="percentile" val="50"/>
        <cfvo type="max"/>
        <color rgb="FFF8696B"/>
        <color rgb="FFFFEB84"/>
        <color rgb="FF63BE7B"/>
      </colorScale>
    </cfRule>
  </conditionalFormatting>
  <conditionalFormatting sqref="J229">
    <cfRule type="expression" dxfId="2546" priority="2401">
      <formula>$J229="SoftStrap"</formula>
    </cfRule>
    <cfRule type="expression" dxfId="2545" priority="2402">
      <formula>$J229="GP2_CATEGORY"</formula>
    </cfRule>
    <cfRule type="expression" dxfId="2544" priority="2403">
      <formula>$J229="GP3_CATEGORY"</formula>
    </cfRule>
    <cfRule type="expression" dxfId="2543" priority="2404">
      <formula>$J229="GP3_IFP_CATEGORY"</formula>
    </cfRule>
    <cfRule type="expression" dxfId="2542" priority="2405">
      <formula>$J229="GP1_CATEGORY"</formula>
    </cfRule>
    <cfRule type="expression" dxfId="2541" priority="2406">
      <formula>$J229="GP1_IFP_CATEGORY"</formula>
    </cfRule>
  </conditionalFormatting>
  <conditionalFormatting sqref="L255">
    <cfRule type="cellIs" dxfId="2540" priority="2387" operator="equal">
      <formula>1</formula>
    </cfRule>
  </conditionalFormatting>
  <conditionalFormatting sqref="AN255:DJ255">
    <cfRule type="expression" dxfId="2539" priority="2382">
      <formula>AND(AN255=0, AN255&lt;&gt;"")</formula>
    </cfRule>
    <cfRule type="expression" dxfId="2538" priority="2383">
      <formula>AND(AN255&gt;0, AN255&lt;10000000000)</formula>
    </cfRule>
    <cfRule type="cellIs" dxfId="2537" priority="2384" operator="equal">
      <formula>"yes"</formula>
    </cfRule>
    <cfRule type="cellIs" dxfId="2536" priority="2385" operator="equal">
      <formula>"no"</formula>
    </cfRule>
    <cfRule type="cellIs" dxfId="2535" priority="2386" operator="equal">
      <formula>"remove"</formula>
    </cfRule>
  </conditionalFormatting>
  <conditionalFormatting sqref="G255">
    <cfRule type="containsText" dxfId="2534" priority="2379" operator="containsText" text="deprecated">
      <formula>NOT(ISERROR(SEARCH("deprecated",G255)))</formula>
    </cfRule>
  </conditionalFormatting>
  <conditionalFormatting sqref="A255:O255">
    <cfRule type="expression" dxfId="2533" priority="2388">
      <formula>$J255="SoftStrap"</formula>
    </cfRule>
    <cfRule type="expression" dxfId="2532" priority="2389">
      <formula>$J255="GP2_CATEGORY"</formula>
    </cfRule>
    <cfRule type="expression" dxfId="2531" priority="2390">
      <formula>$J255="GP3_CATEGORY"</formula>
    </cfRule>
    <cfRule type="expression" dxfId="2530" priority="2391">
      <formula>$J255="GP3_IFP_CATEGORY"</formula>
    </cfRule>
    <cfRule type="expression" dxfId="2529" priority="2392">
      <formula>$J255="GP1_CATEGORY"</formula>
    </cfRule>
    <cfRule type="expression" dxfId="2528" priority="2393">
      <formula>$J255="GP1_IFP_CATEGORY"</formula>
    </cfRule>
  </conditionalFormatting>
  <conditionalFormatting sqref="H255">
    <cfRule type="cellIs" dxfId="2527" priority="2369" operator="equal">
      <formula>"JtagRd, SBRd, R4Err"</formula>
    </cfRule>
    <cfRule type="cellIs" dxfId="2526" priority="2370" operator="equal">
      <formula>"JtagRd, SBRd"</formula>
    </cfRule>
    <cfRule type="cellIs" dxfId="2525" priority="2371" operator="equal">
      <formula>"JtagRd, SBRd, JtagWr, SBWr, R4Err"</formula>
    </cfRule>
    <cfRule type="cellIs" dxfId="2524" priority="2372" operator="equal">
      <formula>"JtagRd, SBRd, R4Err, LockTag"</formula>
    </cfRule>
    <cfRule type="cellIs" dxfId="2523" priority="2375" operator="equal">
      <formula>"JtagRd, SBRd, SEC_CRC-16"</formula>
    </cfRule>
    <cfRule type="cellIs" dxfId="2522" priority="2376" operator="equal">
      <formula>"JtagRd, SBRd, JtagWr, R4Err, CRC-16"</formula>
    </cfRule>
    <cfRule type="cellIs" dxfId="2521" priority="2377" operator="equal">
      <formula>"JtagRd, SBRd, JtagWr, SBWr, R4Err, CRC-16"</formula>
    </cfRule>
    <cfRule type="cellIs" dxfId="2520" priority="2378" operator="equal">
      <formula>"JtagRd, SBRd, CRC-16"</formula>
    </cfRule>
  </conditionalFormatting>
  <conditionalFormatting sqref="H255">
    <cfRule type="containsText" dxfId="2519" priority="2373" operator="containsText" text="Zeroizable">
      <formula>NOT(ISERROR(SEARCH("Zeroizable",H255)))</formula>
    </cfRule>
    <cfRule type="containsText" dxfId="2518" priority="2374" operator="containsText" text="BOD">
      <formula>NOT(ISERROR(SEARCH("BOD",H255)))</formula>
    </cfRule>
  </conditionalFormatting>
  <conditionalFormatting sqref="K255">
    <cfRule type="colorScale" priority="2394">
      <colorScale>
        <cfvo type="min"/>
        <cfvo type="percentile" val="50"/>
        <cfvo type="max"/>
        <color rgb="FFF8696B"/>
        <color rgb="FFFFEB84"/>
        <color rgb="FF63BE7B"/>
      </colorScale>
    </cfRule>
  </conditionalFormatting>
  <conditionalFormatting sqref="K225:K226">
    <cfRule type="colorScale" priority="4176">
      <colorScale>
        <cfvo type="min"/>
        <cfvo type="percentile" val="50"/>
        <cfvo type="max"/>
        <color rgb="FFF8696B"/>
        <color rgb="FFFFEB84"/>
        <color rgb="FF63BE7B"/>
      </colorScale>
    </cfRule>
  </conditionalFormatting>
  <conditionalFormatting sqref="P144:Z144">
    <cfRule type="expression" dxfId="2517" priority="2353">
      <formula>AND(P144=0, P144&lt;&gt;"")</formula>
    </cfRule>
    <cfRule type="expression" dxfId="2516" priority="2354">
      <formula>AND(P144&gt;0, P144&lt;10000000000)</formula>
    </cfRule>
    <cfRule type="cellIs" dxfId="2515" priority="2355" operator="equal">
      <formula>"yes"</formula>
    </cfRule>
    <cfRule type="cellIs" dxfId="2514" priority="2356" operator="equal">
      <formula>"no"</formula>
    </cfRule>
    <cfRule type="cellIs" dxfId="2513" priority="2357" operator="equal">
      <formula>"remove"</formula>
    </cfRule>
  </conditionalFormatting>
  <conditionalFormatting sqref="P145:Y145">
    <cfRule type="expression" dxfId="2512" priority="2348">
      <formula>AND(P145=0, P145&lt;&gt;"")</formula>
    </cfRule>
    <cfRule type="expression" dxfId="2511" priority="2349">
      <formula>AND(P145&gt;0, P145&lt;10000000000)</formula>
    </cfRule>
    <cfRule type="cellIs" dxfId="2510" priority="2350" operator="equal">
      <formula>"yes"</formula>
    </cfRule>
    <cfRule type="cellIs" dxfId="2509" priority="2351" operator="equal">
      <formula>"no"</formula>
    </cfRule>
    <cfRule type="cellIs" dxfId="2508" priority="2352" operator="equal">
      <formula>"remove"</formula>
    </cfRule>
  </conditionalFormatting>
  <conditionalFormatting sqref="P145:Z145">
    <cfRule type="expression" dxfId="2507" priority="2343">
      <formula>AND(P145=0, P145&lt;&gt;"")</formula>
    </cfRule>
    <cfRule type="expression" dxfId="2506" priority="2344">
      <formula>AND(P145&gt;0, P145&lt;10000000000)</formula>
    </cfRule>
    <cfRule type="cellIs" dxfId="2505" priority="2345" operator="equal">
      <formula>"yes"</formula>
    </cfRule>
    <cfRule type="cellIs" dxfId="2504" priority="2346" operator="equal">
      <formula>"no"</formula>
    </cfRule>
    <cfRule type="cellIs" dxfId="2503" priority="2347" operator="equal">
      <formula>"remove"</formula>
    </cfRule>
  </conditionalFormatting>
  <conditionalFormatting sqref="K224">
    <cfRule type="colorScale" priority="4267">
      <colorScale>
        <cfvo type="min"/>
        <cfvo type="percentile" val="50"/>
        <cfvo type="max"/>
        <color rgb="FFF8696B"/>
        <color rgb="FFFFEB84"/>
        <color rgb="FF63BE7B"/>
      </colorScale>
    </cfRule>
  </conditionalFormatting>
  <conditionalFormatting sqref="P144:Z144">
    <cfRule type="expression" dxfId="2502" priority="2286">
      <formula>AND(P144=0, P144&lt;&gt;"")</formula>
    </cfRule>
    <cfRule type="expression" dxfId="2501" priority="2287">
      <formula>AND(P144&gt;0, P144&lt;10000000000)</formula>
    </cfRule>
    <cfRule type="cellIs" dxfId="2500" priority="2288" operator="equal">
      <formula>"yes"</formula>
    </cfRule>
    <cfRule type="cellIs" dxfId="2499" priority="2289" operator="equal">
      <formula>"no"</formula>
    </cfRule>
    <cfRule type="cellIs" dxfId="2498" priority="2290" operator="equal">
      <formula>"remove"</formula>
    </cfRule>
  </conditionalFormatting>
  <conditionalFormatting sqref="P145:Y145">
    <cfRule type="expression" dxfId="2497" priority="2281">
      <formula>AND(P145=0, P145&lt;&gt;"")</formula>
    </cfRule>
    <cfRule type="expression" dxfId="2496" priority="2282">
      <formula>AND(P145&gt;0, P145&lt;10000000000)</formula>
    </cfRule>
    <cfRule type="cellIs" dxfId="2495" priority="2283" operator="equal">
      <formula>"yes"</formula>
    </cfRule>
    <cfRule type="cellIs" dxfId="2494" priority="2284" operator="equal">
      <formula>"no"</formula>
    </cfRule>
    <cfRule type="cellIs" dxfId="2493" priority="2285" operator="equal">
      <formula>"remove"</formula>
    </cfRule>
  </conditionalFormatting>
  <conditionalFormatting sqref="P145:Z145">
    <cfRule type="expression" dxfId="2492" priority="2276">
      <formula>AND(P145=0, P145&lt;&gt;"")</formula>
    </cfRule>
    <cfRule type="expression" dxfId="2491" priority="2277">
      <formula>AND(P145&gt;0, P145&lt;10000000000)</formula>
    </cfRule>
    <cfRule type="cellIs" dxfId="2490" priority="2278" operator="equal">
      <formula>"yes"</formula>
    </cfRule>
    <cfRule type="cellIs" dxfId="2489" priority="2279" operator="equal">
      <formula>"no"</formula>
    </cfRule>
    <cfRule type="cellIs" dxfId="2488" priority="2280" operator="equal">
      <formula>"remove"</formula>
    </cfRule>
  </conditionalFormatting>
  <conditionalFormatting sqref="P145:Z145">
    <cfRule type="expression" dxfId="2487" priority="2271">
      <formula>AND(P145=0, P145&lt;&gt;"")</formula>
    </cfRule>
    <cfRule type="expression" dxfId="2486" priority="2272">
      <formula>AND(P145&gt;0, P145&lt;10000000000)</formula>
    </cfRule>
    <cfRule type="cellIs" dxfId="2485" priority="2273" operator="equal">
      <formula>"yes"</formula>
    </cfRule>
    <cfRule type="cellIs" dxfId="2484" priority="2274" operator="equal">
      <formula>"no"</formula>
    </cfRule>
    <cfRule type="cellIs" dxfId="2483" priority="2275" operator="equal">
      <formula>"remove"</formula>
    </cfRule>
  </conditionalFormatting>
  <conditionalFormatting sqref="P147:Z147">
    <cfRule type="expression" dxfId="2482" priority="2265">
      <formula>$J147="SoftStrap"</formula>
    </cfRule>
    <cfRule type="expression" dxfId="2481" priority="2266">
      <formula>$J147="GP2_CATEGORY"</formula>
    </cfRule>
    <cfRule type="expression" dxfId="2480" priority="2267">
      <formula>$J147="GP3_CATEGORY"</formula>
    </cfRule>
    <cfRule type="expression" dxfId="2479" priority="2268">
      <formula>$J147="GP3_IFP_CATEGORY"</formula>
    </cfRule>
    <cfRule type="expression" dxfId="2478" priority="2269">
      <formula>$J147="GP1_CATEGORY"</formula>
    </cfRule>
    <cfRule type="expression" dxfId="2477" priority="2270">
      <formula>$J147="GP1_IFP_CATEGORY"</formula>
    </cfRule>
  </conditionalFormatting>
  <conditionalFormatting sqref="P147:Y147">
    <cfRule type="expression" dxfId="2476" priority="2260">
      <formula>AND(P147=0, P147&lt;&gt;"")</formula>
    </cfRule>
    <cfRule type="expression" dxfId="2475" priority="2261">
      <formula>AND(P147&gt;0, P147&lt;10000000000)</formula>
    </cfRule>
    <cfRule type="cellIs" dxfId="2474" priority="2262" operator="equal">
      <formula>"yes"</formula>
    </cfRule>
    <cfRule type="cellIs" dxfId="2473" priority="2263" operator="equal">
      <formula>"no"</formula>
    </cfRule>
    <cfRule type="cellIs" dxfId="2472" priority="2264" operator="equal">
      <formula>"remove"</formula>
    </cfRule>
  </conditionalFormatting>
  <conditionalFormatting sqref="Z147">
    <cfRule type="expression" dxfId="2471" priority="2255">
      <formula>AND(Z147=0, Z147&lt;&gt;"")</formula>
    </cfRule>
    <cfRule type="expression" dxfId="2470" priority="2256">
      <formula>AND(Z147&gt;0, Z147&lt;10000000000)</formula>
    </cfRule>
    <cfRule type="cellIs" dxfId="2469" priority="2257" operator="equal">
      <formula>"yes"</formula>
    </cfRule>
    <cfRule type="cellIs" dxfId="2468" priority="2258" operator="equal">
      <formula>"no"</formula>
    </cfRule>
    <cfRule type="cellIs" dxfId="2467" priority="2259" operator="equal">
      <formula>"remove"</formula>
    </cfRule>
  </conditionalFormatting>
  <conditionalFormatting sqref="P147:Y147">
    <cfRule type="expression" dxfId="2466" priority="2250">
      <formula>AND(P147=0, P147&lt;&gt;"")</formula>
    </cfRule>
    <cfRule type="expression" dxfId="2465" priority="2251">
      <formula>AND(P147&gt;0, P147&lt;10000000000)</formula>
    </cfRule>
    <cfRule type="cellIs" dxfId="2464" priority="2252" operator="equal">
      <formula>"yes"</formula>
    </cfRule>
    <cfRule type="cellIs" dxfId="2463" priority="2253" operator="equal">
      <formula>"no"</formula>
    </cfRule>
    <cfRule type="cellIs" dxfId="2462" priority="2254" operator="equal">
      <formula>"remove"</formula>
    </cfRule>
  </conditionalFormatting>
  <conditionalFormatting sqref="P147:Z147">
    <cfRule type="expression" dxfId="2461" priority="2245">
      <formula>AND(P147=0, P147&lt;&gt;"")</formula>
    </cfRule>
    <cfRule type="expression" dxfId="2460" priority="2246">
      <formula>AND(P147&gt;0, P147&lt;10000000000)</formula>
    </cfRule>
    <cfRule type="cellIs" dxfId="2459" priority="2247" operator="equal">
      <formula>"yes"</formula>
    </cfRule>
    <cfRule type="cellIs" dxfId="2458" priority="2248" operator="equal">
      <formula>"no"</formula>
    </cfRule>
    <cfRule type="cellIs" dxfId="2457" priority="2249" operator="equal">
      <formula>"remove"</formula>
    </cfRule>
  </conditionalFormatting>
  <conditionalFormatting sqref="P147:Y147">
    <cfRule type="expression" dxfId="2456" priority="2240">
      <formula>AND(P147=0, P147&lt;&gt;"")</formula>
    </cfRule>
    <cfRule type="expression" dxfId="2455" priority="2241">
      <formula>AND(P147&gt;0, P147&lt;10000000000)</formula>
    </cfRule>
    <cfRule type="cellIs" dxfId="2454" priority="2242" operator="equal">
      <formula>"yes"</formula>
    </cfRule>
    <cfRule type="cellIs" dxfId="2453" priority="2243" operator="equal">
      <formula>"no"</formula>
    </cfRule>
    <cfRule type="cellIs" dxfId="2452" priority="2244" operator="equal">
      <formula>"remove"</formula>
    </cfRule>
  </conditionalFormatting>
  <conditionalFormatting sqref="P147:Z147">
    <cfRule type="expression" dxfId="2451" priority="2235">
      <formula>AND(P147=0, P147&lt;&gt;"")</formula>
    </cfRule>
    <cfRule type="expression" dxfId="2450" priority="2236">
      <formula>AND(P147&gt;0, P147&lt;10000000000)</formula>
    </cfRule>
    <cfRule type="cellIs" dxfId="2449" priority="2237" operator="equal">
      <formula>"yes"</formula>
    </cfRule>
    <cfRule type="cellIs" dxfId="2448" priority="2238" operator="equal">
      <formula>"no"</formula>
    </cfRule>
    <cfRule type="cellIs" dxfId="2447" priority="2239" operator="equal">
      <formula>"remove"</formula>
    </cfRule>
  </conditionalFormatting>
  <conditionalFormatting sqref="P147:Z147">
    <cfRule type="expression" dxfId="2446" priority="2230">
      <formula>AND(P147=0, P147&lt;&gt;"")</formula>
    </cfRule>
    <cfRule type="expression" dxfId="2445" priority="2231">
      <formula>AND(P147&gt;0, P147&lt;10000000000)</formula>
    </cfRule>
    <cfRule type="cellIs" dxfId="2444" priority="2232" operator="equal">
      <formula>"yes"</formula>
    </cfRule>
    <cfRule type="cellIs" dxfId="2443" priority="2233" operator="equal">
      <formula>"no"</formula>
    </cfRule>
    <cfRule type="cellIs" dxfId="2442" priority="2234" operator="equal">
      <formula>"remove"</formula>
    </cfRule>
  </conditionalFormatting>
  <conditionalFormatting sqref="P148:Z148">
    <cfRule type="expression" dxfId="2441" priority="2224">
      <formula>$J148="SoftStrap"</formula>
    </cfRule>
    <cfRule type="expression" dxfId="2440" priority="2225">
      <formula>$J148="GP2_CATEGORY"</formula>
    </cfRule>
    <cfRule type="expression" dxfId="2439" priority="2226">
      <formula>$J148="GP3_CATEGORY"</formula>
    </cfRule>
    <cfRule type="expression" dxfId="2438" priority="2227">
      <formula>$J148="GP3_IFP_CATEGORY"</formula>
    </cfRule>
    <cfRule type="expression" dxfId="2437" priority="2228">
      <formula>$J148="GP1_CATEGORY"</formula>
    </cfRule>
    <cfRule type="expression" dxfId="2436" priority="2229">
      <formula>$J148="GP1_IFP_CATEGORY"</formula>
    </cfRule>
  </conditionalFormatting>
  <conditionalFormatting sqref="P148:Y148">
    <cfRule type="expression" dxfId="2435" priority="2219">
      <formula>AND(P148=0, P148&lt;&gt;"")</formula>
    </cfRule>
    <cfRule type="expression" dxfId="2434" priority="2220">
      <formula>AND(P148&gt;0, P148&lt;10000000000)</formula>
    </cfRule>
    <cfRule type="cellIs" dxfId="2433" priority="2221" operator="equal">
      <formula>"yes"</formula>
    </cfRule>
    <cfRule type="cellIs" dxfId="2432" priority="2222" operator="equal">
      <formula>"no"</formula>
    </cfRule>
    <cfRule type="cellIs" dxfId="2431" priority="2223" operator="equal">
      <formula>"remove"</formula>
    </cfRule>
  </conditionalFormatting>
  <conditionalFormatting sqref="Z148">
    <cfRule type="expression" dxfId="2430" priority="2214">
      <formula>AND(Z148=0, Z148&lt;&gt;"")</formula>
    </cfRule>
    <cfRule type="expression" dxfId="2429" priority="2215">
      <formula>AND(Z148&gt;0, Z148&lt;10000000000)</formula>
    </cfRule>
    <cfRule type="cellIs" dxfId="2428" priority="2216" operator="equal">
      <formula>"yes"</formula>
    </cfRule>
    <cfRule type="cellIs" dxfId="2427" priority="2217" operator="equal">
      <formula>"no"</formula>
    </cfRule>
    <cfRule type="cellIs" dxfId="2426" priority="2218" operator="equal">
      <formula>"remove"</formula>
    </cfRule>
  </conditionalFormatting>
  <conditionalFormatting sqref="P148:Y148">
    <cfRule type="expression" dxfId="2425" priority="2209">
      <formula>AND(P148=0, P148&lt;&gt;"")</formula>
    </cfRule>
    <cfRule type="expression" dxfId="2424" priority="2210">
      <formula>AND(P148&gt;0, P148&lt;10000000000)</formula>
    </cfRule>
    <cfRule type="cellIs" dxfId="2423" priority="2211" operator="equal">
      <formula>"yes"</formula>
    </cfRule>
    <cfRule type="cellIs" dxfId="2422" priority="2212" operator="equal">
      <formula>"no"</formula>
    </cfRule>
    <cfRule type="cellIs" dxfId="2421" priority="2213" operator="equal">
      <formula>"remove"</formula>
    </cfRule>
  </conditionalFormatting>
  <conditionalFormatting sqref="P148:Z148">
    <cfRule type="expression" dxfId="2420" priority="2204">
      <formula>AND(P148=0, P148&lt;&gt;"")</formula>
    </cfRule>
    <cfRule type="expression" dxfId="2419" priority="2205">
      <formula>AND(P148&gt;0, P148&lt;10000000000)</formula>
    </cfRule>
    <cfRule type="cellIs" dxfId="2418" priority="2206" operator="equal">
      <formula>"yes"</formula>
    </cfRule>
    <cfRule type="cellIs" dxfId="2417" priority="2207" operator="equal">
      <formula>"no"</formula>
    </cfRule>
    <cfRule type="cellIs" dxfId="2416" priority="2208" operator="equal">
      <formula>"remove"</formula>
    </cfRule>
  </conditionalFormatting>
  <conditionalFormatting sqref="P148:Y148">
    <cfRule type="expression" dxfId="2415" priority="2199">
      <formula>AND(P148=0, P148&lt;&gt;"")</formula>
    </cfRule>
    <cfRule type="expression" dxfId="2414" priority="2200">
      <formula>AND(P148&gt;0, P148&lt;10000000000)</formula>
    </cfRule>
    <cfRule type="cellIs" dxfId="2413" priority="2201" operator="equal">
      <formula>"yes"</formula>
    </cfRule>
    <cfRule type="cellIs" dxfId="2412" priority="2202" operator="equal">
      <formula>"no"</formula>
    </cfRule>
    <cfRule type="cellIs" dxfId="2411" priority="2203" operator="equal">
      <formula>"remove"</formula>
    </cfRule>
  </conditionalFormatting>
  <conditionalFormatting sqref="P148:Z148">
    <cfRule type="expression" dxfId="2410" priority="2194">
      <formula>AND(P148=0, P148&lt;&gt;"")</formula>
    </cfRule>
    <cfRule type="expression" dxfId="2409" priority="2195">
      <formula>AND(P148&gt;0, P148&lt;10000000000)</formula>
    </cfRule>
    <cfRule type="cellIs" dxfId="2408" priority="2196" operator="equal">
      <formula>"yes"</formula>
    </cfRule>
    <cfRule type="cellIs" dxfId="2407" priority="2197" operator="equal">
      <formula>"no"</formula>
    </cfRule>
    <cfRule type="cellIs" dxfId="2406" priority="2198" operator="equal">
      <formula>"remove"</formula>
    </cfRule>
  </conditionalFormatting>
  <conditionalFormatting sqref="P148:Z148">
    <cfRule type="expression" dxfId="2405" priority="2189">
      <formula>AND(P148=0, P148&lt;&gt;"")</formula>
    </cfRule>
    <cfRule type="expression" dxfId="2404" priority="2190">
      <formula>AND(P148&gt;0, P148&lt;10000000000)</formula>
    </cfRule>
    <cfRule type="cellIs" dxfId="2403" priority="2191" operator="equal">
      <formula>"yes"</formula>
    </cfRule>
    <cfRule type="cellIs" dxfId="2402" priority="2192" operator="equal">
      <formula>"no"</formula>
    </cfRule>
    <cfRule type="cellIs" dxfId="2401" priority="2193" operator="equal">
      <formula>"remove"</formula>
    </cfRule>
  </conditionalFormatting>
  <conditionalFormatting sqref="P255:Z255">
    <cfRule type="expression" dxfId="2400" priority="2183">
      <formula>$J255="SoftStrap"</formula>
    </cfRule>
    <cfRule type="expression" dxfId="2399" priority="2184">
      <formula>$J255="GP2_CATEGORY"</formula>
    </cfRule>
    <cfRule type="expression" dxfId="2398" priority="2185">
      <formula>$J255="GP3_CATEGORY"</formula>
    </cfRule>
    <cfRule type="expression" dxfId="2397" priority="2186">
      <formula>$J255="GP3_IFP_CATEGORY"</formula>
    </cfRule>
    <cfRule type="expression" dxfId="2396" priority="2187">
      <formula>$J255="GP1_CATEGORY"</formula>
    </cfRule>
    <cfRule type="expression" dxfId="2395" priority="2188">
      <formula>$J255="GP1_IFP_CATEGORY"</formula>
    </cfRule>
  </conditionalFormatting>
  <conditionalFormatting sqref="P255:Y255">
    <cfRule type="expression" dxfId="2394" priority="2178">
      <formula>AND(P255=0, P255&lt;&gt;"")</formula>
    </cfRule>
    <cfRule type="expression" dxfId="2393" priority="2179">
      <formula>AND(P255&gt;0, P255&lt;10000000000)</formula>
    </cfRule>
    <cfRule type="cellIs" dxfId="2392" priority="2180" operator="equal">
      <formula>"yes"</formula>
    </cfRule>
    <cfRule type="cellIs" dxfId="2391" priority="2181" operator="equal">
      <formula>"no"</formula>
    </cfRule>
    <cfRule type="cellIs" dxfId="2390" priority="2182" operator="equal">
      <formula>"remove"</formula>
    </cfRule>
  </conditionalFormatting>
  <conditionalFormatting sqref="Z255">
    <cfRule type="expression" dxfId="2389" priority="2173">
      <formula>AND(Z255=0, Z255&lt;&gt;"")</formula>
    </cfRule>
    <cfRule type="expression" dxfId="2388" priority="2174">
      <formula>AND(Z255&gt;0, Z255&lt;10000000000)</formula>
    </cfRule>
    <cfRule type="cellIs" dxfId="2387" priority="2175" operator="equal">
      <formula>"yes"</formula>
    </cfRule>
    <cfRule type="cellIs" dxfId="2386" priority="2176" operator="equal">
      <formula>"no"</formula>
    </cfRule>
    <cfRule type="cellIs" dxfId="2385" priority="2177" operator="equal">
      <formula>"remove"</formula>
    </cfRule>
  </conditionalFormatting>
  <conditionalFormatting sqref="P255:Y255">
    <cfRule type="expression" dxfId="2384" priority="2168">
      <formula>AND(P255=0, P255&lt;&gt;"")</formula>
    </cfRule>
    <cfRule type="expression" dxfId="2383" priority="2169">
      <formula>AND(P255&gt;0, P255&lt;10000000000)</formula>
    </cfRule>
    <cfRule type="cellIs" dxfId="2382" priority="2170" operator="equal">
      <formula>"yes"</formula>
    </cfRule>
    <cfRule type="cellIs" dxfId="2381" priority="2171" operator="equal">
      <formula>"no"</formula>
    </cfRule>
    <cfRule type="cellIs" dxfId="2380" priority="2172" operator="equal">
      <formula>"remove"</formula>
    </cfRule>
  </conditionalFormatting>
  <conditionalFormatting sqref="P255:Z255">
    <cfRule type="expression" dxfId="2379" priority="2163">
      <formula>AND(P255=0, P255&lt;&gt;"")</formula>
    </cfRule>
    <cfRule type="expression" dxfId="2378" priority="2164">
      <formula>AND(P255&gt;0, P255&lt;10000000000)</formula>
    </cfRule>
    <cfRule type="cellIs" dxfId="2377" priority="2165" operator="equal">
      <formula>"yes"</formula>
    </cfRule>
    <cfRule type="cellIs" dxfId="2376" priority="2166" operator="equal">
      <formula>"no"</formula>
    </cfRule>
    <cfRule type="cellIs" dxfId="2375" priority="2167" operator="equal">
      <formula>"remove"</formula>
    </cfRule>
  </conditionalFormatting>
  <conditionalFormatting sqref="P255:Y255">
    <cfRule type="expression" dxfId="2374" priority="2158">
      <formula>AND(P255=0, P255&lt;&gt;"")</formula>
    </cfRule>
    <cfRule type="expression" dxfId="2373" priority="2159">
      <formula>AND(P255&gt;0, P255&lt;10000000000)</formula>
    </cfRule>
    <cfRule type="cellIs" dxfId="2372" priority="2160" operator="equal">
      <formula>"yes"</formula>
    </cfRule>
    <cfRule type="cellIs" dxfId="2371" priority="2161" operator="equal">
      <formula>"no"</formula>
    </cfRule>
    <cfRule type="cellIs" dxfId="2370" priority="2162" operator="equal">
      <formula>"remove"</formula>
    </cfRule>
  </conditionalFormatting>
  <conditionalFormatting sqref="P255:Z255">
    <cfRule type="expression" dxfId="2369" priority="2153">
      <formula>AND(P255=0, P255&lt;&gt;"")</formula>
    </cfRule>
    <cfRule type="expression" dxfId="2368" priority="2154">
      <formula>AND(P255&gt;0, P255&lt;10000000000)</formula>
    </cfRule>
    <cfRule type="cellIs" dxfId="2367" priority="2155" operator="equal">
      <formula>"yes"</formula>
    </cfRule>
    <cfRule type="cellIs" dxfId="2366" priority="2156" operator="equal">
      <formula>"no"</formula>
    </cfRule>
    <cfRule type="cellIs" dxfId="2365" priority="2157" operator="equal">
      <formula>"remove"</formula>
    </cfRule>
  </conditionalFormatting>
  <conditionalFormatting sqref="P255:Z255">
    <cfRule type="expression" dxfId="2364" priority="2148">
      <formula>AND(P255=0, P255&lt;&gt;"")</formula>
    </cfRule>
    <cfRule type="expression" dxfId="2363" priority="2149">
      <formula>AND(P255&gt;0, P255&lt;10000000000)</formula>
    </cfRule>
    <cfRule type="cellIs" dxfId="2362" priority="2150" operator="equal">
      <formula>"yes"</formula>
    </cfRule>
    <cfRule type="cellIs" dxfId="2361" priority="2151" operator="equal">
      <formula>"no"</formula>
    </cfRule>
    <cfRule type="cellIs" dxfId="2360" priority="2152" operator="equal">
      <formula>"remove"</formula>
    </cfRule>
  </conditionalFormatting>
  <conditionalFormatting sqref="P261:Z261">
    <cfRule type="expression" dxfId="2359" priority="2142">
      <formula>$J261="SoftStrap"</formula>
    </cfRule>
    <cfRule type="expression" dxfId="2358" priority="2143">
      <formula>$J261="GP2_CATEGORY"</formula>
    </cfRule>
    <cfRule type="expression" dxfId="2357" priority="2144">
      <formula>$J261="GP3_CATEGORY"</formula>
    </cfRule>
    <cfRule type="expression" dxfId="2356" priority="2145">
      <formula>$J261="GP3_IFP_CATEGORY"</formula>
    </cfRule>
    <cfRule type="expression" dxfId="2355" priority="2146">
      <formula>$J261="GP1_CATEGORY"</formula>
    </cfRule>
    <cfRule type="expression" dxfId="2354" priority="2147">
      <formula>$J261="GP1_IFP_CATEGORY"</formula>
    </cfRule>
  </conditionalFormatting>
  <conditionalFormatting sqref="P261:Y261">
    <cfRule type="expression" dxfId="2353" priority="2137">
      <formula>AND(P261=0, P261&lt;&gt;"")</formula>
    </cfRule>
    <cfRule type="expression" dxfId="2352" priority="2138">
      <formula>AND(P261&gt;0, P261&lt;10000000000)</formula>
    </cfRule>
    <cfRule type="cellIs" dxfId="2351" priority="2139" operator="equal">
      <formula>"yes"</formula>
    </cfRule>
    <cfRule type="cellIs" dxfId="2350" priority="2140" operator="equal">
      <formula>"no"</formula>
    </cfRule>
    <cfRule type="cellIs" dxfId="2349" priority="2141" operator="equal">
      <formula>"remove"</formula>
    </cfRule>
  </conditionalFormatting>
  <conditionalFormatting sqref="Z261">
    <cfRule type="expression" dxfId="2348" priority="2132">
      <formula>AND(Z261=0, Z261&lt;&gt;"")</formula>
    </cfRule>
    <cfRule type="expression" dxfId="2347" priority="2133">
      <formula>AND(Z261&gt;0, Z261&lt;10000000000)</formula>
    </cfRule>
    <cfRule type="cellIs" dxfId="2346" priority="2134" operator="equal">
      <formula>"yes"</formula>
    </cfRule>
    <cfRule type="cellIs" dxfId="2345" priority="2135" operator="equal">
      <formula>"no"</formula>
    </cfRule>
    <cfRule type="cellIs" dxfId="2344" priority="2136" operator="equal">
      <formula>"remove"</formula>
    </cfRule>
  </conditionalFormatting>
  <conditionalFormatting sqref="P261:Y261">
    <cfRule type="expression" dxfId="2343" priority="2127">
      <formula>AND(P261=0, P261&lt;&gt;"")</formula>
    </cfRule>
    <cfRule type="expression" dxfId="2342" priority="2128">
      <formula>AND(P261&gt;0, P261&lt;10000000000)</formula>
    </cfRule>
    <cfRule type="cellIs" dxfId="2341" priority="2129" operator="equal">
      <formula>"yes"</formula>
    </cfRule>
    <cfRule type="cellIs" dxfId="2340" priority="2130" operator="equal">
      <formula>"no"</formula>
    </cfRule>
    <cfRule type="cellIs" dxfId="2339" priority="2131" operator="equal">
      <formula>"remove"</formula>
    </cfRule>
  </conditionalFormatting>
  <conditionalFormatting sqref="P261:Z261">
    <cfRule type="expression" dxfId="2338" priority="2122">
      <formula>AND(P261=0, P261&lt;&gt;"")</formula>
    </cfRule>
    <cfRule type="expression" dxfId="2337" priority="2123">
      <formula>AND(P261&gt;0, P261&lt;10000000000)</formula>
    </cfRule>
    <cfRule type="cellIs" dxfId="2336" priority="2124" operator="equal">
      <formula>"yes"</formula>
    </cfRule>
    <cfRule type="cellIs" dxfId="2335" priority="2125" operator="equal">
      <formula>"no"</formula>
    </cfRule>
    <cfRule type="cellIs" dxfId="2334" priority="2126" operator="equal">
      <formula>"remove"</formula>
    </cfRule>
  </conditionalFormatting>
  <conditionalFormatting sqref="P261:Y261">
    <cfRule type="expression" dxfId="2333" priority="2117">
      <formula>AND(P261=0, P261&lt;&gt;"")</formula>
    </cfRule>
    <cfRule type="expression" dxfId="2332" priority="2118">
      <formula>AND(P261&gt;0, P261&lt;10000000000)</formula>
    </cfRule>
    <cfRule type="cellIs" dxfId="2331" priority="2119" operator="equal">
      <formula>"yes"</formula>
    </cfRule>
    <cfRule type="cellIs" dxfId="2330" priority="2120" operator="equal">
      <formula>"no"</formula>
    </cfRule>
    <cfRule type="cellIs" dxfId="2329" priority="2121" operator="equal">
      <formula>"remove"</formula>
    </cfRule>
  </conditionalFormatting>
  <conditionalFormatting sqref="P261:Z261">
    <cfRule type="expression" dxfId="2328" priority="2112">
      <formula>AND(P261=0, P261&lt;&gt;"")</formula>
    </cfRule>
    <cfRule type="expression" dxfId="2327" priority="2113">
      <formula>AND(P261&gt;0, P261&lt;10000000000)</formula>
    </cfRule>
    <cfRule type="cellIs" dxfId="2326" priority="2114" operator="equal">
      <formula>"yes"</formula>
    </cfRule>
    <cfRule type="cellIs" dxfId="2325" priority="2115" operator="equal">
      <formula>"no"</formula>
    </cfRule>
    <cfRule type="cellIs" dxfId="2324" priority="2116" operator="equal">
      <formula>"remove"</formula>
    </cfRule>
  </conditionalFormatting>
  <conditionalFormatting sqref="P261:Z261">
    <cfRule type="expression" dxfId="2323" priority="2107">
      <formula>AND(P261=0, P261&lt;&gt;"")</formula>
    </cfRule>
    <cfRule type="expression" dxfId="2322" priority="2108">
      <formula>AND(P261&gt;0, P261&lt;10000000000)</formula>
    </cfRule>
    <cfRule type="cellIs" dxfId="2321" priority="2109" operator="equal">
      <formula>"yes"</formula>
    </cfRule>
    <cfRule type="cellIs" dxfId="2320" priority="2110" operator="equal">
      <formula>"no"</formula>
    </cfRule>
    <cfRule type="cellIs" dxfId="2319" priority="2111" operator="equal">
      <formula>"remove"</formula>
    </cfRule>
  </conditionalFormatting>
  <conditionalFormatting sqref="P285:Z285">
    <cfRule type="expression" dxfId="2318" priority="2101">
      <formula>$J285="SoftStrap"</formula>
    </cfRule>
    <cfRule type="expression" dxfId="2317" priority="2102">
      <formula>$J285="GP2_CATEGORY"</formula>
    </cfRule>
    <cfRule type="expression" dxfId="2316" priority="2103">
      <formula>$J285="GP3_CATEGORY"</formula>
    </cfRule>
    <cfRule type="expression" dxfId="2315" priority="2104">
      <formula>$J285="GP3_IFP_CATEGORY"</formula>
    </cfRule>
    <cfRule type="expression" dxfId="2314" priority="2105">
      <formula>$J285="GP1_CATEGORY"</formula>
    </cfRule>
    <cfRule type="expression" dxfId="2313" priority="2106">
      <formula>$J285="GP1_IFP_CATEGORY"</formula>
    </cfRule>
  </conditionalFormatting>
  <conditionalFormatting sqref="P285:Y285">
    <cfRule type="expression" dxfId="2312" priority="2096">
      <formula>AND(P285=0, P285&lt;&gt;"")</formula>
    </cfRule>
    <cfRule type="expression" dxfId="2311" priority="2097">
      <formula>AND(P285&gt;0, P285&lt;10000000000)</formula>
    </cfRule>
    <cfRule type="cellIs" dxfId="2310" priority="2098" operator="equal">
      <formula>"yes"</formula>
    </cfRule>
    <cfRule type="cellIs" dxfId="2309" priority="2099" operator="equal">
      <formula>"no"</formula>
    </cfRule>
    <cfRule type="cellIs" dxfId="2308" priority="2100" operator="equal">
      <formula>"remove"</formula>
    </cfRule>
  </conditionalFormatting>
  <conditionalFormatting sqref="Z285">
    <cfRule type="expression" dxfId="2307" priority="2091">
      <formula>AND(Z285=0, Z285&lt;&gt;"")</formula>
    </cfRule>
    <cfRule type="expression" dxfId="2306" priority="2092">
      <formula>AND(Z285&gt;0, Z285&lt;10000000000)</formula>
    </cfRule>
    <cfRule type="cellIs" dxfId="2305" priority="2093" operator="equal">
      <formula>"yes"</formula>
    </cfRule>
    <cfRule type="cellIs" dxfId="2304" priority="2094" operator="equal">
      <formula>"no"</formula>
    </cfRule>
    <cfRule type="cellIs" dxfId="2303" priority="2095" operator="equal">
      <formula>"remove"</formula>
    </cfRule>
  </conditionalFormatting>
  <conditionalFormatting sqref="P285:Y285">
    <cfRule type="expression" dxfId="2302" priority="2086">
      <formula>AND(P285=0, P285&lt;&gt;"")</formula>
    </cfRule>
    <cfRule type="expression" dxfId="2301" priority="2087">
      <formula>AND(P285&gt;0, P285&lt;10000000000)</formula>
    </cfRule>
    <cfRule type="cellIs" dxfId="2300" priority="2088" operator="equal">
      <formula>"yes"</formula>
    </cfRule>
    <cfRule type="cellIs" dxfId="2299" priority="2089" operator="equal">
      <formula>"no"</formula>
    </cfRule>
    <cfRule type="cellIs" dxfId="2298" priority="2090" operator="equal">
      <formula>"remove"</formula>
    </cfRule>
  </conditionalFormatting>
  <conditionalFormatting sqref="P285:Z285">
    <cfRule type="expression" dxfId="2297" priority="2081">
      <formula>AND(P285=0, P285&lt;&gt;"")</formula>
    </cfRule>
    <cfRule type="expression" dxfId="2296" priority="2082">
      <formula>AND(P285&gt;0, P285&lt;10000000000)</formula>
    </cfRule>
    <cfRule type="cellIs" dxfId="2295" priority="2083" operator="equal">
      <formula>"yes"</formula>
    </cfRule>
    <cfRule type="cellIs" dxfId="2294" priority="2084" operator="equal">
      <formula>"no"</formula>
    </cfRule>
    <cfRule type="cellIs" dxfId="2293" priority="2085" operator="equal">
      <formula>"remove"</formula>
    </cfRule>
  </conditionalFormatting>
  <conditionalFormatting sqref="P285:Y285">
    <cfRule type="expression" dxfId="2292" priority="2076">
      <formula>AND(P285=0, P285&lt;&gt;"")</formula>
    </cfRule>
    <cfRule type="expression" dxfId="2291" priority="2077">
      <formula>AND(P285&gt;0, P285&lt;10000000000)</formula>
    </cfRule>
    <cfRule type="cellIs" dxfId="2290" priority="2078" operator="equal">
      <formula>"yes"</formula>
    </cfRule>
    <cfRule type="cellIs" dxfId="2289" priority="2079" operator="equal">
      <formula>"no"</formula>
    </cfRule>
    <cfRule type="cellIs" dxfId="2288" priority="2080" operator="equal">
      <formula>"remove"</formula>
    </cfRule>
  </conditionalFormatting>
  <conditionalFormatting sqref="P285:Z285">
    <cfRule type="expression" dxfId="2287" priority="2071">
      <formula>AND(P285=0, P285&lt;&gt;"")</formula>
    </cfRule>
    <cfRule type="expression" dxfId="2286" priority="2072">
      <formula>AND(P285&gt;0, P285&lt;10000000000)</formula>
    </cfRule>
    <cfRule type="cellIs" dxfId="2285" priority="2073" operator="equal">
      <formula>"yes"</formula>
    </cfRule>
    <cfRule type="cellIs" dxfId="2284" priority="2074" operator="equal">
      <formula>"no"</formula>
    </cfRule>
    <cfRule type="cellIs" dxfId="2283" priority="2075" operator="equal">
      <formula>"remove"</formula>
    </cfRule>
  </conditionalFormatting>
  <conditionalFormatting sqref="P285:Z285">
    <cfRule type="expression" dxfId="2282" priority="2066">
      <formula>AND(P285=0, P285&lt;&gt;"")</formula>
    </cfRule>
    <cfRule type="expression" dxfId="2281" priority="2067">
      <formula>AND(P285&gt;0, P285&lt;10000000000)</formula>
    </cfRule>
    <cfRule type="cellIs" dxfId="2280" priority="2068" operator="equal">
      <formula>"yes"</formula>
    </cfRule>
    <cfRule type="cellIs" dxfId="2279" priority="2069" operator="equal">
      <formula>"no"</formula>
    </cfRule>
    <cfRule type="cellIs" dxfId="2278" priority="2070" operator="equal">
      <formula>"remove"</formula>
    </cfRule>
  </conditionalFormatting>
  <conditionalFormatting sqref="P286:Z286">
    <cfRule type="expression" dxfId="2277" priority="2060">
      <formula>$J286="SoftStrap"</formula>
    </cfRule>
    <cfRule type="expression" dxfId="2276" priority="2061">
      <formula>$J286="GP2_CATEGORY"</formula>
    </cfRule>
    <cfRule type="expression" dxfId="2275" priority="2062">
      <formula>$J286="GP3_CATEGORY"</formula>
    </cfRule>
    <cfRule type="expression" dxfId="2274" priority="2063">
      <formula>$J286="GP3_IFP_CATEGORY"</formula>
    </cfRule>
    <cfRule type="expression" dxfId="2273" priority="2064">
      <formula>$J286="GP1_CATEGORY"</formula>
    </cfRule>
    <cfRule type="expression" dxfId="2272" priority="2065">
      <formula>$J286="GP1_IFP_CATEGORY"</formula>
    </cfRule>
  </conditionalFormatting>
  <conditionalFormatting sqref="P286:Y286">
    <cfRule type="expression" dxfId="2271" priority="2055">
      <formula>AND(P286=0, P286&lt;&gt;"")</formula>
    </cfRule>
    <cfRule type="expression" dxfId="2270" priority="2056">
      <formula>AND(P286&gt;0, P286&lt;10000000000)</formula>
    </cfRule>
    <cfRule type="cellIs" dxfId="2269" priority="2057" operator="equal">
      <formula>"yes"</formula>
    </cfRule>
    <cfRule type="cellIs" dxfId="2268" priority="2058" operator="equal">
      <formula>"no"</formula>
    </cfRule>
    <cfRule type="cellIs" dxfId="2267" priority="2059" operator="equal">
      <formula>"remove"</formula>
    </cfRule>
  </conditionalFormatting>
  <conditionalFormatting sqref="Z286">
    <cfRule type="expression" dxfId="2266" priority="2050">
      <formula>AND(Z286=0, Z286&lt;&gt;"")</formula>
    </cfRule>
    <cfRule type="expression" dxfId="2265" priority="2051">
      <formula>AND(Z286&gt;0, Z286&lt;10000000000)</formula>
    </cfRule>
    <cfRule type="cellIs" dxfId="2264" priority="2052" operator="equal">
      <formula>"yes"</formula>
    </cfRule>
    <cfRule type="cellIs" dxfId="2263" priority="2053" operator="equal">
      <formula>"no"</formula>
    </cfRule>
    <cfRule type="cellIs" dxfId="2262" priority="2054" operator="equal">
      <formula>"remove"</formula>
    </cfRule>
  </conditionalFormatting>
  <conditionalFormatting sqref="P286:Y286">
    <cfRule type="expression" dxfId="2261" priority="2045">
      <formula>AND(P286=0, P286&lt;&gt;"")</formula>
    </cfRule>
    <cfRule type="expression" dxfId="2260" priority="2046">
      <formula>AND(P286&gt;0, P286&lt;10000000000)</formula>
    </cfRule>
    <cfRule type="cellIs" dxfId="2259" priority="2047" operator="equal">
      <formula>"yes"</formula>
    </cfRule>
    <cfRule type="cellIs" dxfId="2258" priority="2048" operator="equal">
      <formula>"no"</formula>
    </cfRule>
    <cfRule type="cellIs" dxfId="2257" priority="2049" operator="equal">
      <formula>"remove"</formula>
    </cfRule>
  </conditionalFormatting>
  <conditionalFormatting sqref="P286:Z286">
    <cfRule type="expression" dxfId="2256" priority="2040">
      <formula>AND(P286=0, P286&lt;&gt;"")</formula>
    </cfRule>
    <cfRule type="expression" dxfId="2255" priority="2041">
      <formula>AND(P286&gt;0, P286&lt;10000000000)</formula>
    </cfRule>
    <cfRule type="cellIs" dxfId="2254" priority="2042" operator="equal">
      <formula>"yes"</formula>
    </cfRule>
    <cfRule type="cellIs" dxfId="2253" priority="2043" operator="equal">
      <formula>"no"</formula>
    </cfRule>
    <cfRule type="cellIs" dxfId="2252" priority="2044" operator="equal">
      <formula>"remove"</formula>
    </cfRule>
  </conditionalFormatting>
  <conditionalFormatting sqref="P286:Y286">
    <cfRule type="expression" dxfId="2251" priority="2035">
      <formula>AND(P286=0, P286&lt;&gt;"")</formula>
    </cfRule>
    <cfRule type="expression" dxfId="2250" priority="2036">
      <formula>AND(P286&gt;0, P286&lt;10000000000)</formula>
    </cfRule>
    <cfRule type="cellIs" dxfId="2249" priority="2037" operator="equal">
      <formula>"yes"</formula>
    </cfRule>
    <cfRule type="cellIs" dxfId="2248" priority="2038" operator="equal">
      <formula>"no"</formula>
    </cfRule>
    <cfRule type="cellIs" dxfId="2247" priority="2039" operator="equal">
      <formula>"remove"</formula>
    </cfRule>
  </conditionalFormatting>
  <conditionalFormatting sqref="P286:Z286">
    <cfRule type="expression" dxfId="2246" priority="2030">
      <formula>AND(P286=0, P286&lt;&gt;"")</formula>
    </cfRule>
    <cfRule type="expression" dxfId="2245" priority="2031">
      <formula>AND(P286&gt;0, P286&lt;10000000000)</formula>
    </cfRule>
    <cfRule type="cellIs" dxfId="2244" priority="2032" operator="equal">
      <formula>"yes"</formula>
    </cfRule>
    <cfRule type="cellIs" dxfId="2243" priority="2033" operator="equal">
      <formula>"no"</formula>
    </cfRule>
    <cfRule type="cellIs" dxfId="2242" priority="2034" operator="equal">
      <formula>"remove"</formula>
    </cfRule>
  </conditionalFormatting>
  <conditionalFormatting sqref="P286:Z286">
    <cfRule type="expression" dxfId="2241" priority="2025">
      <formula>AND(P286=0, P286&lt;&gt;"")</formula>
    </cfRule>
    <cfRule type="expression" dxfId="2240" priority="2026">
      <formula>AND(P286&gt;0, P286&lt;10000000000)</formula>
    </cfRule>
    <cfRule type="cellIs" dxfId="2239" priority="2027" operator="equal">
      <formula>"yes"</formula>
    </cfRule>
    <cfRule type="cellIs" dxfId="2238" priority="2028" operator="equal">
      <formula>"no"</formula>
    </cfRule>
    <cfRule type="cellIs" dxfId="2237" priority="2029" operator="equal">
      <formula>"remove"</formula>
    </cfRule>
  </conditionalFormatting>
  <conditionalFormatting sqref="P287:Z287">
    <cfRule type="expression" dxfId="2236" priority="2019">
      <formula>$J287="SoftStrap"</formula>
    </cfRule>
    <cfRule type="expression" dxfId="2235" priority="2020">
      <formula>$J287="GP2_CATEGORY"</formula>
    </cfRule>
    <cfRule type="expression" dxfId="2234" priority="2021">
      <formula>$J287="GP3_CATEGORY"</formula>
    </cfRule>
    <cfRule type="expression" dxfId="2233" priority="2022">
      <formula>$J287="GP3_IFP_CATEGORY"</formula>
    </cfRule>
    <cfRule type="expression" dxfId="2232" priority="2023">
      <formula>$J287="GP1_CATEGORY"</formula>
    </cfRule>
    <cfRule type="expression" dxfId="2231" priority="2024">
      <formula>$J287="GP1_IFP_CATEGORY"</formula>
    </cfRule>
  </conditionalFormatting>
  <conditionalFormatting sqref="P287:Y287">
    <cfRule type="expression" dxfId="2230" priority="2014">
      <formula>AND(P287=0, P287&lt;&gt;"")</formula>
    </cfRule>
    <cfRule type="expression" dxfId="2229" priority="2015">
      <formula>AND(P287&gt;0, P287&lt;10000000000)</formula>
    </cfRule>
    <cfRule type="cellIs" dxfId="2228" priority="2016" operator="equal">
      <formula>"yes"</formula>
    </cfRule>
    <cfRule type="cellIs" dxfId="2227" priority="2017" operator="equal">
      <formula>"no"</formula>
    </cfRule>
    <cfRule type="cellIs" dxfId="2226" priority="2018" operator="equal">
      <formula>"remove"</formula>
    </cfRule>
  </conditionalFormatting>
  <conditionalFormatting sqref="Z287">
    <cfRule type="expression" dxfId="2225" priority="2009">
      <formula>AND(Z287=0, Z287&lt;&gt;"")</formula>
    </cfRule>
    <cfRule type="expression" dxfId="2224" priority="2010">
      <formula>AND(Z287&gt;0, Z287&lt;10000000000)</formula>
    </cfRule>
    <cfRule type="cellIs" dxfId="2223" priority="2011" operator="equal">
      <formula>"yes"</formula>
    </cfRule>
    <cfRule type="cellIs" dxfId="2222" priority="2012" operator="equal">
      <formula>"no"</formula>
    </cfRule>
    <cfRule type="cellIs" dxfId="2221" priority="2013" operator="equal">
      <formula>"remove"</formula>
    </cfRule>
  </conditionalFormatting>
  <conditionalFormatting sqref="P287:Y287">
    <cfRule type="expression" dxfId="2220" priority="2004">
      <formula>AND(P287=0, P287&lt;&gt;"")</formula>
    </cfRule>
    <cfRule type="expression" dxfId="2219" priority="2005">
      <formula>AND(P287&gt;0, P287&lt;10000000000)</formula>
    </cfRule>
    <cfRule type="cellIs" dxfId="2218" priority="2006" operator="equal">
      <formula>"yes"</formula>
    </cfRule>
    <cfRule type="cellIs" dxfId="2217" priority="2007" operator="equal">
      <formula>"no"</formula>
    </cfRule>
    <cfRule type="cellIs" dxfId="2216" priority="2008" operator="equal">
      <formula>"remove"</formula>
    </cfRule>
  </conditionalFormatting>
  <conditionalFormatting sqref="P287:Z287">
    <cfRule type="expression" dxfId="2215" priority="1999">
      <formula>AND(P287=0, P287&lt;&gt;"")</formula>
    </cfRule>
    <cfRule type="expression" dxfId="2214" priority="2000">
      <formula>AND(P287&gt;0, P287&lt;10000000000)</formula>
    </cfRule>
    <cfRule type="cellIs" dxfId="2213" priority="2001" operator="equal">
      <formula>"yes"</formula>
    </cfRule>
    <cfRule type="cellIs" dxfId="2212" priority="2002" operator="equal">
      <formula>"no"</formula>
    </cfRule>
    <cfRule type="cellIs" dxfId="2211" priority="2003" operator="equal">
      <formula>"remove"</formula>
    </cfRule>
  </conditionalFormatting>
  <conditionalFormatting sqref="P287:Y287">
    <cfRule type="expression" dxfId="2210" priority="1994">
      <formula>AND(P287=0, P287&lt;&gt;"")</formula>
    </cfRule>
    <cfRule type="expression" dxfId="2209" priority="1995">
      <formula>AND(P287&gt;0, P287&lt;10000000000)</formula>
    </cfRule>
    <cfRule type="cellIs" dxfId="2208" priority="1996" operator="equal">
      <formula>"yes"</formula>
    </cfRule>
    <cfRule type="cellIs" dxfId="2207" priority="1997" operator="equal">
      <formula>"no"</formula>
    </cfRule>
    <cfRule type="cellIs" dxfId="2206" priority="1998" operator="equal">
      <formula>"remove"</formula>
    </cfRule>
  </conditionalFormatting>
  <conditionalFormatting sqref="P287:Z287">
    <cfRule type="expression" dxfId="2205" priority="1989">
      <formula>AND(P287=0, P287&lt;&gt;"")</formula>
    </cfRule>
    <cfRule type="expression" dxfId="2204" priority="1990">
      <formula>AND(P287&gt;0, P287&lt;10000000000)</formula>
    </cfRule>
    <cfRule type="cellIs" dxfId="2203" priority="1991" operator="equal">
      <formula>"yes"</formula>
    </cfRule>
    <cfRule type="cellIs" dxfId="2202" priority="1992" operator="equal">
      <formula>"no"</formula>
    </cfRule>
    <cfRule type="cellIs" dxfId="2201" priority="1993" operator="equal">
      <formula>"remove"</formula>
    </cfRule>
  </conditionalFormatting>
  <conditionalFormatting sqref="P287:Z287">
    <cfRule type="expression" dxfId="2200" priority="1984">
      <formula>AND(P287=0, P287&lt;&gt;"")</formula>
    </cfRule>
    <cfRule type="expression" dxfId="2199" priority="1985">
      <formula>AND(P287&gt;0, P287&lt;10000000000)</formula>
    </cfRule>
    <cfRule type="cellIs" dxfId="2198" priority="1986" operator="equal">
      <formula>"yes"</formula>
    </cfRule>
    <cfRule type="cellIs" dxfId="2197" priority="1987" operator="equal">
      <formula>"no"</formula>
    </cfRule>
    <cfRule type="cellIs" dxfId="2196" priority="1988" operator="equal">
      <formula>"remove"</formula>
    </cfRule>
  </conditionalFormatting>
  <conditionalFormatting sqref="P254:Y254">
    <cfRule type="expression" dxfId="2195" priority="1978">
      <formula>$J254="SoftStrap"</formula>
    </cfRule>
    <cfRule type="expression" dxfId="2194" priority="1979">
      <formula>$J254="GP2_CATEGORY"</formula>
    </cfRule>
    <cfRule type="expression" dxfId="2193" priority="1980">
      <formula>$J254="GP3_CATEGORY"</formula>
    </cfRule>
    <cfRule type="expression" dxfId="2192" priority="1981">
      <formula>$J254="GP3_IFP_CATEGORY"</formula>
    </cfRule>
    <cfRule type="expression" dxfId="2191" priority="1982">
      <formula>$J254="GP1_CATEGORY"</formula>
    </cfRule>
    <cfRule type="expression" dxfId="2190" priority="1983">
      <formula>$J254="GP1_IFP_CATEGORY"</formula>
    </cfRule>
  </conditionalFormatting>
  <conditionalFormatting sqref="P254:Y254">
    <cfRule type="expression" dxfId="2189" priority="1973">
      <formula>AND(P254=0, P254&lt;&gt;"")</formula>
    </cfRule>
    <cfRule type="expression" dxfId="2188" priority="1974">
      <formula>AND(P254&gt;0, P254&lt;10000000000)</formula>
    </cfRule>
    <cfRule type="cellIs" dxfId="2187" priority="1975" operator="equal">
      <formula>"yes"</formula>
    </cfRule>
    <cfRule type="cellIs" dxfId="2186" priority="1976" operator="equal">
      <formula>"no"</formula>
    </cfRule>
    <cfRule type="cellIs" dxfId="2185" priority="1977" operator="equal">
      <formula>"remove"</formula>
    </cfRule>
  </conditionalFormatting>
  <conditionalFormatting sqref="P254:Y254">
    <cfRule type="expression" dxfId="2184" priority="1968">
      <formula>AND(P254=0, P254&lt;&gt;"")</formula>
    </cfRule>
    <cfRule type="expression" dxfId="2183" priority="1969">
      <formula>AND(P254&gt;0, P254&lt;10000000000)</formula>
    </cfRule>
    <cfRule type="cellIs" dxfId="2182" priority="1970" operator="equal">
      <formula>"yes"</formula>
    </cfRule>
    <cfRule type="cellIs" dxfId="2181" priority="1971" operator="equal">
      <formula>"no"</formula>
    </cfRule>
    <cfRule type="cellIs" dxfId="2180" priority="1972" operator="equal">
      <formula>"remove"</formula>
    </cfRule>
  </conditionalFormatting>
  <conditionalFormatting sqref="P254:Y254">
    <cfRule type="expression" dxfId="2179" priority="1963">
      <formula>AND(P254=0, P254&lt;&gt;"")</formula>
    </cfRule>
    <cfRule type="expression" dxfId="2178" priority="1964">
      <formula>AND(P254&gt;0, P254&lt;10000000000)</formula>
    </cfRule>
    <cfRule type="cellIs" dxfId="2177" priority="1965" operator="equal">
      <formula>"yes"</formula>
    </cfRule>
    <cfRule type="cellIs" dxfId="2176" priority="1966" operator="equal">
      <formula>"no"</formula>
    </cfRule>
    <cfRule type="cellIs" dxfId="2175" priority="1967" operator="equal">
      <formula>"remove"</formula>
    </cfRule>
  </conditionalFormatting>
  <conditionalFormatting sqref="P254:Y254">
    <cfRule type="expression" dxfId="2174" priority="1958">
      <formula>AND(P254=0, P254&lt;&gt;"")</formula>
    </cfRule>
    <cfRule type="expression" dxfId="2173" priority="1959">
      <formula>AND(P254&gt;0, P254&lt;10000000000)</formula>
    </cfRule>
    <cfRule type="cellIs" dxfId="2172" priority="1960" operator="equal">
      <formula>"yes"</formula>
    </cfRule>
    <cfRule type="cellIs" dxfId="2171" priority="1961" operator="equal">
      <formula>"no"</formula>
    </cfRule>
    <cfRule type="cellIs" dxfId="2170" priority="1962" operator="equal">
      <formula>"remove"</formula>
    </cfRule>
  </conditionalFormatting>
  <conditionalFormatting sqref="P254:Y254">
    <cfRule type="expression" dxfId="2169" priority="1953">
      <formula>AND(P254=0, P254&lt;&gt;"")</formula>
    </cfRule>
    <cfRule type="expression" dxfId="2168" priority="1954">
      <formula>AND(P254&gt;0, P254&lt;10000000000)</formula>
    </cfRule>
    <cfRule type="cellIs" dxfId="2167" priority="1955" operator="equal">
      <formula>"yes"</formula>
    </cfRule>
    <cfRule type="cellIs" dxfId="2166" priority="1956" operator="equal">
      <formula>"no"</formula>
    </cfRule>
    <cfRule type="cellIs" dxfId="2165" priority="1957" operator="equal">
      <formula>"remove"</formula>
    </cfRule>
  </conditionalFormatting>
  <conditionalFormatting sqref="P254:Y254">
    <cfRule type="expression" dxfId="2164" priority="1948">
      <formula>AND(P254=0, P254&lt;&gt;"")</formula>
    </cfRule>
    <cfRule type="expression" dxfId="2163" priority="1949">
      <formula>AND(P254&gt;0, P254&lt;10000000000)</formula>
    </cfRule>
    <cfRule type="cellIs" dxfId="2162" priority="1950" operator="equal">
      <formula>"yes"</formula>
    </cfRule>
    <cfRule type="cellIs" dxfId="2161" priority="1951" operator="equal">
      <formula>"no"</formula>
    </cfRule>
    <cfRule type="cellIs" dxfId="2160" priority="1952" operator="equal">
      <formula>"remove"</formula>
    </cfRule>
  </conditionalFormatting>
  <conditionalFormatting sqref="P253:Y253">
    <cfRule type="expression" dxfId="2159" priority="1942">
      <formula>$J253="SoftStrap"</formula>
    </cfRule>
    <cfRule type="expression" dxfId="2158" priority="1943">
      <formula>$J253="GP2_CATEGORY"</formula>
    </cfRule>
    <cfRule type="expression" dxfId="2157" priority="1944">
      <formula>$J253="GP3_CATEGORY"</formula>
    </cfRule>
    <cfRule type="expression" dxfId="2156" priority="1945">
      <formula>$J253="GP3_IFP_CATEGORY"</formula>
    </cfRule>
    <cfRule type="expression" dxfId="2155" priority="1946">
      <formula>$J253="GP1_CATEGORY"</formula>
    </cfRule>
    <cfRule type="expression" dxfId="2154" priority="1947">
      <formula>$J253="GP1_IFP_CATEGORY"</formula>
    </cfRule>
  </conditionalFormatting>
  <conditionalFormatting sqref="P253:Y253">
    <cfRule type="expression" dxfId="2153" priority="1937">
      <formula>AND(P253=0, P253&lt;&gt;"")</formula>
    </cfRule>
    <cfRule type="expression" dxfId="2152" priority="1938">
      <formula>AND(P253&gt;0, P253&lt;10000000000)</formula>
    </cfRule>
    <cfRule type="cellIs" dxfId="2151" priority="1939" operator="equal">
      <formula>"yes"</formula>
    </cfRule>
    <cfRule type="cellIs" dxfId="2150" priority="1940" operator="equal">
      <formula>"no"</formula>
    </cfRule>
    <cfRule type="cellIs" dxfId="2149" priority="1941" operator="equal">
      <formula>"remove"</formula>
    </cfRule>
  </conditionalFormatting>
  <conditionalFormatting sqref="P253:Y253">
    <cfRule type="expression" dxfId="2148" priority="1932">
      <formula>AND(P253=0, P253&lt;&gt;"")</formula>
    </cfRule>
    <cfRule type="expression" dxfId="2147" priority="1933">
      <formula>AND(P253&gt;0, P253&lt;10000000000)</formula>
    </cfRule>
    <cfRule type="cellIs" dxfId="2146" priority="1934" operator="equal">
      <formula>"yes"</formula>
    </cfRule>
    <cfRule type="cellIs" dxfId="2145" priority="1935" operator="equal">
      <formula>"no"</formula>
    </cfRule>
    <cfRule type="cellIs" dxfId="2144" priority="1936" operator="equal">
      <formula>"remove"</formula>
    </cfRule>
  </conditionalFormatting>
  <conditionalFormatting sqref="P253:Y253">
    <cfRule type="expression" dxfId="2143" priority="1927">
      <formula>AND(P253=0, P253&lt;&gt;"")</formula>
    </cfRule>
    <cfRule type="expression" dxfId="2142" priority="1928">
      <formula>AND(P253&gt;0, P253&lt;10000000000)</formula>
    </cfRule>
    <cfRule type="cellIs" dxfId="2141" priority="1929" operator="equal">
      <formula>"yes"</formula>
    </cfRule>
    <cfRule type="cellIs" dxfId="2140" priority="1930" operator="equal">
      <formula>"no"</formula>
    </cfRule>
    <cfRule type="cellIs" dxfId="2139" priority="1931" operator="equal">
      <formula>"remove"</formula>
    </cfRule>
  </conditionalFormatting>
  <conditionalFormatting sqref="P253:Y253">
    <cfRule type="expression" dxfId="2138" priority="1922">
      <formula>AND(P253=0, P253&lt;&gt;"")</formula>
    </cfRule>
    <cfRule type="expression" dxfId="2137" priority="1923">
      <formula>AND(P253&gt;0, P253&lt;10000000000)</formula>
    </cfRule>
    <cfRule type="cellIs" dxfId="2136" priority="1924" operator="equal">
      <formula>"yes"</formula>
    </cfRule>
    <cfRule type="cellIs" dxfId="2135" priority="1925" operator="equal">
      <formula>"no"</formula>
    </cfRule>
    <cfRule type="cellIs" dxfId="2134" priority="1926" operator="equal">
      <formula>"remove"</formula>
    </cfRule>
  </conditionalFormatting>
  <conditionalFormatting sqref="P253:Y253">
    <cfRule type="expression" dxfId="2133" priority="1917">
      <formula>AND(P253=0, P253&lt;&gt;"")</formula>
    </cfRule>
    <cfRule type="expression" dxfId="2132" priority="1918">
      <formula>AND(P253&gt;0, P253&lt;10000000000)</formula>
    </cfRule>
    <cfRule type="cellIs" dxfId="2131" priority="1919" operator="equal">
      <formula>"yes"</formula>
    </cfRule>
    <cfRule type="cellIs" dxfId="2130" priority="1920" operator="equal">
      <formula>"no"</formula>
    </cfRule>
    <cfRule type="cellIs" dxfId="2129" priority="1921" operator="equal">
      <formula>"remove"</formula>
    </cfRule>
  </conditionalFormatting>
  <conditionalFormatting sqref="P253:Y253">
    <cfRule type="expression" dxfId="2128" priority="1912">
      <formula>AND(P253=0, P253&lt;&gt;"")</formula>
    </cfRule>
    <cfRule type="expression" dxfId="2127" priority="1913">
      <formula>AND(P253&gt;0, P253&lt;10000000000)</formula>
    </cfRule>
    <cfRule type="cellIs" dxfId="2126" priority="1914" operator="equal">
      <formula>"yes"</formula>
    </cfRule>
    <cfRule type="cellIs" dxfId="2125" priority="1915" operator="equal">
      <formula>"no"</formula>
    </cfRule>
    <cfRule type="cellIs" dxfId="2124" priority="1916" operator="equal">
      <formula>"remove"</formula>
    </cfRule>
  </conditionalFormatting>
  <conditionalFormatting sqref="P229:Y229">
    <cfRule type="expression" dxfId="2123" priority="1906">
      <formula>$J229="SoftStrap"</formula>
    </cfRule>
    <cfRule type="expression" dxfId="2122" priority="1907">
      <formula>$J229="GP2_CATEGORY"</formula>
    </cfRule>
    <cfRule type="expression" dxfId="2121" priority="1908">
      <formula>$J229="GP3_CATEGORY"</formula>
    </cfRule>
    <cfRule type="expression" dxfId="2120" priority="1909">
      <formula>$J229="GP3_IFP_CATEGORY"</formula>
    </cfRule>
    <cfRule type="expression" dxfId="2119" priority="1910">
      <formula>$J229="GP1_CATEGORY"</formula>
    </cfRule>
    <cfRule type="expression" dxfId="2118" priority="1911">
      <formula>$J229="GP1_IFP_CATEGORY"</formula>
    </cfRule>
  </conditionalFormatting>
  <conditionalFormatting sqref="P229:Y229">
    <cfRule type="expression" dxfId="2117" priority="1901">
      <formula>AND(P229=0, P229&lt;&gt;"")</formula>
    </cfRule>
    <cfRule type="expression" dxfId="2116" priority="1902">
      <formula>AND(P229&gt;0, P229&lt;10000000000)</formula>
    </cfRule>
    <cfRule type="cellIs" dxfId="2115" priority="1903" operator="equal">
      <formula>"yes"</formula>
    </cfRule>
    <cfRule type="cellIs" dxfId="2114" priority="1904" operator="equal">
      <formula>"no"</formula>
    </cfRule>
    <cfRule type="cellIs" dxfId="2113" priority="1905" operator="equal">
      <formula>"remove"</formula>
    </cfRule>
  </conditionalFormatting>
  <conditionalFormatting sqref="P229:Y229">
    <cfRule type="expression" dxfId="2112" priority="1896">
      <formula>AND(P229=0, P229&lt;&gt;"")</formula>
    </cfRule>
    <cfRule type="expression" dxfId="2111" priority="1897">
      <formula>AND(P229&gt;0, P229&lt;10000000000)</formula>
    </cfRule>
    <cfRule type="cellIs" dxfId="2110" priority="1898" operator="equal">
      <formula>"yes"</formula>
    </cfRule>
    <cfRule type="cellIs" dxfId="2109" priority="1899" operator="equal">
      <formula>"no"</formula>
    </cfRule>
    <cfRule type="cellIs" dxfId="2108" priority="1900" operator="equal">
      <formula>"remove"</formula>
    </cfRule>
  </conditionalFormatting>
  <conditionalFormatting sqref="P229:Y229">
    <cfRule type="expression" dxfId="2107" priority="1891">
      <formula>AND(P229=0, P229&lt;&gt;"")</formula>
    </cfRule>
    <cfRule type="expression" dxfId="2106" priority="1892">
      <formula>AND(P229&gt;0, P229&lt;10000000000)</formula>
    </cfRule>
    <cfRule type="cellIs" dxfId="2105" priority="1893" operator="equal">
      <formula>"yes"</formula>
    </cfRule>
    <cfRule type="cellIs" dxfId="2104" priority="1894" operator="equal">
      <formula>"no"</formula>
    </cfRule>
    <cfRule type="cellIs" dxfId="2103" priority="1895" operator="equal">
      <formula>"remove"</formula>
    </cfRule>
  </conditionalFormatting>
  <conditionalFormatting sqref="P229:Y229">
    <cfRule type="expression" dxfId="2102" priority="1886">
      <formula>AND(P229=0, P229&lt;&gt;"")</formula>
    </cfRule>
    <cfRule type="expression" dxfId="2101" priority="1887">
      <formula>AND(P229&gt;0, P229&lt;10000000000)</formula>
    </cfRule>
    <cfRule type="cellIs" dxfId="2100" priority="1888" operator="equal">
      <formula>"yes"</formula>
    </cfRule>
    <cfRule type="cellIs" dxfId="2099" priority="1889" operator="equal">
      <formula>"no"</formula>
    </cfRule>
    <cfRule type="cellIs" dxfId="2098" priority="1890" operator="equal">
      <formula>"remove"</formula>
    </cfRule>
  </conditionalFormatting>
  <conditionalFormatting sqref="P229:Y229">
    <cfRule type="expression" dxfId="2097" priority="1881">
      <formula>AND(P229=0, P229&lt;&gt;"")</formula>
    </cfRule>
    <cfRule type="expression" dxfId="2096" priority="1882">
      <formula>AND(P229&gt;0, P229&lt;10000000000)</formula>
    </cfRule>
    <cfRule type="cellIs" dxfId="2095" priority="1883" operator="equal">
      <formula>"yes"</formula>
    </cfRule>
    <cfRule type="cellIs" dxfId="2094" priority="1884" operator="equal">
      <formula>"no"</formula>
    </cfRule>
    <cfRule type="cellIs" dxfId="2093" priority="1885" operator="equal">
      <formula>"remove"</formula>
    </cfRule>
  </conditionalFormatting>
  <conditionalFormatting sqref="P229:Y229">
    <cfRule type="expression" dxfId="2092" priority="1876">
      <formula>AND(P229=0, P229&lt;&gt;"")</formula>
    </cfRule>
    <cfRule type="expression" dxfId="2091" priority="1877">
      <formula>AND(P229&gt;0, P229&lt;10000000000)</formula>
    </cfRule>
    <cfRule type="cellIs" dxfId="2090" priority="1878" operator="equal">
      <formula>"yes"</formula>
    </cfRule>
    <cfRule type="cellIs" dxfId="2089" priority="1879" operator="equal">
      <formula>"no"</formula>
    </cfRule>
    <cfRule type="cellIs" dxfId="2088" priority="1880" operator="equal">
      <formula>"remove"</formula>
    </cfRule>
  </conditionalFormatting>
  <conditionalFormatting sqref="P228:Y228">
    <cfRule type="expression" dxfId="2087" priority="1870">
      <formula>$J228="SoftStrap"</formula>
    </cfRule>
    <cfRule type="expression" dxfId="2086" priority="1871">
      <formula>$J228="GP2_CATEGORY"</formula>
    </cfRule>
    <cfRule type="expression" dxfId="2085" priority="1872">
      <formula>$J228="GP3_CATEGORY"</formula>
    </cfRule>
    <cfRule type="expression" dxfId="2084" priority="1873">
      <formula>$J228="GP3_IFP_CATEGORY"</formula>
    </cfRule>
    <cfRule type="expression" dxfId="2083" priority="1874">
      <formula>$J228="GP1_CATEGORY"</formula>
    </cfRule>
    <cfRule type="expression" dxfId="2082" priority="1875">
      <formula>$J228="GP1_IFP_CATEGORY"</formula>
    </cfRule>
  </conditionalFormatting>
  <conditionalFormatting sqref="P228:Y228">
    <cfRule type="expression" dxfId="2081" priority="1865">
      <formula>AND(P228=0, P228&lt;&gt;"")</formula>
    </cfRule>
    <cfRule type="expression" dxfId="2080" priority="1866">
      <formula>AND(P228&gt;0, P228&lt;10000000000)</formula>
    </cfRule>
    <cfRule type="cellIs" dxfId="2079" priority="1867" operator="equal">
      <formula>"yes"</formula>
    </cfRule>
    <cfRule type="cellIs" dxfId="2078" priority="1868" operator="equal">
      <formula>"no"</formula>
    </cfRule>
    <cfRule type="cellIs" dxfId="2077" priority="1869" operator="equal">
      <formula>"remove"</formula>
    </cfRule>
  </conditionalFormatting>
  <conditionalFormatting sqref="P228:Y228">
    <cfRule type="expression" dxfId="2076" priority="1860">
      <formula>AND(P228=0, P228&lt;&gt;"")</formula>
    </cfRule>
    <cfRule type="expression" dxfId="2075" priority="1861">
      <formula>AND(P228&gt;0, P228&lt;10000000000)</formula>
    </cfRule>
    <cfRule type="cellIs" dxfId="2074" priority="1862" operator="equal">
      <formula>"yes"</formula>
    </cfRule>
    <cfRule type="cellIs" dxfId="2073" priority="1863" operator="equal">
      <formula>"no"</formula>
    </cfRule>
    <cfRule type="cellIs" dxfId="2072" priority="1864" operator="equal">
      <formula>"remove"</formula>
    </cfRule>
  </conditionalFormatting>
  <conditionalFormatting sqref="P228:Y228">
    <cfRule type="expression" dxfId="2071" priority="1855">
      <formula>AND(P228=0, P228&lt;&gt;"")</formula>
    </cfRule>
    <cfRule type="expression" dxfId="2070" priority="1856">
      <formula>AND(P228&gt;0, P228&lt;10000000000)</formula>
    </cfRule>
    <cfRule type="cellIs" dxfId="2069" priority="1857" operator="equal">
      <formula>"yes"</formula>
    </cfRule>
    <cfRule type="cellIs" dxfId="2068" priority="1858" operator="equal">
      <formula>"no"</formula>
    </cfRule>
    <cfRule type="cellIs" dxfId="2067" priority="1859" operator="equal">
      <formula>"remove"</formula>
    </cfRule>
  </conditionalFormatting>
  <conditionalFormatting sqref="P228:Y228">
    <cfRule type="expression" dxfId="2066" priority="1850">
      <formula>AND(P228=0, P228&lt;&gt;"")</formula>
    </cfRule>
    <cfRule type="expression" dxfId="2065" priority="1851">
      <formula>AND(P228&gt;0, P228&lt;10000000000)</formula>
    </cfRule>
    <cfRule type="cellIs" dxfId="2064" priority="1852" operator="equal">
      <formula>"yes"</formula>
    </cfRule>
    <cfRule type="cellIs" dxfId="2063" priority="1853" operator="equal">
      <formula>"no"</formula>
    </cfRule>
    <cfRule type="cellIs" dxfId="2062" priority="1854" operator="equal">
      <formula>"remove"</formula>
    </cfRule>
  </conditionalFormatting>
  <conditionalFormatting sqref="P228:Y228">
    <cfRule type="expression" dxfId="2061" priority="1845">
      <formula>AND(P228=0, P228&lt;&gt;"")</formula>
    </cfRule>
    <cfRule type="expression" dxfId="2060" priority="1846">
      <formula>AND(P228&gt;0, P228&lt;10000000000)</formula>
    </cfRule>
    <cfRule type="cellIs" dxfId="2059" priority="1847" operator="equal">
      <formula>"yes"</formula>
    </cfRule>
    <cfRule type="cellIs" dxfId="2058" priority="1848" operator="equal">
      <formula>"no"</formula>
    </cfRule>
    <cfRule type="cellIs" dxfId="2057" priority="1849" operator="equal">
      <formula>"remove"</formula>
    </cfRule>
  </conditionalFormatting>
  <conditionalFormatting sqref="P228:Y228">
    <cfRule type="expression" dxfId="2056" priority="1840">
      <formula>AND(P228=0, P228&lt;&gt;"")</formula>
    </cfRule>
    <cfRule type="expression" dxfId="2055" priority="1841">
      <formula>AND(P228&gt;0, P228&lt;10000000000)</formula>
    </cfRule>
    <cfRule type="cellIs" dxfId="2054" priority="1842" operator="equal">
      <formula>"yes"</formula>
    </cfRule>
    <cfRule type="cellIs" dxfId="2053" priority="1843" operator="equal">
      <formula>"no"</formula>
    </cfRule>
    <cfRule type="cellIs" dxfId="2052" priority="1844" operator="equal">
      <formula>"remove"</formula>
    </cfRule>
  </conditionalFormatting>
  <conditionalFormatting sqref="P227:Y227">
    <cfRule type="expression" dxfId="2051" priority="1834">
      <formula>$J227="SoftStrap"</formula>
    </cfRule>
    <cfRule type="expression" dxfId="2050" priority="1835">
      <formula>$J227="GP2_CATEGORY"</formula>
    </cfRule>
    <cfRule type="expression" dxfId="2049" priority="1836">
      <formula>$J227="GP3_CATEGORY"</formula>
    </cfRule>
    <cfRule type="expression" dxfId="2048" priority="1837">
      <formula>$J227="GP3_IFP_CATEGORY"</formula>
    </cfRule>
    <cfRule type="expression" dxfId="2047" priority="1838">
      <formula>$J227="GP1_CATEGORY"</formula>
    </cfRule>
    <cfRule type="expression" dxfId="2046" priority="1839">
      <formula>$J227="GP1_IFP_CATEGORY"</formula>
    </cfRule>
  </conditionalFormatting>
  <conditionalFormatting sqref="P227:Y227">
    <cfRule type="expression" dxfId="2045" priority="1829">
      <formula>AND(P227=0, P227&lt;&gt;"")</formula>
    </cfRule>
    <cfRule type="expression" dxfId="2044" priority="1830">
      <formula>AND(P227&gt;0, P227&lt;10000000000)</formula>
    </cfRule>
    <cfRule type="cellIs" dxfId="2043" priority="1831" operator="equal">
      <formula>"yes"</formula>
    </cfRule>
    <cfRule type="cellIs" dxfId="2042" priority="1832" operator="equal">
      <formula>"no"</formula>
    </cfRule>
    <cfRule type="cellIs" dxfId="2041" priority="1833" operator="equal">
      <formula>"remove"</formula>
    </cfRule>
  </conditionalFormatting>
  <conditionalFormatting sqref="P227:Y227">
    <cfRule type="expression" dxfId="2040" priority="1824">
      <formula>AND(P227=0, P227&lt;&gt;"")</formula>
    </cfRule>
    <cfRule type="expression" dxfId="2039" priority="1825">
      <formula>AND(P227&gt;0, P227&lt;10000000000)</formula>
    </cfRule>
    <cfRule type="cellIs" dxfId="2038" priority="1826" operator="equal">
      <formula>"yes"</formula>
    </cfRule>
    <cfRule type="cellIs" dxfId="2037" priority="1827" operator="equal">
      <formula>"no"</formula>
    </cfRule>
    <cfRule type="cellIs" dxfId="2036" priority="1828" operator="equal">
      <formula>"remove"</formula>
    </cfRule>
  </conditionalFormatting>
  <conditionalFormatting sqref="P227:Y227">
    <cfRule type="expression" dxfId="2035" priority="1819">
      <formula>AND(P227=0, P227&lt;&gt;"")</formula>
    </cfRule>
    <cfRule type="expression" dxfId="2034" priority="1820">
      <formula>AND(P227&gt;0, P227&lt;10000000000)</formula>
    </cfRule>
    <cfRule type="cellIs" dxfId="2033" priority="1821" operator="equal">
      <formula>"yes"</formula>
    </cfRule>
    <cfRule type="cellIs" dxfId="2032" priority="1822" operator="equal">
      <formula>"no"</formula>
    </cfRule>
    <cfRule type="cellIs" dxfId="2031" priority="1823" operator="equal">
      <formula>"remove"</formula>
    </cfRule>
  </conditionalFormatting>
  <conditionalFormatting sqref="P227:Y227">
    <cfRule type="expression" dxfId="2030" priority="1814">
      <formula>AND(P227=0, P227&lt;&gt;"")</formula>
    </cfRule>
    <cfRule type="expression" dxfId="2029" priority="1815">
      <formula>AND(P227&gt;0, P227&lt;10000000000)</formula>
    </cfRule>
    <cfRule type="cellIs" dxfId="2028" priority="1816" operator="equal">
      <formula>"yes"</formula>
    </cfRule>
    <cfRule type="cellIs" dxfId="2027" priority="1817" operator="equal">
      <formula>"no"</formula>
    </cfRule>
    <cfRule type="cellIs" dxfId="2026" priority="1818" operator="equal">
      <formula>"remove"</formula>
    </cfRule>
  </conditionalFormatting>
  <conditionalFormatting sqref="P227:Y227">
    <cfRule type="expression" dxfId="2025" priority="1809">
      <formula>AND(P227=0, P227&lt;&gt;"")</formula>
    </cfRule>
    <cfRule type="expression" dxfId="2024" priority="1810">
      <formula>AND(P227&gt;0, P227&lt;10000000000)</formula>
    </cfRule>
    <cfRule type="cellIs" dxfId="2023" priority="1811" operator="equal">
      <formula>"yes"</formula>
    </cfRule>
    <cfRule type="cellIs" dxfId="2022" priority="1812" operator="equal">
      <formula>"no"</formula>
    </cfRule>
    <cfRule type="cellIs" dxfId="2021" priority="1813" operator="equal">
      <formula>"remove"</formula>
    </cfRule>
  </conditionalFormatting>
  <conditionalFormatting sqref="P227:Y227">
    <cfRule type="expression" dxfId="2020" priority="1804">
      <formula>AND(P227=0, P227&lt;&gt;"")</formula>
    </cfRule>
    <cfRule type="expression" dxfId="2019" priority="1805">
      <formula>AND(P227&gt;0, P227&lt;10000000000)</formula>
    </cfRule>
    <cfRule type="cellIs" dxfId="2018" priority="1806" operator="equal">
      <formula>"yes"</formula>
    </cfRule>
    <cfRule type="cellIs" dxfId="2017" priority="1807" operator="equal">
      <formula>"no"</formula>
    </cfRule>
    <cfRule type="cellIs" dxfId="2016" priority="1808" operator="equal">
      <formula>"remove"</formula>
    </cfRule>
  </conditionalFormatting>
  <conditionalFormatting sqref="P226:Y226">
    <cfRule type="expression" dxfId="2015" priority="1798">
      <formula>$J226="SoftStrap"</formula>
    </cfRule>
    <cfRule type="expression" dxfId="2014" priority="1799">
      <formula>$J226="GP2_CATEGORY"</formula>
    </cfRule>
    <cfRule type="expression" dxfId="2013" priority="1800">
      <formula>$J226="GP3_CATEGORY"</formula>
    </cfRule>
    <cfRule type="expression" dxfId="2012" priority="1801">
      <formula>$J226="GP3_IFP_CATEGORY"</formula>
    </cfRule>
    <cfRule type="expression" dxfId="2011" priority="1802">
      <formula>$J226="GP1_CATEGORY"</formula>
    </cfRule>
    <cfRule type="expression" dxfId="2010" priority="1803">
      <formula>$J226="GP1_IFP_CATEGORY"</formula>
    </cfRule>
  </conditionalFormatting>
  <conditionalFormatting sqref="P226:Y226">
    <cfRule type="expression" dxfId="2009" priority="1793">
      <formula>AND(P226=0, P226&lt;&gt;"")</formula>
    </cfRule>
    <cfRule type="expression" dxfId="2008" priority="1794">
      <formula>AND(P226&gt;0, P226&lt;10000000000)</formula>
    </cfRule>
    <cfRule type="cellIs" dxfId="2007" priority="1795" operator="equal">
      <formula>"yes"</formula>
    </cfRule>
    <cfRule type="cellIs" dxfId="2006" priority="1796" operator="equal">
      <formula>"no"</formula>
    </cfRule>
    <cfRule type="cellIs" dxfId="2005" priority="1797" operator="equal">
      <formula>"remove"</formula>
    </cfRule>
  </conditionalFormatting>
  <conditionalFormatting sqref="P226:Y226">
    <cfRule type="expression" dxfId="2004" priority="1788">
      <formula>AND(P226=0, P226&lt;&gt;"")</formula>
    </cfRule>
    <cfRule type="expression" dxfId="2003" priority="1789">
      <formula>AND(P226&gt;0, P226&lt;10000000000)</formula>
    </cfRule>
    <cfRule type="cellIs" dxfId="2002" priority="1790" operator="equal">
      <formula>"yes"</formula>
    </cfRule>
    <cfRule type="cellIs" dxfId="2001" priority="1791" operator="equal">
      <formula>"no"</formula>
    </cfRule>
    <cfRule type="cellIs" dxfId="2000" priority="1792" operator="equal">
      <formula>"remove"</formula>
    </cfRule>
  </conditionalFormatting>
  <conditionalFormatting sqref="P226:Y226">
    <cfRule type="expression" dxfId="1999" priority="1783">
      <formula>AND(P226=0, P226&lt;&gt;"")</formula>
    </cfRule>
    <cfRule type="expression" dxfId="1998" priority="1784">
      <formula>AND(P226&gt;0, P226&lt;10000000000)</formula>
    </cfRule>
    <cfRule type="cellIs" dxfId="1997" priority="1785" operator="equal">
      <formula>"yes"</formula>
    </cfRule>
    <cfRule type="cellIs" dxfId="1996" priority="1786" operator="equal">
      <formula>"no"</formula>
    </cfRule>
    <cfRule type="cellIs" dxfId="1995" priority="1787" operator="equal">
      <formula>"remove"</formula>
    </cfRule>
  </conditionalFormatting>
  <conditionalFormatting sqref="P226:Y226">
    <cfRule type="expression" dxfId="1994" priority="1778">
      <formula>AND(P226=0, P226&lt;&gt;"")</formula>
    </cfRule>
    <cfRule type="expression" dxfId="1993" priority="1779">
      <formula>AND(P226&gt;0, P226&lt;10000000000)</formula>
    </cfRule>
    <cfRule type="cellIs" dxfId="1992" priority="1780" operator="equal">
      <formula>"yes"</formula>
    </cfRule>
    <cfRule type="cellIs" dxfId="1991" priority="1781" operator="equal">
      <formula>"no"</formula>
    </cfRule>
    <cfRule type="cellIs" dxfId="1990" priority="1782" operator="equal">
      <formula>"remove"</formula>
    </cfRule>
  </conditionalFormatting>
  <conditionalFormatting sqref="P226:Y226">
    <cfRule type="expression" dxfId="1989" priority="1773">
      <formula>AND(P226=0, P226&lt;&gt;"")</formula>
    </cfRule>
    <cfRule type="expression" dxfId="1988" priority="1774">
      <formula>AND(P226&gt;0, P226&lt;10000000000)</formula>
    </cfRule>
    <cfRule type="cellIs" dxfId="1987" priority="1775" operator="equal">
      <formula>"yes"</formula>
    </cfRule>
    <cfRule type="cellIs" dxfId="1986" priority="1776" operator="equal">
      <formula>"no"</formula>
    </cfRule>
    <cfRule type="cellIs" dxfId="1985" priority="1777" operator="equal">
      <formula>"remove"</formula>
    </cfRule>
  </conditionalFormatting>
  <conditionalFormatting sqref="P226:Y226">
    <cfRule type="expression" dxfId="1984" priority="1768">
      <formula>AND(P226=0, P226&lt;&gt;"")</formula>
    </cfRule>
    <cfRule type="expression" dxfId="1983" priority="1769">
      <formula>AND(P226&gt;0, P226&lt;10000000000)</formula>
    </cfRule>
    <cfRule type="cellIs" dxfId="1982" priority="1770" operator="equal">
      <formula>"yes"</formula>
    </cfRule>
    <cfRule type="cellIs" dxfId="1981" priority="1771" operator="equal">
      <formula>"no"</formula>
    </cfRule>
    <cfRule type="cellIs" dxfId="1980" priority="1772" operator="equal">
      <formula>"remove"</formula>
    </cfRule>
  </conditionalFormatting>
  <conditionalFormatting sqref="P225:Y225">
    <cfRule type="expression" dxfId="1979" priority="1762">
      <formula>$J225="SoftStrap"</formula>
    </cfRule>
    <cfRule type="expression" dxfId="1978" priority="1763">
      <formula>$J225="GP2_CATEGORY"</formula>
    </cfRule>
    <cfRule type="expression" dxfId="1977" priority="1764">
      <formula>$J225="GP3_CATEGORY"</formula>
    </cfRule>
    <cfRule type="expression" dxfId="1976" priority="1765">
      <formula>$J225="GP3_IFP_CATEGORY"</formula>
    </cfRule>
    <cfRule type="expression" dxfId="1975" priority="1766">
      <formula>$J225="GP1_CATEGORY"</formula>
    </cfRule>
    <cfRule type="expression" dxfId="1974" priority="1767">
      <formula>$J225="GP1_IFP_CATEGORY"</formula>
    </cfRule>
  </conditionalFormatting>
  <conditionalFormatting sqref="P225:Y225">
    <cfRule type="expression" dxfId="1973" priority="1757">
      <formula>AND(P225=0, P225&lt;&gt;"")</formula>
    </cfRule>
    <cfRule type="expression" dxfId="1972" priority="1758">
      <formula>AND(P225&gt;0, P225&lt;10000000000)</formula>
    </cfRule>
    <cfRule type="cellIs" dxfId="1971" priority="1759" operator="equal">
      <formula>"yes"</formula>
    </cfRule>
    <cfRule type="cellIs" dxfId="1970" priority="1760" operator="equal">
      <formula>"no"</formula>
    </cfRule>
    <cfRule type="cellIs" dxfId="1969" priority="1761" operator="equal">
      <formula>"remove"</formula>
    </cfRule>
  </conditionalFormatting>
  <conditionalFormatting sqref="P225:Y225">
    <cfRule type="expression" dxfId="1968" priority="1752">
      <formula>AND(P225=0, P225&lt;&gt;"")</formula>
    </cfRule>
    <cfRule type="expression" dxfId="1967" priority="1753">
      <formula>AND(P225&gt;0, P225&lt;10000000000)</formula>
    </cfRule>
    <cfRule type="cellIs" dxfId="1966" priority="1754" operator="equal">
      <formula>"yes"</formula>
    </cfRule>
    <cfRule type="cellIs" dxfId="1965" priority="1755" operator="equal">
      <formula>"no"</formula>
    </cfRule>
    <cfRule type="cellIs" dxfId="1964" priority="1756" operator="equal">
      <formula>"remove"</formula>
    </cfRule>
  </conditionalFormatting>
  <conditionalFormatting sqref="P225:Y225">
    <cfRule type="expression" dxfId="1963" priority="1747">
      <formula>AND(P225=0, P225&lt;&gt;"")</formula>
    </cfRule>
    <cfRule type="expression" dxfId="1962" priority="1748">
      <formula>AND(P225&gt;0, P225&lt;10000000000)</formula>
    </cfRule>
    <cfRule type="cellIs" dxfId="1961" priority="1749" operator="equal">
      <formula>"yes"</formula>
    </cfRule>
    <cfRule type="cellIs" dxfId="1960" priority="1750" operator="equal">
      <formula>"no"</formula>
    </cfRule>
    <cfRule type="cellIs" dxfId="1959" priority="1751" operator="equal">
      <formula>"remove"</formula>
    </cfRule>
  </conditionalFormatting>
  <conditionalFormatting sqref="P225:Y225">
    <cfRule type="expression" dxfId="1958" priority="1742">
      <formula>AND(P225=0, P225&lt;&gt;"")</formula>
    </cfRule>
    <cfRule type="expression" dxfId="1957" priority="1743">
      <formula>AND(P225&gt;0, P225&lt;10000000000)</formula>
    </cfRule>
    <cfRule type="cellIs" dxfId="1956" priority="1744" operator="equal">
      <formula>"yes"</formula>
    </cfRule>
    <cfRule type="cellIs" dxfId="1955" priority="1745" operator="equal">
      <formula>"no"</formula>
    </cfRule>
    <cfRule type="cellIs" dxfId="1954" priority="1746" operator="equal">
      <formula>"remove"</formula>
    </cfRule>
  </conditionalFormatting>
  <conditionalFormatting sqref="P225:Y225">
    <cfRule type="expression" dxfId="1953" priority="1737">
      <formula>AND(P225=0, P225&lt;&gt;"")</formula>
    </cfRule>
    <cfRule type="expression" dxfId="1952" priority="1738">
      <formula>AND(P225&gt;0, P225&lt;10000000000)</formula>
    </cfRule>
    <cfRule type="cellIs" dxfId="1951" priority="1739" operator="equal">
      <formula>"yes"</formula>
    </cfRule>
    <cfRule type="cellIs" dxfId="1950" priority="1740" operator="equal">
      <formula>"no"</formula>
    </cfRule>
    <cfRule type="cellIs" dxfId="1949" priority="1741" operator="equal">
      <formula>"remove"</formula>
    </cfRule>
  </conditionalFormatting>
  <conditionalFormatting sqref="P225:Y225">
    <cfRule type="expression" dxfId="1948" priority="1732">
      <formula>AND(P225=0, P225&lt;&gt;"")</formula>
    </cfRule>
    <cfRule type="expression" dxfId="1947" priority="1733">
      <formula>AND(P225&gt;0, P225&lt;10000000000)</formula>
    </cfRule>
    <cfRule type="cellIs" dxfId="1946" priority="1734" operator="equal">
      <formula>"yes"</formula>
    </cfRule>
    <cfRule type="cellIs" dxfId="1945" priority="1735" operator="equal">
      <formula>"no"</formula>
    </cfRule>
    <cfRule type="cellIs" dxfId="1944" priority="1736" operator="equal">
      <formula>"remove"</formula>
    </cfRule>
  </conditionalFormatting>
  <conditionalFormatting sqref="P224:Y224">
    <cfRule type="expression" dxfId="1943" priority="1726">
      <formula>$J224="SoftStrap"</formula>
    </cfRule>
    <cfRule type="expression" dxfId="1942" priority="1727">
      <formula>$J224="GP2_CATEGORY"</formula>
    </cfRule>
    <cfRule type="expression" dxfId="1941" priority="1728">
      <formula>$J224="GP3_CATEGORY"</formula>
    </cfRule>
    <cfRule type="expression" dxfId="1940" priority="1729">
      <formula>$J224="GP3_IFP_CATEGORY"</formula>
    </cfRule>
    <cfRule type="expression" dxfId="1939" priority="1730">
      <formula>$J224="GP1_CATEGORY"</formula>
    </cfRule>
    <cfRule type="expression" dxfId="1938" priority="1731">
      <formula>$J224="GP1_IFP_CATEGORY"</formula>
    </cfRule>
  </conditionalFormatting>
  <conditionalFormatting sqref="P224:Y224">
    <cfRule type="expression" dxfId="1937" priority="1721">
      <formula>AND(P224=0, P224&lt;&gt;"")</formula>
    </cfRule>
    <cfRule type="expression" dxfId="1936" priority="1722">
      <formula>AND(P224&gt;0, P224&lt;10000000000)</formula>
    </cfRule>
    <cfRule type="cellIs" dxfId="1935" priority="1723" operator="equal">
      <formula>"yes"</formula>
    </cfRule>
    <cfRule type="cellIs" dxfId="1934" priority="1724" operator="equal">
      <formula>"no"</formula>
    </cfRule>
    <cfRule type="cellIs" dxfId="1933" priority="1725" operator="equal">
      <formula>"remove"</formula>
    </cfRule>
  </conditionalFormatting>
  <conditionalFormatting sqref="P224:Y224">
    <cfRule type="expression" dxfId="1932" priority="1716">
      <formula>AND(P224=0, P224&lt;&gt;"")</formula>
    </cfRule>
    <cfRule type="expression" dxfId="1931" priority="1717">
      <formula>AND(P224&gt;0, P224&lt;10000000000)</formula>
    </cfRule>
    <cfRule type="cellIs" dxfId="1930" priority="1718" operator="equal">
      <formula>"yes"</formula>
    </cfRule>
    <cfRule type="cellIs" dxfId="1929" priority="1719" operator="equal">
      <formula>"no"</formula>
    </cfRule>
    <cfRule type="cellIs" dxfId="1928" priority="1720" operator="equal">
      <formula>"remove"</formula>
    </cfRule>
  </conditionalFormatting>
  <conditionalFormatting sqref="P224:Y224">
    <cfRule type="expression" dxfId="1927" priority="1711">
      <formula>AND(P224=0, P224&lt;&gt;"")</formula>
    </cfRule>
    <cfRule type="expression" dxfId="1926" priority="1712">
      <formula>AND(P224&gt;0, P224&lt;10000000000)</formula>
    </cfRule>
    <cfRule type="cellIs" dxfId="1925" priority="1713" operator="equal">
      <formula>"yes"</formula>
    </cfRule>
    <cfRule type="cellIs" dxfId="1924" priority="1714" operator="equal">
      <formula>"no"</formula>
    </cfRule>
    <cfRule type="cellIs" dxfId="1923" priority="1715" operator="equal">
      <formula>"remove"</formula>
    </cfRule>
  </conditionalFormatting>
  <conditionalFormatting sqref="P224:Y224">
    <cfRule type="expression" dxfId="1922" priority="1706">
      <formula>AND(P224=0, P224&lt;&gt;"")</formula>
    </cfRule>
    <cfRule type="expression" dxfId="1921" priority="1707">
      <formula>AND(P224&gt;0, P224&lt;10000000000)</formula>
    </cfRule>
    <cfRule type="cellIs" dxfId="1920" priority="1708" operator="equal">
      <formula>"yes"</formula>
    </cfRule>
    <cfRule type="cellIs" dxfId="1919" priority="1709" operator="equal">
      <formula>"no"</formula>
    </cfRule>
    <cfRule type="cellIs" dxfId="1918" priority="1710" operator="equal">
      <formula>"remove"</formula>
    </cfRule>
  </conditionalFormatting>
  <conditionalFormatting sqref="P224:Y224">
    <cfRule type="expression" dxfId="1917" priority="1701">
      <formula>AND(P224=0, P224&lt;&gt;"")</formula>
    </cfRule>
    <cfRule type="expression" dxfId="1916" priority="1702">
      <formula>AND(P224&gt;0, P224&lt;10000000000)</formula>
    </cfRule>
    <cfRule type="cellIs" dxfId="1915" priority="1703" operator="equal">
      <formula>"yes"</formula>
    </cfRule>
    <cfRule type="cellIs" dxfId="1914" priority="1704" operator="equal">
      <formula>"no"</formula>
    </cfRule>
    <cfRule type="cellIs" dxfId="1913" priority="1705" operator="equal">
      <formula>"remove"</formula>
    </cfRule>
  </conditionalFormatting>
  <conditionalFormatting sqref="P224:Y224">
    <cfRule type="expression" dxfId="1912" priority="1696">
      <formula>AND(P224=0, P224&lt;&gt;"")</formula>
    </cfRule>
    <cfRule type="expression" dxfId="1911" priority="1697">
      <formula>AND(P224&gt;0, P224&lt;10000000000)</formula>
    </cfRule>
    <cfRule type="cellIs" dxfId="1910" priority="1698" operator="equal">
      <formula>"yes"</formula>
    </cfRule>
    <cfRule type="cellIs" dxfId="1909" priority="1699" operator="equal">
      <formula>"no"</formula>
    </cfRule>
    <cfRule type="cellIs" dxfId="1908" priority="1700" operator="equal">
      <formula>"remove"</formula>
    </cfRule>
  </conditionalFormatting>
  <conditionalFormatting sqref="P223:Y223">
    <cfRule type="expression" dxfId="1907" priority="1690">
      <formula>$J223="SoftStrap"</formula>
    </cfRule>
    <cfRule type="expression" dxfId="1906" priority="1691">
      <formula>$J223="GP2_CATEGORY"</formula>
    </cfRule>
    <cfRule type="expression" dxfId="1905" priority="1692">
      <formula>$J223="GP3_CATEGORY"</formula>
    </cfRule>
    <cfRule type="expression" dxfId="1904" priority="1693">
      <formula>$J223="GP3_IFP_CATEGORY"</formula>
    </cfRule>
    <cfRule type="expression" dxfId="1903" priority="1694">
      <formula>$J223="GP1_CATEGORY"</formula>
    </cfRule>
    <cfRule type="expression" dxfId="1902" priority="1695">
      <formula>$J223="GP1_IFP_CATEGORY"</formula>
    </cfRule>
  </conditionalFormatting>
  <conditionalFormatting sqref="P223:Y223">
    <cfRule type="expression" dxfId="1901" priority="1685">
      <formula>AND(P223=0, P223&lt;&gt;"")</formula>
    </cfRule>
    <cfRule type="expression" dxfId="1900" priority="1686">
      <formula>AND(P223&gt;0, P223&lt;10000000000)</formula>
    </cfRule>
    <cfRule type="cellIs" dxfId="1899" priority="1687" operator="equal">
      <formula>"yes"</formula>
    </cfRule>
    <cfRule type="cellIs" dxfId="1898" priority="1688" operator="equal">
      <formula>"no"</formula>
    </cfRule>
    <cfRule type="cellIs" dxfId="1897" priority="1689" operator="equal">
      <formula>"remove"</formula>
    </cfRule>
  </conditionalFormatting>
  <conditionalFormatting sqref="P223:Y223">
    <cfRule type="expression" dxfId="1896" priority="1680">
      <formula>AND(P223=0, P223&lt;&gt;"")</formula>
    </cfRule>
    <cfRule type="expression" dxfId="1895" priority="1681">
      <formula>AND(P223&gt;0, P223&lt;10000000000)</formula>
    </cfRule>
    <cfRule type="cellIs" dxfId="1894" priority="1682" operator="equal">
      <formula>"yes"</formula>
    </cfRule>
    <cfRule type="cellIs" dxfId="1893" priority="1683" operator="equal">
      <formula>"no"</formula>
    </cfRule>
    <cfRule type="cellIs" dxfId="1892" priority="1684" operator="equal">
      <formula>"remove"</formula>
    </cfRule>
  </conditionalFormatting>
  <conditionalFormatting sqref="P223:Y223">
    <cfRule type="expression" dxfId="1891" priority="1675">
      <formula>AND(P223=0, P223&lt;&gt;"")</formula>
    </cfRule>
    <cfRule type="expression" dxfId="1890" priority="1676">
      <formula>AND(P223&gt;0, P223&lt;10000000000)</formula>
    </cfRule>
    <cfRule type="cellIs" dxfId="1889" priority="1677" operator="equal">
      <formula>"yes"</formula>
    </cfRule>
    <cfRule type="cellIs" dxfId="1888" priority="1678" operator="equal">
      <formula>"no"</formula>
    </cfRule>
    <cfRule type="cellIs" dxfId="1887" priority="1679" operator="equal">
      <formula>"remove"</formula>
    </cfRule>
  </conditionalFormatting>
  <conditionalFormatting sqref="P223:Y223">
    <cfRule type="expression" dxfId="1886" priority="1670">
      <formula>AND(P223=0, P223&lt;&gt;"")</formula>
    </cfRule>
    <cfRule type="expression" dxfId="1885" priority="1671">
      <formula>AND(P223&gt;0, P223&lt;10000000000)</formula>
    </cfRule>
    <cfRule type="cellIs" dxfId="1884" priority="1672" operator="equal">
      <formula>"yes"</formula>
    </cfRule>
    <cfRule type="cellIs" dxfId="1883" priority="1673" operator="equal">
      <formula>"no"</formula>
    </cfRule>
    <cfRule type="cellIs" dxfId="1882" priority="1674" operator="equal">
      <formula>"remove"</formula>
    </cfRule>
  </conditionalFormatting>
  <conditionalFormatting sqref="P223:Y223">
    <cfRule type="expression" dxfId="1881" priority="1665">
      <formula>AND(P223=0, P223&lt;&gt;"")</formula>
    </cfRule>
    <cfRule type="expression" dxfId="1880" priority="1666">
      <formula>AND(P223&gt;0, P223&lt;10000000000)</formula>
    </cfRule>
    <cfRule type="cellIs" dxfId="1879" priority="1667" operator="equal">
      <formula>"yes"</formula>
    </cfRule>
    <cfRule type="cellIs" dxfId="1878" priority="1668" operator="equal">
      <formula>"no"</formula>
    </cfRule>
    <cfRule type="cellIs" dxfId="1877" priority="1669" operator="equal">
      <formula>"remove"</formula>
    </cfRule>
  </conditionalFormatting>
  <conditionalFormatting sqref="P223:Y223">
    <cfRule type="expression" dxfId="1876" priority="1660">
      <formula>AND(P223=0, P223&lt;&gt;"")</formula>
    </cfRule>
    <cfRule type="expression" dxfId="1875" priority="1661">
      <formula>AND(P223&gt;0, P223&lt;10000000000)</formula>
    </cfRule>
    <cfRule type="cellIs" dxfId="1874" priority="1662" operator="equal">
      <formula>"yes"</formula>
    </cfRule>
    <cfRule type="cellIs" dxfId="1873" priority="1663" operator="equal">
      <formula>"no"</formula>
    </cfRule>
    <cfRule type="cellIs" dxfId="1872" priority="1664" operator="equal">
      <formula>"remove"</formula>
    </cfRule>
  </conditionalFormatting>
  <conditionalFormatting sqref="P222:Y222">
    <cfRule type="expression" dxfId="1871" priority="1654">
      <formula>$J222="SoftStrap"</formula>
    </cfRule>
    <cfRule type="expression" dxfId="1870" priority="1655">
      <formula>$J222="GP2_CATEGORY"</formula>
    </cfRule>
    <cfRule type="expression" dxfId="1869" priority="1656">
      <formula>$J222="GP3_CATEGORY"</formula>
    </cfRule>
    <cfRule type="expression" dxfId="1868" priority="1657">
      <formula>$J222="GP3_IFP_CATEGORY"</formula>
    </cfRule>
    <cfRule type="expression" dxfId="1867" priority="1658">
      <formula>$J222="GP1_CATEGORY"</formula>
    </cfRule>
    <cfRule type="expression" dxfId="1866" priority="1659">
      <formula>$J222="GP1_IFP_CATEGORY"</formula>
    </cfRule>
  </conditionalFormatting>
  <conditionalFormatting sqref="P222:Y222">
    <cfRule type="expression" dxfId="1865" priority="1649">
      <formula>AND(P222=0, P222&lt;&gt;"")</formula>
    </cfRule>
    <cfRule type="expression" dxfId="1864" priority="1650">
      <formula>AND(P222&gt;0, P222&lt;10000000000)</formula>
    </cfRule>
    <cfRule type="cellIs" dxfId="1863" priority="1651" operator="equal">
      <formula>"yes"</formula>
    </cfRule>
    <cfRule type="cellIs" dxfId="1862" priority="1652" operator="equal">
      <formula>"no"</formula>
    </cfRule>
    <cfRule type="cellIs" dxfId="1861" priority="1653" operator="equal">
      <formula>"remove"</formula>
    </cfRule>
  </conditionalFormatting>
  <conditionalFormatting sqref="P222:Y222">
    <cfRule type="expression" dxfId="1860" priority="1644">
      <formula>AND(P222=0, P222&lt;&gt;"")</formula>
    </cfRule>
    <cfRule type="expression" dxfId="1859" priority="1645">
      <formula>AND(P222&gt;0, P222&lt;10000000000)</formula>
    </cfRule>
    <cfRule type="cellIs" dxfId="1858" priority="1646" operator="equal">
      <formula>"yes"</formula>
    </cfRule>
    <cfRule type="cellIs" dxfId="1857" priority="1647" operator="equal">
      <formula>"no"</formula>
    </cfRule>
    <cfRule type="cellIs" dxfId="1856" priority="1648" operator="equal">
      <formula>"remove"</formula>
    </cfRule>
  </conditionalFormatting>
  <conditionalFormatting sqref="P222:Y222">
    <cfRule type="expression" dxfId="1855" priority="1639">
      <formula>AND(P222=0, P222&lt;&gt;"")</formula>
    </cfRule>
    <cfRule type="expression" dxfId="1854" priority="1640">
      <formula>AND(P222&gt;0, P222&lt;10000000000)</formula>
    </cfRule>
    <cfRule type="cellIs" dxfId="1853" priority="1641" operator="equal">
      <formula>"yes"</formula>
    </cfRule>
    <cfRule type="cellIs" dxfId="1852" priority="1642" operator="equal">
      <formula>"no"</formula>
    </cfRule>
    <cfRule type="cellIs" dxfId="1851" priority="1643" operator="equal">
      <formula>"remove"</formula>
    </cfRule>
  </conditionalFormatting>
  <conditionalFormatting sqref="P222:Y222">
    <cfRule type="expression" dxfId="1850" priority="1634">
      <formula>AND(P222=0, P222&lt;&gt;"")</formula>
    </cfRule>
    <cfRule type="expression" dxfId="1849" priority="1635">
      <formula>AND(P222&gt;0, P222&lt;10000000000)</formula>
    </cfRule>
    <cfRule type="cellIs" dxfId="1848" priority="1636" operator="equal">
      <formula>"yes"</formula>
    </cfRule>
    <cfRule type="cellIs" dxfId="1847" priority="1637" operator="equal">
      <formula>"no"</formula>
    </cfRule>
    <cfRule type="cellIs" dxfId="1846" priority="1638" operator="equal">
      <formula>"remove"</formula>
    </cfRule>
  </conditionalFormatting>
  <conditionalFormatting sqref="P222:Y222">
    <cfRule type="expression" dxfId="1845" priority="1629">
      <formula>AND(P222=0, P222&lt;&gt;"")</formula>
    </cfRule>
    <cfRule type="expression" dxfId="1844" priority="1630">
      <formula>AND(P222&gt;0, P222&lt;10000000000)</formula>
    </cfRule>
    <cfRule type="cellIs" dxfId="1843" priority="1631" operator="equal">
      <formula>"yes"</formula>
    </cfRule>
    <cfRule type="cellIs" dxfId="1842" priority="1632" operator="equal">
      <formula>"no"</formula>
    </cfRule>
    <cfRule type="cellIs" dxfId="1841" priority="1633" operator="equal">
      <formula>"remove"</formula>
    </cfRule>
  </conditionalFormatting>
  <conditionalFormatting sqref="P222:Y222">
    <cfRule type="expression" dxfId="1840" priority="1624">
      <formula>AND(P222=0, P222&lt;&gt;"")</formula>
    </cfRule>
    <cfRule type="expression" dxfId="1839" priority="1625">
      <formula>AND(P222&gt;0, P222&lt;10000000000)</formula>
    </cfRule>
    <cfRule type="cellIs" dxfId="1838" priority="1626" operator="equal">
      <formula>"yes"</formula>
    </cfRule>
    <cfRule type="cellIs" dxfId="1837" priority="1627" operator="equal">
      <formula>"no"</formula>
    </cfRule>
    <cfRule type="cellIs" dxfId="1836" priority="1628" operator="equal">
      <formula>"remove"</formula>
    </cfRule>
  </conditionalFormatting>
  <conditionalFormatting sqref="D150">
    <cfRule type="expression" dxfId="1835" priority="1198">
      <formula>$J150="SoftStrap"</formula>
    </cfRule>
    <cfRule type="expression" dxfId="1834" priority="1199">
      <formula>$J150="GP2_CATEGORY"</formula>
    </cfRule>
    <cfRule type="expression" dxfId="1833" priority="1200">
      <formula>$J150="GP3_CATEGORY"</formula>
    </cfRule>
    <cfRule type="expression" dxfId="1832" priority="1201">
      <formula>$J150="GP3_IFP_CATEGORY"</formula>
    </cfRule>
    <cfRule type="expression" dxfId="1831" priority="1202">
      <formula>$J150="GP1_CATEGORY"</formula>
    </cfRule>
    <cfRule type="expression" dxfId="1830" priority="1203">
      <formula>$J150="GP1_IFP_CATEGORY"</formula>
    </cfRule>
  </conditionalFormatting>
  <conditionalFormatting sqref="D151">
    <cfRule type="expression" dxfId="1829" priority="1204">
      <formula>$J149="SoftStrap"</formula>
    </cfRule>
    <cfRule type="expression" dxfId="1828" priority="1205">
      <formula>$J149="GP2_CATEGORY"</formula>
    </cfRule>
    <cfRule type="expression" dxfId="1827" priority="1206">
      <formula>$J149="GP3_CATEGORY"</formula>
    </cfRule>
    <cfRule type="expression" dxfId="1826" priority="1207">
      <formula>$J149="GP3_IFP_CATEGORY"</formula>
    </cfRule>
    <cfRule type="expression" dxfId="1825" priority="1208">
      <formula>$J149="GP1_CATEGORY"</formula>
    </cfRule>
    <cfRule type="expression" dxfId="1824" priority="1209">
      <formula>$J149="GP1_IFP_CATEGORY"</formula>
    </cfRule>
  </conditionalFormatting>
  <conditionalFormatting sqref="D152">
    <cfRule type="expression" dxfId="1823" priority="1210">
      <formula>$J148="SoftStrap"</formula>
    </cfRule>
    <cfRule type="expression" dxfId="1822" priority="1211">
      <formula>$J148="GP2_CATEGORY"</formula>
    </cfRule>
    <cfRule type="expression" dxfId="1821" priority="1212">
      <formula>$J148="GP3_CATEGORY"</formula>
    </cfRule>
    <cfRule type="expression" dxfId="1820" priority="1213">
      <formula>$J148="GP3_IFP_CATEGORY"</formula>
    </cfRule>
    <cfRule type="expression" dxfId="1819" priority="1214">
      <formula>$J148="GP1_CATEGORY"</formula>
    </cfRule>
    <cfRule type="expression" dxfId="1818" priority="1215">
      <formula>$J148="GP1_IFP_CATEGORY"</formula>
    </cfRule>
  </conditionalFormatting>
  <conditionalFormatting sqref="D153">
    <cfRule type="expression" dxfId="1817" priority="1216">
      <formula>$J147="SoftStrap"</formula>
    </cfRule>
    <cfRule type="expression" dxfId="1816" priority="1217">
      <formula>$J147="GP2_CATEGORY"</formula>
    </cfRule>
    <cfRule type="expression" dxfId="1815" priority="1218">
      <formula>$J147="GP3_CATEGORY"</formula>
    </cfRule>
    <cfRule type="expression" dxfId="1814" priority="1219">
      <formula>$J147="GP3_IFP_CATEGORY"</formula>
    </cfRule>
    <cfRule type="expression" dxfId="1813" priority="1220">
      <formula>$J147="GP1_CATEGORY"</formula>
    </cfRule>
    <cfRule type="expression" dxfId="1812" priority="1221">
      <formula>$J147="GP1_IFP_CATEGORY"</formula>
    </cfRule>
  </conditionalFormatting>
  <conditionalFormatting sqref="N150">
    <cfRule type="expression" dxfId="1811" priority="1171">
      <formula>$J150="SoftStrap"</formula>
    </cfRule>
    <cfRule type="expression" dxfId="1810" priority="1172">
      <formula>$J150="GP2_CATEGORY"</formula>
    </cfRule>
    <cfRule type="expression" dxfId="1809" priority="1173">
      <formula>$J150="GP3_CATEGORY"</formula>
    </cfRule>
    <cfRule type="expression" dxfId="1808" priority="1174">
      <formula>$J150="GP3_IFP_CATEGORY"</formula>
    </cfRule>
    <cfRule type="expression" dxfId="1807" priority="1175">
      <formula>$J150="GP1_CATEGORY"</formula>
    </cfRule>
    <cfRule type="expression" dxfId="1806" priority="1176">
      <formula>$J150="GP1_IFP_CATEGORY"</formula>
    </cfRule>
  </conditionalFormatting>
  <conditionalFormatting sqref="N151">
    <cfRule type="expression" dxfId="1805" priority="1177">
      <formula>$J149="SoftStrap"</formula>
    </cfRule>
    <cfRule type="expression" dxfId="1804" priority="1178">
      <formula>$J149="GP2_CATEGORY"</formula>
    </cfRule>
    <cfRule type="expression" dxfId="1803" priority="1179">
      <formula>$J149="GP3_CATEGORY"</formula>
    </cfRule>
    <cfRule type="expression" dxfId="1802" priority="1180">
      <formula>$J149="GP3_IFP_CATEGORY"</formula>
    </cfRule>
    <cfRule type="expression" dxfId="1801" priority="1181">
      <formula>$J149="GP1_CATEGORY"</formula>
    </cfRule>
    <cfRule type="expression" dxfId="1800" priority="1182">
      <formula>$J149="GP1_IFP_CATEGORY"</formula>
    </cfRule>
  </conditionalFormatting>
  <conditionalFormatting sqref="N151">
    <cfRule type="expression" dxfId="1799" priority="1183">
      <formula>COUNTIF($N$5:$N149,$N149)&gt;1</formula>
    </cfRule>
  </conditionalFormatting>
  <conditionalFormatting sqref="N152">
    <cfRule type="expression" dxfId="1798" priority="1184">
      <formula>$J148="SoftStrap"</formula>
    </cfRule>
    <cfRule type="expression" dxfId="1797" priority="1185">
      <formula>$J148="GP2_CATEGORY"</formula>
    </cfRule>
    <cfRule type="expression" dxfId="1796" priority="1186">
      <formula>$J148="GP3_CATEGORY"</formula>
    </cfRule>
    <cfRule type="expression" dxfId="1795" priority="1187">
      <formula>$J148="GP3_IFP_CATEGORY"</formula>
    </cfRule>
    <cfRule type="expression" dxfId="1794" priority="1188">
      <formula>$J148="GP1_CATEGORY"</formula>
    </cfRule>
    <cfRule type="expression" dxfId="1793" priority="1189">
      <formula>$J148="GP1_IFP_CATEGORY"</formula>
    </cfRule>
  </conditionalFormatting>
  <conditionalFormatting sqref="N152">
    <cfRule type="expression" dxfId="1792" priority="1190">
      <formula>COUNTIF($N$5:$N148,$N148)&gt;1</formula>
    </cfRule>
  </conditionalFormatting>
  <conditionalFormatting sqref="N153">
    <cfRule type="expression" dxfId="1791" priority="1191">
      <formula>$J147="SoftStrap"</formula>
    </cfRule>
    <cfRule type="expression" dxfId="1790" priority="1192">
      <formula>$J147="GP2_CATEGORY"</formula>
    </cfRule>
    <cfRule type="expression" dxfId="1789" priority="1193">
      <formula>$J147="GP3_CATEGORY"</formula>
    </cfRule>
    <cfRule type="expression" dxfId="1788" priority="1194">
      <formula>$J147="GP3_IFP_CATEGORY"</formula>
    </cfRule>
    <cfRule type="expression" dxfId="1787" priority="1195">
      <formula>$J147="GP1_CATEGORY"</formula>
    </cfRule>
    <cfRule type="expression" dxfId="1786" priority="1196">
      <formula>$J147="GP1_IFP_CATEGORY"</formula>
    </cfRule>
  </conditionalFormatting>
  <conditionalFormatting sqref="N153">
    <cfRule type="expression" dxfId="1785" priority="1197">
      <formula>COUNTIF($N$5:$N147,$N147)&gt;1</formula>
    </cfRule>
  </conditionalFormatting>
  <conditionalFormatting sqref="D340:D343">
    <cfRule type="expression" dxfId="1784" priority="4306">
      <formula>$J150="SoftStrap"</formula>
    </cfRule>
    <cfRule type="expression" dxfId="1783" priority="4307">
      <formula>$J150="GP2_CATEGORY"</formula>
    </cfRule>
    <cfRule type="expression" dxfId="1782" priority="4308">
      <formula>$J150="GP3_CATEGORY"</formula>
    </cfRule>
    <cfRule type="expression" dxfId="1781" priority="4309">
      <formula>$J150="GP3_IFP_CATEGORY"</formula>
    </cfRule>
    <cfRule type="expression" dxfId="1780" priority="4310">
      <formula>$J150="GP1_CATEGORY"</formula>
    </cfRule>
    <cfRule type="expression" dxfId="1779" priority="4311">
      <formula>$J150="GP1_IFP_CATEGORY"</formula>
    </cfRule>
  </conditionalFormatting>
  <conditionalFormatting sqref="O151">
    <cfRule type="expression" dxfId="1778" priority="4320">
      <formula>$J152="SoftStrap"</formula>
    </cfRule>
    <cfRule type="expression" dxfId="1777" priority="4321">
      <formula>$J152="GP2_CATEGORY"</formula>
    </cfRule>
    <cfRule type="expression" dxfId="1776" priority="4322">
      <formula>$J152="GP3_CATEGORY"</formula>
    </cfRule>
    <cfRule type="expression" dxfId="1775" priority="4323">
      <formula>$J152="GP3_IFP_CATEGORY"</formula>
    </cfRule>
    <cfRule type="expression" dxfId="1774" priority="4324">
      <formula>$J152="GP1_CATEGORY"</formula>
    </cfRule>
    <cfRule type="expression" dxfId="1773" priority="4325">
      <formula>$J152="GP1_IFP_CATEGORY"</formula>
    </cfRule>
  </conditionalFormatting>
  <conditionalFormatting sqref="O150">
    <cfRule type="expression" dxfId="1772" priority="4332">
      <formula>$J333="SoftStrap"</formula>
    </cfRule>
    <cfRule type="expression" dxfId="1771" priority="4333">
      <formula>$J333="GP2_CATEGORY"</formula>
    </cfRule>
    <cfRule type="expression" dxfId="1770" priority="4334">
      <formula>$J333="GP3_CATEGORY"</formula>
    </cfRule>
    <cfRule type="expression" dxfId="1769" priority="4335">
      <formula>$J333="GP3_IFP_CATEGORY"</formula>
    </cfRule>
    <cfRule type="expression" dxfId="1768" priority="4336">
      <formula>$J333="GP1_CATEGORY"</formula>
    </cfRule>
    <cfRule type="expression" dxfId="1767" priority="4337">
      <formula>$J333="GP1_IFP_CATEGORY"</formula>
    </cfRule>
  </conditionalFormatting>
  <conditionalFormatting sqref="O150">
    <cfRule type="expression" dxfId="1766" priority="4355">
      <formula>$J153="SoftStrap"</formula>
    </cfRule>
    <cfRule type="expression" dxfId="1765" priority="4356">
      <formula>$J153="GP2_CATEGORY"</formula>
    </cfRule>
    <cfRule type="expression" dxfId="1764" priority="4357">
      <formula>$J153="GP3_CATEGORY"</formula>
    </cfRule>
    <cfRule type="expression" dxfId="1763" priority="4358">
      <formula>$J153="GP3_IFP_CATEGORY"</formula>
    </cfRule>
    <cfRule type="expression" dxfId="1762" priority="4359">
      <formula>$J153="GP1_CATEGORY"</formula>
    </cfRule>
    <cfRule type="expression" dxfId="1761" priority="4360">
      <formula>$J153="GP1_IFP_CATEGORY"</formula>
    </cfRule>
  </conditionalFormatting>
  <conditionalFormatting sqref="O152">
    <cfRule type="expression" dxfId="1760" priority="4367">
      <formula>$J331="SoftStrap"</formula>
    </cfRule>
    <cfRule type="expression" dxfId="1759" priority="4368">
      <formula>$J331="GP2_CATEGORY"</formula>
    </cfRule>
    <cfRule type="expression" dxfId="1758" priority="4369">
      <formula>$J331="GP3_CATEGORY"</formula>
    </cfRule>
    <cfRule type="expression" dxfId="1757" priority="4370">
      <formula>$J331="GP3_IFP_CATEGORY"</formula>
    </cfRule>
    <cfRule type="expression" dxfId="1756" priority="4371">
      <formula>$J331="GP1_CATEGORY"</formula>
    </cfRule>
    <cfRule type="expression" dxfId="1755" priority="4372">
      <formula>$J331="GP1_IFP_CATEGORY"</formula>
    </cfRule>
  </conditionalFormatting>
  <conditionalFormatting sqref="O152">
    <cfRule type="expression" dxfId="1754" priority="4390">
      <formula>$J151="SoftStrap"</formula>
    </cfRule>
    <cfRule type="expression" dxfId="1753" priority="4391">
      <formula>$J151="GP2_CATEGORY"</formula>
    </cfRule>
    <cfRule type="expression" dxfId="1752" priority="4392">
      <formula>$J151="GP3_CATEGORY"</formula>
    </cfRule>
    <cfRule type="expression" dxfId="1751" priority="4393">
      <formula>$J151="GP3_IFP_CATEGORY"</formula>
    </cfRule>
    <cfRule type="expression" dxfId="1750" priority="4394">
      <formula>$J151="GP1_CATEGORY"</formula>
    </cfRule>
    <cfRule type="expression" dxfId="1749" priority="4395">
      <formula>$J151="GP1_IFP_CATEGORY"</formula>
    </cfRule>
  </conditionalFormatting>
  <conditionalFormatting sqref="O153">
    <cfRule type="expression" dxfId="1748" priority="4402">
      <formula>$J330="SoftStrap"</formula>
    </cfRule>
    <cfRule type="expression" dxfId="1747" priority="4403">
      <formula>$J330="GP2_CATEGORY"</formula>
    </cfRule>
    <cfRule type="expression" dxfId="1746" priority="4404">
      <formula>$J330="GP3_CATEGORY"</formula>
    </cfRule>
    <cfRule type="expression" dxfId="1745" priority="4405">
      <formula>$J330="GP3_IFP_CATEGORY"</formula>
    </cfRule>
    <cfRule type="expression" dxfId="1744" priority="4406">
      <formula>$J330="GP1_CATEGORY"</formula>
    </cfRule>
    <cfRule type="expression" dxfId="1743" priority="4407">
      <formula>$J330="GP1_IFP_CATEGORY"</formula>
    </cfRule>
  </conditionalFormatting>
  <conditionalFormatting sqref="O153">
    <cfRule type="expression" dxfId="1742" priority="4419">
      <formula>$J150="SoftStrap"</formula>
    </cfRule>
    <cfRule type="expression" dxfId="1741" priority="4420">
      <formula>$J150="GP2_CATEGORY"</formula>
    </cfRule>
    <cfRule type="expression" dxfId="1740" priority="4421">
      <formula>$J150="GP3_CATEGORY"</formula>
    </cfRule>
    <cfRule type="expression" dxfId="1739" priority="4422">
      <formula>$J150="GP3_IFP_CATEGORY"</formula>
    </cfRule>
    <cfRule type="expression" dxfId="1738" priority="4423">
      <formula>$J150="GP1_CATEGORY"</formula>
    </cfRule>
    <cfRule type="expression" dxfId="1737" priority="4424">
      <formula>$J150="GP1_IFP_CATEGORY"</formula>
    </cfRule>
  </conditionalFormatting>
  <conditionalFormatting sqref="O151">
    <cfRule type="expression" dxfId="1736" priority="4431">
      <formula>$J332="SoftStrap"</formula>
    </cfRule>
    <cfRule type="expression" dxfId="1735" priority="4432">
      <formula>$J332="GP2_CATEGORY"</formula>
    </cfRule>
    <cfRule type="expression" dxfId="1734" priority="4433">
      <formula>$J332="GP3_CATEGORY"</formula>
    </cfRule>
    <cfRule type="expression" dxfId="1733" priority="4434">
      <formula>$J332="GP3_IFP_CATEGORY"</formula>
    </cfRule>
    <cfRule type="expression" dxfId="1732" priority="4435">
      <formula>$J332="GP1_CATEGORY"</formula>
    </cfRule>
    <cfRule type="expression" dxfId="1731" priority="4436">
      <formula>$J332="GP1_IFP_CATEGORY"</formula>
    </cfRule>
  </conditionalFormatting>
  <conditionalFormatting sqref="AG232:AG245 AG249:AG252 AG256:AG291 AG1:AG2 AG217:AG230 AM217:AM230 AM1:AM71 AM256:AM1048576 AM249:AM252 AM232:AM245 AG293:AG298 AG300 AG302:AG1048576 AG40:AG71 AM247 AG247 AG4:AG37">
    <cfRule type="expression" dxfId="1730" priority="1147">
      <formula>AND(AG1=0, AG1&lt;&gt;"")</formula>
    </cfRule>
    <cfRule type="expression" dxfId="1729" priority="1148">
      <formula>AND(AG1&gt;0, AG1&lt;10000000000)</formula>
    </cfRule>
    <cfRule type="cellIs" dxfId="1728" priority="1149" operator="equal">
      <formula>"yes"</formula>
    </cfRule>
    <cfRule type="cellIs" dxfId="1727" priority="1150" operator="equal">
      <formula>"no"</formula>
    </cfRule>
    <cfRule type="cellIs" dxfId="1726" priority="1151" operator="equal">
      <formula>"remove"</formula>
    </cfRule>
  </conditionalFormatting>
  <conditionalFormatting sqref="AG232:AG245 AG247">
    <cfRule type="expression" dxfId="1725" priority="1152">
      <formula>$J232="SoftStrap"</formula>
    </cfRule>
    <cfRule type="expression" dxfId="1724" priority="1153">
      <formula>$J232="GP2_CATEGORY"</formula>
    </cfRule>
    <cfRule type="expression" dxfId="1723" priority="1154">
      <formula>$J232="GP3_CATEGORY"</formula>
    </cfRule>
    <cfRule type="expression" dxfId="1722" priority="1155">
      <formula>$J232="GP3_IFP_CATEGORY"</formula>
    </cfRule>
    <cfRule type="expression" dxfId="1721" priority="1156">
      <formula>$J232="GP1_CATEGORY"</formula>
    </cfRule>
    <cfRule type="expression" dxfId="1720" priority="1157">
      <formula>$J232="GP1_IFP_CATEGORY"</formula>
    </cfRule>
  </conditionalFormatting>
  <conditionalFormatting sqref="AG215:AG216 AM215:AM216">
    <cfRule type="expression" dxfId="1719" priority="1136">
      <formula>AND(AG215=0, AG215&lt;&gt;"")</formula>
    </cfRule>
    <cfRule type="expression" dxfId="1718" priority="1137">
      <formula>AND(AG215&gt;0, AG215&lt;10000000000)</formula>
    </cfRule>
    <cfRule type="cellIs" dxfId="1717" priority="1138" operator="equal">
      <formula>"yes"</formula>
    </cfRule>
    <cfRule type="cellIs" dxfId="1716" priority="1139" operator="equal">
      <formula>"no"</formula>
    </cfRule>
    <cfRule type="cellIs" dxfId="1715" priority="1140" operator="equal">
      <formula>"remove"</formula>
    </cfRule>
  </conditionalFormatting>
  <conditionalFormatting sqref="AG215:AG216">
    <cfRule type="expression" dxfId="1714" priority="1141">
      <formula>$J215="SoftStrap"</formula>
    </cfRule>
    <cfRule type="expression" dxfId="1713" priority="1142">
      <formula>$J215="GP2_CATEGORY"</formula>
    </cfRule>
    <cfRule type="expression" dxfId="1712" priority="1143">
      <formula>$J215="GP3_CATEGORY"</formula>
    </cfRule>
    <cfRule type="expression" dxfId="1711" priority="1144">
      <formula>$J215="GP3_IFP_CATEGORY"</formula>
    </cfRule>
    <cfRule type="expression" dxfId="1710" priority="1145">
      <formula>$J215="GP1_CATEGORY"</formula>
    </cfRule>
    <cfRule type="expression" dxfId="1709" priority="1146">
      <formula>$J215="GP1_IFP_CATEGORY"</formula>
    </cfRule>
  </conditionalFormatting>
  <conditionalFormatting sqref="AG231 AM231">
    <cfRule type="expression" dxfId="1708" priority="1125">
      <formula>AND(AG231=0, AG231&lt;&gt;"")</formula>
    </cfRule>
    <cfRule type="expression" dxfId="1707" priority="1126">
      <formula>AND(AG231&gt;0, AG231&lt;10000000000)</formula>
    </cfRule>
    <cfRule type="cellIs" dxfId="1706" priority="1127" operator="equal">
      <formula>"yes"</formula>
    </cfRule>
    <cfRule type="cellIs" dxfId="1705" priority="1128" operator="equal">
      <formula>"no"</formula>
    </cfRule>
    <cfRule type="cellIs" dxfId="1704" priority="1129" operator="equal">
      <formula>"remove"</formula>
    </cfRule>
  </conditionalFormatting>
  <conditionalFormatting sqref="AG231">
    <cfRule type="expression" dxfId="1703" priority="1130">
      <formula>$J231="SoftStrap"</formula>
    </cfRule>
    <cfRule type="expression" dxfId="1702" priority="1131">
      <formula>$J231="GP2_CATEGORY"</formula>
    </cfRule>
    <cfRule type="expression" dxfId="1701" priority="1132">
      <formula>$J231="GP3_CATEGORY"</formula>
    </cfRule>
    <cfRule type="expression" dxfId="1700" priority="1133">
      <formula>$J231="GP3_IFP_CATEGORY"</formula>
    </cfRule>
    <cfRule type="expression" dxfId="1699" priority="1134">
      <formula>$J231="GP1_CATEGORY"</formula>
    </cfRule>
    <cfRule type="expression" dxfId="1698" priority="1135">
      <formula>$J231="GP1_IFP_CATEGORY"</formula>
    </cfRule>
  </conditionalFormatting>
  <conditionalFormatting sqref="AG248 AM248">
    <cfRule type="expression" dxfId="1697" priority="1114">
      <formula>AND(AG248=0, AG248&lt;&gt;"")</formula>
    </cfRule>
    <cfRule type="expression" dxfId="1696" priority="1115">
      <formula>AND(AG248&gt;0, AG248&lt;10000000000)</formula>
    </cfRule>
    <cfRule type="cellIs" dxfId="1695" priority="1116" operator="equal">
      <formula>"yes"</formula>
    </cfRule>
    <cfRule type="cellIs" dxfId="1694" priority="1117" operator="equal">
      <formula>"no"</formula>
    </cfRule>
    <cfRule type="cellIs" dxfId="1693" priority="1118" operator="equal">
      <formula>"remove"</formula>
    </cfRule>
  </conditionalFormatting>
  <conditionalFormatting sqref="AG248">
    <cfRule type="expression" dxfId="1692" priority="1119">
      <formula>$J248="SoftStrap"</formula>
    </cfRule>
    <cfRule type="expression" dxfId="1691" priority="1120">
      <formula>$J248="GP2_CATEGORY"</formula>
    </cfRule>
    <cfRule type="expression" dxfId="1690" priority="1121">
      <formula>$J248="GP3_CATEGORY"</formula>
    </cfRule>
    <cfRule type="expression" dxfId="1689" priority="1122">
      <formula>$J248="GP3_IFP_CATEGORY"</formula>
    </cfRule>
    <cfRule type="expression" dxfId="1688" priority="1123">
      <formula>$J248="GP1_CATEGORY"</formula>
    </cfRule>
    <cfRule type="expression" dxfId="1687" priority="1124">
      <formula>$J248="GP1_IFP_CATEGORY"</formula>
    </cfRule>
  </conditionalFormatting>
  <conditionalFormatting sqref="AG255 AM255">
    <cfRule type="expression" dxfId="1686" priority="1109">
      <formula>AND(AG255=0, AG255&lt;&gt;"")</formula>
    </cfRule>
    <cfRule type="expression" dxfId="1685" priority="1110">
      <formula>AND(AG255&gt;0, AG255&lt;10000000000)</formula>
    </cfRule>
    <cfRule type="cellIs" dxfId="1684" priority="1111" operator="equal">
      <formula>"yes"</formula>
    </cfRule>
    <cfRule type="cellIs" dxfId="1683" priority="1112" operator="equal">
      <formula>"no"</formula>
    </cfRule>
    <cfRule type="cellIs" dxfId="1682" priority="1113" operator="equal">
      <formula>"remove"</formula>
    </cfRule>
  </conditionalFormatting>
  <conditionalFormatting sqref="AG253:AG254 AM253:AM254">
    <cfRule type="expression" dxfId="1681" priority="1098">
      <formula>AND(AG253=0, AG253&lt;&gt;"")</formula>
    </cfRule>
    <cfRule type="expression" dxfId="1680" priority="1099">
      <formula>AND(AG253&gt;0, AG253&lt;10000000000)</formula>
    </cfRule>
    <cfRule type="cellIs" dxfId="1679" priority="1100" operator="equal">
      <formula>"yes"</formula>
    </cfRule>
    <cfRule type="cellIs" dxfId="1678" priority="1101" operator="equal">
      <formula>"no"</formula>
    </cfRule>
    <cfRule type="cellIs" dxfId="1677" priority="1102" operator="equal">
      <formula>"remove"</formula>
    </cfRule>
  </conditionalFormatting>
  <conditionalFormatting sqref="AG253:AG254">
    <cfRule type="expression" dxfId="1676" priority="1103">
      <formula>$J253="SoftStrap"</formula>
    </cfRule>
    <cfRule type="expression" dxfId="1675" priority="1104">
      <formula>$J253="GP2_CATEGORY"</formula>
    </cfRule>
    <cfRule type="expression" dxfId="1674" priority="1105">
      <formula>$J253="GP3_CATEGORY"</formula>
    </cfRule>
    <cfRule type="expression" dxfId="1673" priority="1106">
      <formula>$J253="GP3_IFP_CATEGORY"</formula>
    </cfRule>
    <cfRule type="expression" dxfId="1672" priority="1107">
      <formula>$J253="GP1_CATEGORY"</formula>
    </cfRule>
    <cfRule type="expression" dxfId="1671" priority="1108">
      <formula>$J253="GP1_IFP_CATEGORY"</formula>
    </cfRule>
  </conditionalFormatting>
  <conditionalFormatting sqref="AH232:AH245 AH249:AH252 AH256:AH291 AH1:AH2 AH217:AH230 AH293:AH298 AH300 AH302:AH1048576 AH247 AH4:AH71">
    <cfRule type="expression" dxfId="1670" priority="1087">
      <formula>AND(AH1=0, AH1&lt;&gt;"")</formula>
    </cfRule>
    <cfRule type="expression" dxfId="1669" priority="1088">
      <formula>AND(AH1&gt;0, AH1&lt;10000000000)</formula>
    </cfRule>
    <cfRule type="cellIs" dxfId="1668" priority="1089" operator="equal">
      <formula>"yes"</formula>
    </cfRule>
    <cfRule type="cellIs" dxfId="1667" priority="1090" operator="equal">
      <formula>"no"</formula>
    </cfRule>
    <cfRule type="cellIs" dxfId="1666" priority="1091" operator="equal">
      <formula>"remove"</formula>
    </cfRule>
  </conditionalFormatting>
  <conditionalFormatting sqref="AH232:AH245 AH247">
    <cfRule type="expression" dxfId="1665" priority="1092">
      <formula>$J232="SoftStrap"</formula>
    </cfRule>
    <cfRule type="expression" dxfId="1664" priority="1093">
      <formula>$J232="GP2_CATEGORY"</formula>
    </cfRule>
    <cfRule type="expression" dxfId="1663" priority="1094">
      <formula>$J232="GP3_CATEGORY"</formula>
    </cfRule>
    <cfRule type="expression" dxfId="1662" priority="1095">
      <formula>$J232="GP3_IFP_CATEGORY"</formula>
    </cfRule>
    <cfRule type="expression" dxfId="1661" priority="1096">
      <formula>$J232="GP1_CATEGORY"</formula>
    </cfRule>
    <cfRule type="expression" dxfId="1660" priority="1097">
      <formula>$J232="GP1_IFP_CATEGORY"</formula>
    </cfRule>
  </conditionalFormatting>
  <conditionalFormatting sqref="AH215:AH216">
    <cfRule type="expression" dxfId="1659" priority="1076">
      <formula>AND(AH215=0, AH215&lt;&gt;"")</formula>
    </cfRule>
    <cfRule type="expression" dxfId="1658" priority="1077">
      <formula>AND(AH215&gt;0, AH215&lt;10000000000)</formula>
    </cfRule>
    <cfRule type="cellIs" dxfId="1657" priority="1078" operator="equal">
      <formula>"yes"</formula>
    </cfRule>
    <cfRule type="cellIs" dxfId="1656" priority="1079" operator="equal">
      <formula>"no"</formula>
    </cfRule>
    <cfRule type="cellIs" dxfId="1655" priority="1080" operator="equal">
      <formula>"remove"</formula>
    </cfRule>
  </conditionalFormatting>
  <conditionalFormatting sqref="AH215:AH216">
    <cfRule type="expression" dxfId="1654" priority="1081">
      <formula>$J215="SoftStrap"</formula>
    </cfRule>
    <cfRule type="expression" dxfId="1653" priority="1082">
      <formula>$J215="GP2_CATEGORY"</formula>
    </cfRule>
    <cfRule type="expression" dxfId="1652" priority="1083">
      <formula>$J215="GP3_CATEGORY"</formula>
    </cfRule>
    <cfRule type="expression" dxfId="1651" priority="1084">
      <formula>$J215="GP3_IFP_CATEGORY"</formula>
    </cfRule>
    <cfRule type="expression" dxfId="1650" priority="1085">
      <formula>$J215="GP1_CATEGORY"</formula>
    </cfRule>
    <cfRule type="expression" dxfId="1649" priority="1086">
      <formula>$J215="GP1_IFP_CATEGORY"</formula>
    </cfRule>
  </conditionalFormatting>
  <conditionalFormatting sqref="AH231">
    <cfRule type="expression" dxfId="1648" priority="1065">
      <formula>AND(AH231=0, AH231&lt;&gt;"")</formula>
    </cfRule>
    <cfRule type="expression" dxfId="1647" priority="1066">
      <formula>AND(AH231&gt;0, AH231&lt;10000000000)</formula>
    </cfRule>
    <cfRule type="cellIs" dxfId="1646" priority="1067" operator="equal">
      <formula>"yes"</formula>
    </cfRule>
    <cfRule type="cellIs" dxfId="1645" priority="1068" operator="equal">
      <formula>"no"</formula>
    </cfRule>
    <cfRule type="cellIs" dxfId="1644" priority="1069" operator="equal">
      <formula>"remove"</formula>
    </cfRule>
  </conditionalFormatting>
  <conditionalFormatting sqref="AH231">
    <cfRule type="expression" dxfId="1643" priority="1070">
      <formula>$J231="SoftStrap"</formula>
    </cfRule>
    <cfRule type="expression" dxfId="1642" priority="1071">
      <formula>$J231="GP2_CATEGORY"</formula>
    </cfRule>
    <cfRule type="expression" dxfId="1641" priority="1072">
      <formula>$J231="GP3_CATEGORY"</formula>
    </cfRule>
    <cfRule type="expression" dxfId="1640" priority="1073">
      <formula>$J231="GP3_IFP_CATEGORY"</formula>
    </cfRule>
    <cfRule type="expression" dxfId="1639" priority="1074">
      <formula>$J231="GP1_CATEGORY"</formula>
    </cfRule>
    <cfRule type="expression" dxfId="1638" priority="1075">
      <formula>$J231="GP1_IFP_CATEGORY"</formula>
    </cfRule>
  </conditionalFormatting>
  <conditionalFormatting sqref="AH248">
    <cfRule type="expression" dxfId="1637" priority="1054">
      <formula>AND(AH248=0, AH248&lt;&gt;"")</formula>
    </cfRule>
    <cfRule type="expression" dxfId="1636" priority="1055">
      <formula>AND(AH248&gt;0, AH248&lt;10000000000)</formula>
    </cfRule>
    <cfRule type="cellIs" dxfId="1635" priority="1056" operator="equal">
      <formula>"yes"</formula>
    </cfRule>
    <cfRule type="cellIs" dxfId="1634" priority="1057" operator="equal">
      <formula>"no"</formula>
    </cfRule>
    <cfRule type="cellIs" dxfId="1633" priority="1058" operator="equal">
      <formula>"remove"</formula>
    </cfRule>
  </conditionalFormatting>
  <conditionalFormatting sqref="AH248">
    <cfRule type="expression" dxfId="1632" priority="1059">
      <formula>$J248="SoftStrap"</formula>
    </cfRule>
    <cfRule type="expression" dxfId="1631" priority="1060">
      <formula>$J248="GP2_CATEGORY"</formula>
    </cfRule>
    <cfRule type="expression" dxfId="1630" priority="1061">
      <formula>$J248="GP3_CATEGORY"</formula>
    </cfRule>
    <cfRule type="expression" dxfId="1629" priority="1062">
      <formula>$J248="GP3_IFP_CATEGORY"</formula>
    </cfRule>
    <cfRule type="expression" dxfId="1628" priority="1063">
      <formula>$J248="GP1_CATEGORY"</formula>
    </cfRule>
    <cfRule type="expression" dxfId="1627" priority="1064">
      <formula>$J248="GP1_IFP_CATEGORY"</formula>
    </cfRule>
  </conditionalFormatting>
  <conditionalFormatting sqref="AH255">
    <cfRule type="expression" dxfId="1626" priority="1049">
      <formula>AND(AH255=0, AH255&lt;&gt;"")</formula>
    </cfRule>
    <cfRule type="expression" dxfId="1625" priority="1050">
      <formula>AND(AH255&gt;0, AH255&lt;10000000000)</formula>
    </cfRule>
    <cfRule type="cellIs" dxfId="1624" priority="1051" operator="equal">
      <formula>"yes"</formula>
    </cfRule>
    <cfRule type="cellIs" dxfId="1623" priority="1052" operator="equal">
      <formula>"no"</formula>
    </cfRule>
    <cfRule type="cellIs" dxfId="1622" priority="1053" operator="equal">
      <formula>"remove"</formula>
    </cfRule>
  </conditionalFormatting>
  <conditionalFormatting sqref="AH253:AH254">
    <cfRule type="expression" dxfId="1621" priority="1038">
      <formula>AND(AH253=0, AH253&lt;&gt;"")</formula>
    </cfRule>
    <cfRule type="expression" dxfId="1620" priority="1039">
      <formula>AND(AH253&gt;0, AH253&lt;10000000000)</formula>
    </cfRule>
    <cfRule type="cellIs" dxfId="1619" priority="1040" operator="equal">
      <formula>"yes"</formula>
    </cfRule>
    <cfRule type="cellIs" dxfId="1618" priority="1041" operator="equal">
      <formula>"no"</formula>
    </cfRule>
    <cfRule type="cellIs" dxfId="1617" priority="1042" operator="equal">
      <formula>"remove"</formula>
    </cfRule>
  </conditionalFormatting>
  <conditionalFormatting sqref="AH253:AH254">
    <cfRule type="expression" dxfId="1616" priority="1043">
      <formula>$J253="SoftStrap"</formula>
    </cfRule>
    <cfRule type="expression" dxfId="1615" priority="1044">
      <formula>$J253="GP2_CATEGORY"</formula>
    </cfRule>
    <cfRule type="expression" dxfId="1614" priority="1045">
      <formula>$J253="GP3_CATEGORY"</formula>
    </cfRule>
    <cfRule type="expression" dxfId="1613" priority="1046">
      <formula>$J253="GP3_IFP_CATEGORY"</formula>
    </cfRule>
    <cfRule type="expression" dxfId="1612" priority="1047">
      <formula>$J253="GP1_CATEGORY"</formula>
    </cfRule>
    <cfRule type="expression" dxfId="1611" priority="1048">
      <formula>$J253="GP1_IFP_CATEGORY"</formula>
    </cfRule>
  </conditionalFormatting>
  <conditionalFormatting sqref="AI232:AI245 AI249:AI252 AI256:AI291 AI1:AI2 AI217:AI230 AI293:AI298 AI300 AI302:AI1048576 AI247 AI4:AI71">
    <cfRule type="expression" dxfId="1610" priority="1027">
      <formula>AND(AI1=0, AI1&lt;&gt;"")</formula>
    </cfRule>
    <cfRule type="expression" dxfId="1609" priority="1028">
      <formula>AND(AI1&gt;0, AI1&lt;10000000000)</formula>
    </cfRule>
    <cfRule type="cellIs" dxfId="1608" priority="1029" operator="equal">
      <formula>"yes"</formula>
    </cfRule>
    <cfRule type="cellIs" dxfId="1607" priority="1030" operator="equal">
      <formula>"no"</formula>
    </cfRule>
    <cfRule type="cellIs" dxfId="1606" priority="1031" operator="equal">
      <formula>"remove"</formula>
    </cfRule>
  </conditionalFormatting>
  <conditionalFormatting sqref="AI232:AI245 AI247">
    <cfRule type="expression" dxfId="1605" priority="1032">
      <formula>$J232="SoftStrap"</formula>
    </cfRule>
    <cfRule type="expression" dxfId="1604" priority="1033">
      <formula>$J232="GP2_CATEGORY"</formula>
    </cfRule>
    <cfRule type="expression" dxfId="1603" priority="1034">
      <formula>$J232="GP3_CATEGORY"</formula>
    </cfRule>
    <cfRule type="expression" dxfId="1602" priority="1035">
      <formula>$J232="GP3_IFP_CATEGORY"</formula>
    </cfRule>
    <cfRule type="expression" dxfId="1601" priority="1036">
      <formula>$J232="GP1_CATEGORY"</formula>
    </cfRule>
    <cfRule type="expression" dxfId="1600" priority="1037">
      <formula>$J232="GP1_IFP_CATEGORY"</formula>
    </cfRule>
  </conditionalFormatting>
  <conditionalFormatting sqref="AI215:AI216">
    <cfRule type="expression" dxfId="1599" priority="1016">
      <formula>AND(AI215=0, AI215&lt;&gt;"")</formula>
    </cfRule>
    <cfRule type="expression" dxfId="1598" priority="1017">
      <formula>AND(AI215&gt;0, AI215&lt;10000000000)</formula>
    </cfRule>
    <cfRule type="cellIs" dxfId="1597" priority="1018" operator="equal">
      <formula>"yes"</formula>
    </cfRule>
    <cfRule type="cellIs" dxfId="1596" priority="1019" operator="equal">
      <formula>"no"</formula>
    </cfRule>
    <cfRule type="cellIs" dxfId="1595" priority="1020" operator="equal">
      <formula>"remove"</formula>
    </cfRule>
  </conditionalFormatting>
  <conditionalFormatting sqref="AI215:AI216">
    <cfRule type="expression" dxfId="1594" priority="1021">
      <formula>$J215="SoftStrap"</formula>
    </cfRule>
    <cfRule type="expression" dxfId="1593" priority="1022">
      <formula>$J215="GP2_CATEGORY"</formula>
    </cfRule>
    <cfRule type="expression" dxfId="1592" priority="1023">
      <formula>$J215="GP3_CATEGORY"</formula>
    </cfRule>
    <cfRule type="expression" dxfId="1591" priority="1024">
      <formula>$J215="GP3_IFP_CATEGORY"</formula>
    </cfRule>
    <cfRule type="expression" dxfId="1590" priority="1025">
      <formula>$J215="GP1_CATEGORY"</formula>
    </cfRule>
    <cfRule type="expression" dxfId="1589" priority="1026">
      <formula>$J215="GP1_IFP_CATEGORY"</formula>
    </cfRule>
  </conditionalFormatting>
  <conditionalFormatting sqref="AI231">
    <cfRule type="expression" dxfId="1588" priority="1005">
      <formula>AND(AI231=0, AI231&lt;&gt;"")</formula>
    </cfRule>
    <cfRule type="expression" dxfId="1587" priority="1006">
      <formula>AND(AI231&gt;0, AI231&lt;10000000000)</formula>
    </cfRule>
    <cfRule type="cellIs" dxfId="1586" priority="1007" operator="equal">
      <formula>"yes"</formula>
    </cfRule>
    <cfRule type="cellIs" dxfId="1585" priority="1008" operator="equal">
      <formula>"no"</formula>
    </cfRule>
    <cfRule type="cellIs" dxfId="1584" priority="1009" operator="equal">
      <formula>"remove"</formula>
    </cfRule>
  </conditionalFormatting>
  <conditionalFormatting sqref="AI231">
    <cfRule type="expression" dxfId="1583" priority="1010">
      <formula>$J231="SoftStrap"</formula>
    </cfRule>
    <cfRule type="expression" dxfId="1582" priority="1011">
      <formula>$J231="GP2_CATEGORY"</formula>
    </cfRule>
    <cfRule type="expression" dxfId="1581" priority="1012">
      <formula>$J231="GP3_CATEGORY"</formula>
    </cfRule>
    <cfRule type="expression" dxfId="1580" priority="1013">
      <formula>$J231="GP3_IFP_CATEGORY"</formula>
    </cfRule>
    <cfRule type="expression" dxfId="1579" priority="1014">
      <formula>$J231="GP1_CATEGORY"</formula>
    </cfRule>
    <cfRule type="expression" dxfId="1578" priority="1015">
      <formula>$J231="GP1_IFP_CATEGORY"</formula>
    </cfRule>
  </conditionalFormatting>
  <conditionalFormatting sqref="AI248">
    <cfRule type="expression" dxfId="1577" priority="994">
      <formula>AND(AI248=0, AI248&lt;&gt;"")</formula>
    </cfRule>
    <cfRule type="expression" dxfId="1576" priority="995">
      <formula>AND(AI248&gt;0, AI248&lt;10000000000)</formula>
    </cfRule>
    <cfRule type="cellIs" dxfId="1575" priority="996" operator="equal">
      <formula>"yes"</formula>
    </cfRule>
    <cfRule type="cellIs" dxfId="1574" priority="997" operator="equal">
      <formula>"no"</formula>
    </cfRule>
    <cfRule type="cellIs" dxfId="1573" priority="998" operator="equal">
      <formula>"remove"</formula>
    </cfRule>
  </conditionalFormatting>
  <conditionalFormatting sqref="AI248">
    <cfRule type="expression" dxfId="1572" priority="999">
      <formula>$J248="SoftStrap"</formula>
    </cfRule>
    <cfRule type="expression" dxfId="1571" priority="1000">
      <formula>$J248="GP2_CATEGORY"</formula>
    </cfRule>
    <cfRule type="expression" dxfId="1570" priority="1001">
      <formula>$J248="GP3_CATEGORY"</formula>
    </cfRule>
    <cfRule type="expression" dxfId="1569" priority="1002">
      <formula>$J248="GP3_IFP_CATEGORY"</formula>
    </cfRule>
    <cfRule type="expression" dxfId="1568" priority="1003">
      <formula>$J248="GP1_CATEGORY"</formula>
    </cfRule>
    <cfRule type="expression" dxfId="1567" priority="1004">
      <formula>$J248="GP1_IFP_CATEGORY"</formula>
    </cfRule>
  </conditionalFormatting>
  <conditionalFormatting sqref="AI255">
    <cfRule type="expression" dxfId="1566" priority="989">
      <formula>AND(AI255=0, AI255&lt;&gt;"")</formula>
    </cfRule>
    <cfRule type="expression" dxfId="1565" priority="990">
      <formula>AND(AI255&gt;0, AI255&lt;10000000000)</formula>
    </cfRule>
    <cfRule type="cellIs" dxfId="1564" priority="991" operator="equal">
      <formula>"yes"</formula>
    </cfRule>
    <cfRule type="cellIs" dxfId="1563" priority="992" operator="equal">
      <formula>"no"</formula>
    </cfRule>
    <cfRule type="cellIs" dxfId="1562" priority="993" operator="equal">
      <formula>"remove"</formula>
    </cfRule>
  </conditionalFormatting>
  <conditionalFormatting sqref="AI253:AI254">
    <cfRule type="expression" dxfId="1561" priority="978">
      <formula>AND(AI253=0, AI253&lt;&gt;"")</formula>
    </cfRule>
    <cfRule type="expression" dxfId="1560" priority="979">
      <formula>AND(AI253&gt;0, AI253&lt;10000000000)</formula>
    </cfRule>
    <cfRule type="cellIs" dxfId="1559" priority="980" operator="equal">
      <formula>"yes"</formula>
    </cfRule>
    <cfRule type="cellIs" dxfId="1558" priority="981" operator="equal">
      <formula>"no"</formula>
    </cfRule>
    <cfRule type="cellIs" dxfId="1557" priority="982" operator="equal">
      <formula>"remove"</formula>
    </cfRule>
  </conditionalFormatting>
  <conditionalFormatting sqref="AI253:AI254">
    <cfRule type="expression" dxfId="1556" priority="983">
      <formula>$J253="SoftStrap"</formula>
    </cfRule>
    <cfRule type="expression" dxfId="1555" priority="984">
      <formula>$J253="GP2_CATEGORY"</formula>
    </cfRule>
    <cfRule type="expression" dxfId="1554" priority="985">
      <formula>$J253="GP3_CATEGORY"</formula>
    </cfRule>
    <cfRule type="expression" dxfId="1553" priority="986">
      <formula>$J253="GP3_IFP_CATEGORY"</formula>
    </cfRule>
    <cfRule type="expression" dxfId="1552" priority="987">
      <formula>$J253="GP1_CATEGORY"</formula>
    </cfRule>
    <cfRule type="expression" dxfId="1551" priority="988">
      <formula>$J253="GP1_IFP_CATEGORY"</formula>
    </cfRule>
  </conditionalFormatting>
  <conditionalFormatting sqref="AJ232:AJ245 AJ256:AJ291 AJ1:AJ2 AJ217:AJ230 AJ293:AJ298 AJ300 AJ302:AJ1048576 AJ40:AJ71 AJ247 AJ4:AJ37 AJ249:AJ252">
    <cfRule type="expression" dxfId="1550" priority="967">
      <formula>AND(AJ1=0, AJ1&lt;&gt;"")</formula>
    </cfRule>
    <cfRule type="expression" dxfId="1549" priority="968">
      <formula>AND(AJ1&gt;0, AJ1&lt;10000000000)</formula>
    </cfRule>
    <cfRule type="cellIs" dxfId="1548" priority="969" operator="equal">
      <formula>"yes"</formula>
    </cfRule>
    <cfRule type="cellIs" dxfId="1547" priority="970" operator="equal">
      <formula>"no"</formula>
    </cfRule>
    <cfRule type="cellIs" dxfId="1546" priority="971" operator="equal">
      <formula>"remove"</formula>
    </cfRule>
  </conditionalFormatting>
  <conditionalFormatting sqref="AJ232:AJ245 AJ247">
    <cfRule type="expression" dxfId="1545" priority="972">
      <formula>$J232="SoftStrap"</formula>
    </cfRule>
    <cfRule type="expression" dxfId="1544" priority="973">
      <formula>$J232="GP2_CATEGORY"</formula>
    </cfRule>
    <cfRule type="expression" dxfId="1543" priority="974">
      <formula>$J232="GP3_CATEGORY"</formula>
    </cfRule>
    <cfRule type="expression" dxfId="1542" priority="975">
      <formula>$J232="GP3_IFP_CATEGORY"</formula>
    </cfRule>
    <cfRule type="expression" dxfId="1541" priority="976">
      <formula>$J232="GP1_CATEGORY"</formula>
    </cfRule>
    <cfRule type="expression" dxfId="1540" priority="977">
      <formula>$J232="GP1_IFP_CATEGORY"</formula>
    </cfRule>
  </conditionalFormatting>
  <conditionalFormatting sqref="AJ215:AJ216">
    <cfRule type="expression" dxfId="1539" priority="956">
      <formula>AND(AJ215=0, AJ215&lt;&gt;"")</formula>
    </cfRule>
    <cfRule type="expression" dxfId="1538" priority="957">
      <formula>AND(AJ215&gt;0, AJ215&lt;10000000000)</formula>
    </cfRule>
    <cfRule type="cellIs" dxfId="1537" priority="958" operator="equal">
      <formula>"yes"</formula>
    </cfRule>
    <cfRule type="cellIs" dxfId="1536" priority="959" operator="equal">
      <formula>"no"</formula>
    </cfRule>
    <cfRule type="cellIs" dxfId="1535" priority="960" operator="equal">
      <formula>"remove"</formula>
    </cfRule>
  </conditionalFormatting>
  <conditionalFormatting sqref="AJ215:AJ216">
    <cfRule type="expression" dxfId="1534" priority="961">
      <formula>$J215="SoftStrap"</formula>
    </cfRule>
    <cfRule type="expression" dxfId="1533" priority="962">
      <formula>$J215="GP2_CATEGORY"</formula>
    </cfRule>
    <cfRule type="expression" dxfId="1532" priority="963">
      <formula>$J215="GP3_CATEGORY"</formula>
    </cfRule>
    <cfRule type="expression" dxfId="1531" priority="964">
      <formula>$J215="GP3_IFP_CATEGORY"</formula>
    </cfRule>
    <cfRule type="expression" dxfId="1530" priority="965">
      <formula>$J215="GP1_CATEGORY"</formula>
    </cfRule>
    <cfRule type="expression" dxfId="1529" priority="966">
      <formula>$J215="GP1_IFP_CATEGORY"</formula>
    </cfRule>
  </conditionalFormatting>
  <conditionalFormatting sqref="AJ231">
    <cfRule type="expression" dxfId="1528" priority="945">
      <formula>AND(AJ231=0, AJ231&lt;&gt;"")</formula>
    </cfRule>
    <cfRule type="expression" dxfId="1527" priority="946">
      <formula>AND(AJ231&gt;0, AJ231&lt;10000000000)</formula>
    </cfRule>
    <cfRule type="cellIs" dxfId="1526" priority="947" operator="equal">
      <formula>"yes"</formula>
    </cfRule>
    <cfRule type="cellIs" dxfId="1525" priority="948" operator="equal">
      <formula>"no"</formula>
    </cfRule>
    <cfRule type="cellIs" dxfId="1524" priority="949" operator="equal">
      <formula>"remove"</formula>
    </cfRule>
  </conditionalFormatting>
  <conditionalFormatting sqref="AJ231">
    <cfRule type="expression" dxfId="1523" priority="950">
      <formula>$J231="SoftStrap"</formula>
    </cfRule>
    <cfRule type="expression" dxfId="1522" priority="951">
      <formula>$J231="GP2_CATEGORY"</formula>
    </cfRule>
    <cfRule type="expression" dxfId="1521" priority="952">
      <formula>$J231="GP3_CATEGORY"</formula>
    </cfRule>
    <cfRule type="expression" dxfId="1520" priority="953">
      <formula>$J231="GP3_IFP_CATEGORY"</formula>
    </cfRule>
    <cfRule type="expression" dxfId="1519" priority="954">
      <formula>$J231="GP1_CATEGORY"</formula>
    </cfRule>
    <cfRule type="expression" dxfId="1518" priority="955">
      <formula>$J231="GP1_IFP_CATEGORY"</formula>
    </cfRule>
  </conditionalFormatting>
  <conditionalFormatting sqref="AJ248">
    <cfRule type="expression" dxfId="1517" priority="934">
      <formula>AND(AJ248=0, AJ248&lt;&gt;"")</formula>
    </cfRule>
    <cfRule type="expression" dxfId="1516" priority="935">
      <formula>AND(AJ248&gt;0, AJ248&lt;10000000000)</formula>
    </cfRule>
    <cfRule type="cellIs" dxfId="1515" priority="936" operator="equal">
      <formula>"yes"</formula>
    </cfRule>
    <cfRule type="cellIs" dxfId="1514" priority="937" operator="equal">
      <formula>"no"</formula>
    </cfRule>
    <cfRule type="cellIs" dxfId="1513" priority="938" operator="equal">
      <formula>"remove"</formula>
    </cfRule>
  </conditionalFormatting>
  <conditionalFormatting sqref="AJ248">
    <cfRule type="expression" dxfId="1512" priority="939">
      <formula>$J248="SoftStrap"</formula>
    </cfRule>
    <cfRule type="expression" dxfId="1511" priority="940">
      <formula>$J248="GP2_CATEGORY"</formula>
    </cfRule>
    <cfRule type="expression" dxfId="1510" priority="941">
      <formula>$J248="GP3_CATEGORY"</formula>
    </cfRule>
    <cfRule type="expression" dxfId="1509" priority="942">
      <formula>$J248="GP3_IFP_CATEGORY"</formula>
    </cfRule>
    <cfRule type="expression" dxfId="1508" priority="943">
      <formula>$J248="GP1_CATEGORY"</formula>
    </cfRule>
    <cfRule type="expression" dxfId="1507" priority="944">
      <formula>$J248="GP1_IFP_CATEGORY"</formula>
    </cfRule>
  </conditionalFormatting>
  <conditionalFormatting sqref="AJ255">
    <cfRule type="expression" dxfId="1506" priority="929">
      <formula>AND(AJ255=0, AJ255&lt;&gt;"")</formula>
    </cfRule>
    <cfRule type="expression" dxfId="1505" priority="930">
      <formula>AND(AJ255&gt;0, AJ255&lt;10000000000)</formula>
    </cfRule>
    <cfRule type="cellIs" dxfId="1504" priority="931" operator="equal">
      <formula>"yes"</formula>
    </cfRule>
    <cfRule type="cellIs" dxfId="1503" priority="932" operator="equal">
      <formula>"no"</formula>
    </cfRule>
    <cfRule type="cellIs" dxfId="1502" priority="933" operator="equal">
      <formula>"remove"</formula>
    </cfRule>
  </conditionalFormatting>
  <conditionalFormatting sqref="AJ253:AJ254">
    <cfRule type="expression" dxfId="1501" priority="918">
      <formula>AND(AJ253=0, AJ253&lt;&gt;"")</formula>
    </cfRule>
    <cfRule type="expression" dxfId="1500" priority="919">
      <formula>AND(AJ253&gt;0, AJ253&lt;10000000000)</formula>
    </cfRule>
    <cfRule type="cellIs" dxfId="1499" priority="920" operator="equal">
      <formula>"yes"</formula>
    </cfRule>
    <cfRule type="cellIs" dxfId="1498" priority="921" operator="equal">
      <formula>"no"</formula>
    </cfRule>
    <cfRule type="cellIs" dxfId="1497" priority="922" operator="equal">
      <formula>"remove"</formula>
    </cfRule>
  </conditionalFormatting>
  <conditionalFormatting sqref="AJ253:AJ254">
    <cfRule type="expression" dxfId="1496" priority="923">
      <formula>$J253="SoftStrap"</formula>
    </cfRule>
    <cfRule type="expression" dxfId="1495" priority="924">
      <formula>$J253="GP2_CATEGORY"</formula>
    </cfRule>
    <cfRule type="expression" dxfId="1494" priority="925">
      <formula>$J253="GP3_CATEGORY"</formula>
    </cfRule>
    <cfRule type="expression" dxfId="1493" priority="926">
      <formula>$J253="GP3_IFP_CATEGORY"</formula>
    </cfRule>
    <cfRule type="expression" dxfId="1492" priority="927">
      <formula>$J253="GP1_CATEGORY"</formula>
    </cfRule>
    <cfRule type="expression" dxfId="1491" priority="928">
      <formula>$J253="GP1_IFP_CATEGORY"</formula>
    </cfRule>
  </conditionalFormatting>
  <conditionalFormatting sqref="AG105:AJ105">
    <cfRule type="expression" dxfId="1490" priority="585">
      <formula>AND(AG105=0, AG105&lt;&gt;"")</formula>
    </cfRule>
    <cfRule type="expression" dxfId="1489" priority="586">
      <formula>AND(AG105&gt;0, AG105&lt;10000000000)</formula>
    </cfRule>
    <cfRule type="cellIs" dxfId="1488" priority="587" operator="equal">
      <formula>"yes"</formula>
    </cfRule>
    <cfRule type="cellIs" dxfId="1487" priority="588" operator="equal">
      <formula>"no"</formula>
    </cfRule>
    <cfRule type="cellIs" dxfId="1486" priority="589" operator="equal">
      <formula>"remove"</formula>
    </cfRule>
  </conditionalFormatting>
  <conditionalFormatting sqref="AG105:AJ105">
    <cfRule type="expression" dxfId="1485" priority="590">
      <formula>$J105="SoftStrap"</formula>
    </cfRule>
    <cfRule type="expression" dxfId="1484" priority="591">
      <formula>$J105="GP2_CATEGORY"</formula>
    </cfRule>
    <cfRule type="expression" dxfId="1483" priority="592">
      <formula>$J105="GP3_CATEGORY"</formula>
    </cfRule>
    <cfRule type="expression" dxfId="1482" priority="593">
      <formula>$J105="GP3_IFP_CATEGORY"</formula>
    </cfRule>
    <cfRule type="expression" dxfId="1481" priority="594">
      <formula>$J105="GP1_CATEGORY"</formula>
    </cfRule>
    <cfRule type="expression" dxfId="1480" priority="595">
      <formula>$J105="GP1_IFP_CATEGORY"</formula>
    </cfRule>
  </conditionalFormatting>
  <conditionalFormatting sqref="AD145">
    <cfRule type="expression" dxfId="1479" priority="236">
      <formula>AND(AD145=0, AD145&lt;&gt;"")</formula>
    </cfRule>
    <cfRule type="expression" dxfId="1478" priority="237">
      <formula>AND(AD145&gt;0, AD145&lt;10000000000)</formula>
    </cfRule>
    <cfRule type="cellIs" dxfId="1477" priority="238" operator="equal">
      <formula>"yes"</formula>
    </cfRule>
    <cfRule type="cellIs" dxfId="1476" priority="239" operator="equal">
      <formula>"no"</formula>
    </cfRule>
    <cfRule type="cellIs" dxfId="1475" priority="240" operator="equal">
      <formula>"remove"</formula>
    </cfRule>
  </conditionalFormatting>
  <conditionalFormatting sqref="AG106:AJ106">
    <cfRule type="expression" dxfId="1474" priority="563">
      <formula>AND(AG106=0, AG106&lt;&gt;"")</formula>
    </cfRule>
    <cfRule type="expression" dxfId="1473" priority="564">
      <formula>AND(AG106&gt;0, AG106&lt;10000000000)</formula>
    </cfRule>
    <cfRule type="cellIs" dxfId="1472" priority="565" operator="equal">
      <formula>"yes"</formula>
    </cfRule>
    <cfRule type="cellIs" dxfId="1471" priority="566" operator="equal">
      <formula>"no"</formula>
    </cfRule>
    <cfRule type="cellIs" dxfId="1470" priority="567" operator="equal">
      <formula>"remove"</formula>
    </cfRule>
  </conditionalFormatting>
  <conditionalFormatting sqref="AG106:AJ106">
    <cfRule type="expression" dxfId="1469" priority="568">
      <formula>$J106="SoftStrap"</formula>
    </cfRule>
    <cfRule type="expression" dxfId="1468" priority="569">
      <formula>$J106="GP2_CATEGORY"</formula>
    </cfRule>
    <cfRule type="expression" dxfId="1467" priority="570">
      <formula>$J106="GP3_CATEGORY"</formula>
    </cfRule>
    <cfRule type="expression" dxfId="1466" priority="571">
      <formula>$J106="GP3_IFP_CATEGORY"</formula>
    </cfRule>
    <cfRule type="expression" dxfId="1465" priority="572">
      <formula>$J106="GP1_CATEGORY"</formula>
    </cfRule>
    <cfRule type="expression" dxfId="1464" priority="573">
      <formula>$J106="GP1_IFP_CATEGORY"</formula>
    </cfRule>
  </conditionalFormatting>
  <conditionalFormatting sqref="AG292:AJ292">
    <cfRule type="expression" dxfId="1463" priority="552">
      <formula>AND(AG292=0, AG292&lt;&gt;"")</formula>
    </cfRule>
    <cfRule type="expression" dxfId="1462" priority="553">
      <formula>AND(AG292&gt;0, AG292&lt;10000000000)</formula>
    </cfRule>
    <cfRule type="cellIs" dxfId="1461" priority="554" operator="equal">
      <formula>"yes"</formula>
    </cfRule>
    <cfRule type="cellIs" dxfId="1460" priority="555" operator="equal">
      <formula>"no"</formula>
    </cfRule>
    <cfRule type="cellIs" dxfId="1459" priority="556" operator="equal">
      <formula>"remove"</formula>
    </cfRule>
  </conditionalFormatting>
  <conditionalFormatting sqref="AG292:AJ292">
    <cfRule type="expression" dxfId="1458" priority="557">
      <formula>$J292="SoftStrap"</formula>
    </cfRule>
    <cfRule type="expression" dxfId="1457" priority="558">
      <formula>$J292="GP2_CATEGORY"</formula>
    </cfRule>
    <cfRule type="expression" dxfId="1456" priority="559">
      <formula>$J292="GP3_CATEGORY"</formula>
    </cfRule>
    <cfRule type="expression" dxfId="1455" priority="560">
      <formula>$J292="GP3_IFP_CATEGORY"</formula>
    </cfRule>
    <cfRule type="expression" dxfId="1454" priority="561">
      <formula>$J292="GP1_CATEGORY"</formula>
    </cfRule>
    <cfRule type="expression" dxfId="1453" priority="562">
      <formula>$J292="GP1_IFP_CATEGORY"</formula>
    </cfRule>
  </conditionalFormatting>
  <conditionalFormatting sqref="AG299:AJ299">
    <cfRule type="expression" dxfId="1452" priority="541">
      <formula>AND(AG299=0, AG299&lt;&gt;"")</formula>
    </cfRule>
    <cfRule type="expression" dxfId="1451" priority="542">
      <formula>AND(AG299&gt;0, AG299&lt;10000000000)</formula>
    </cfRule>
    <cfRule type="cellIs" dxfId="1450" priority="543" operator="equal">
      <formula>"yes"</formula>
    </cfRule>
    <cfRule type="cellIs" dxfId="1449" priority="544" operator="equal">
      <formula>"no"</formula>
    </cfRule>
    <cfRule type="cellIs" dxfId="1448" priority="545" operator="equal">
      <formula>"remove"</formula>
    </cfRule>
  </conditionalFormatting>
  <conditionalFormatting sqref="AG299:AJ299">
    <cfRule type="expression" dxfId="1447" priority="546">
      <formula>$J299="SoftStrap"</formula>
    </cfRule>
    <cfRule type="expression" dxfId="1446" priority="547">
      <formula>$J299="GP2_CATEGORY"</formula>
    </cfRule>
    <cfRule type="expression" dxfId="1445" priority="548">
      <formula>$J299="GP3_CATEGORY"</formula>
    </cfRule>
    <cfRule type="expression" dxfId="1444" priority="549">
      <formula>$J299="GP3_IFP_CATEGORY"</formula>
    </cfRule>
    <cfRule type="expression" dxfId="1443" priority="550">
      <formula>$J299="GP1_CATEGORY"</formula>
    </cfRule>
    <cfRule type="expression" dxfId="1442" priority="551">
      <formula>$J299="GP1_IFP_CATEGORY"</formula>
    </cfRule>
  </conditionalFormatting>
  <conditionalFormatting sqref="AG301:AJ301">
    <cfRule type="expression" dxfId="1441" priority="530">
      <formula>AND(AG301=0, AG301&lt;&gt;"")</formula>
    </cfRule>
    <cfRule type="expression" dxfId="1440" priority="531">
      <formula>AND(AG301&gt;0, AG301&lt;10000000000)</formula>
    </cfRule>
    <cfRule type="cellIs" dxfId="1439" priority="532" operator="equal">
      <formula>"yes"</formula>
    </cfRule>
    <cfRule type="cellIs" dxfId="1438" priority="533" operator="equal">
      <formula>"no"</formula>
    </cfRule>
    <cfRule type="cellIs" dxfId="1437" priority="534" operator="equal">
      <formula>"remove"</formula>
    </cfRule>
  </conditionalFormatting>
  <conditionalFormatting sqref="AG301:AJ301">
    <cfRule type="expression" dxfId="1436" priority="535">
      <formula>$J301="SoftStrap"</formula>
    </cfRule>
    <cfRule type="expression" dxfId="1435" priority="536">
      <formula>$J301="GP2_CATEGORY"</formula>
    </cfRule>
    <cfRule type="expression" dxfId="1434" priority="537">
      <formula>$J301="GP3_CATEGORY"</formula>
    </cfRule>
    <cfRule type="expression" dxfId="1433" priority="538">
      <formula>$J301="GP3_IFP_CATEGORY"</formula>
    </cfRule>
    <cfRule type="expression" dxfId="1432" priority="539">
      <formula>$J301="GP1_CATEGORY"</formula>
    </cfRule>
    <cfRule type="expression" dxfId="1431" priority="540">
      <formula>$J301="GP1_IFP_CATEGORY"</formula>
    </cfRule>
  </conditionalFormatting>
  <conditionalFormatting sqref="AJ38">
    <cfRule type="expression" dxfId="1430" priority="508">
      <formula>AND(AJ38=0, AJ38&lt;&gt;"")</formula>
    </cfRule>
    <cfRule type="expression" dxfId="1429" priority="509">
      <formula>AND(AJ38&gt;0, AJ38&lt;10000000000)</formula>
    </cfRule>
    <cfRule type="cellIs" dxfId="1428" priority="510" operator="equal">
      <formula>"yes"</formula>
    </cfRule>
    <cfRule type="cellIs" dxfId="1427" priority="511" operator="equal">
      <formula>"no"</formula>
    </cfRule>
    <cfRule type="cellIs" dxfId="1426" priority="512" operator="equal">
      <formula>"remove"</formula>
    </cfRule>
  </conditionalFormatting>
  <conditionalFormatting sqref="AJ38">
    <cfRule type="expression" dxfId="1425" priority="513">
      <formula>$J38="SoftStrap"</formula>
    </cfRule>
    <cfRule type="expression" dxfId="1424" priority="514">
      <formula>$J38="GP2_CATEGORY"</formula>
    </cfRule>
    <cfRule type="expression" dxfId="1423" priority="515">
      <formula>$J38="GP3_CATEGORY"</formula>
    </cfRule>
    <cfRule type="expression" dxfId="1422" priority="516">
      <formula>$J38="GP3_IFP_CATEGORY"</formula>
    </cfRule>
    <cfRule type="expression" dxfId="1421" priority="517">
      <formula>$J38="GP1_CATEGORY"</formula>
    </cfRule>
    <cfRule type="expression" dxfId="1420" priority="518">
      <formula>$J38="GP1_IFP_CATEGORY"</formula>
    </cfRule>
  </conditionalFormatting>
  <conditionalFormatting sqref="AA38">
    <cfRule type="expression" dxfId="1419" priority="497">
      <formula>AND(AA38=0, AA38&lt;&gt;"")</formula>
    </cfRule>
    <cfRule type="expression" dxfId="1418" priority="498">
      <formula>AND(AA38&gt;0, AA38&lt;10000000000)</formula>
    </cfRule>
    <cfRule type="cellIs" dxfId="1417" priority="499" operator="equal">
      <formula>"yes"</formula>
    </cfRule>
    <cfRule type="cellIs" dxfId="1416" priority="500" operator="equal">
      <formula>"no"</formula>
    </cfRule>
    <cfRule type="cellIs" dxfId="1415" priority="501" operator="equal">
      <formula>"remove"</formula>
    </cfRule>
  </conditionalFormatting>
  <conditionalFormatting sqref="AA38">
    <cfRule type="expression" dxfId="1414" priority="502">
      <formula>$J38="SoftStrap"</formula>
    </cfRule>
    <cfRule type="expression" dxfId="1413" priority="503">
      <formula>$J38="GP2_CATEGORY"</formula>
    </cfRule>
    <cfRule type="expression" dxfId="1412" priority="504">
      <formula>$J38="GP3_CATEGORY"</formula>
    </cfRule>
    <cfRule type="expression" dxfId="1411" priority="505">
      <formula>$J38="GP3_IFP_CATEGORY"</formula>
    </cfRule>
    <cfRule type="expression" dxfId="1410" priority="506">
      <formula>$J38="GP1_CATEGORY"</formula>
    </cfRule>
    <cfRule type="expression" dxfId="1409" priority="507">
      <formula>$J38="GP1_IFP_CATEGORY"</formula>
    </cfRule>
  </conditionalFormatting>
  <conditionalFormatting sqref="Z38">
    <cfRule type="expression" dxfId="1408" priority="486">
      <formula>AND(Z38=0, Z38&lt;&gt;"")</formula>
    </cfRule>
    <cfRule type="expression" dxfId="1407" priority="487">
      <formula>AND(Z38&gt;0, Z38&lt;10000000000)</formula>
    </cfRule>
    <cfRule type="cellIs" dxfId="1406" priority="488" operator="equal">
      <formula>"yes"</formula>
    </cfRule>
    <cfRule type="cellIs" dxfId="1405" priority="489" operator="equal">
      <formula>"no"</formula>
    </cfRule>
    <cfRule type="cellIs" dxfId="1404" priority="490" operator="equal">
      <formula>"remove"</formula>
    </cfRule>
  </conditionalFormatting>
  <conditionalFormatting sqref="Z38">
    <cfRule type="expression" dxfId="1403" priority="491">
      <formula>$J38="SoftStrap"</formula>
    </cfRule>
    <cfRule type="expression" dxfId="1402" priority="492">
      <formula>$J38="GP2_CATEGORY"</formula>
    </cfRule>
    <cfRule type="expression" dxfId="1401" priority="493">
      <formula>$J38="GP3_CATEGORY"</formula>
    </cfRule>
    <cfRule type="expression" dxfId="1400" priority="494">
      <formula>$J38="GP3_IFP_CATEGORY"</formula>
    </cfRule>
    <cfRule type="expression" dxfId="1399" priority="495">
      <formula>$J38="GP1_CATEGORY"</formula>
    </cfRule>
    <cfRule type="expression" dxfId="1398" priority="496">
      <formula>$J38="GP1_IFP_CATEGORY"</formula>
    </cfRule>
  </conditionalFormatting>
  <conditionalFormatting sqref="AJ39">
    <cfRule type="expression" dxfId="1397" priority="464">
      <formula>AND(AJ39=0, AJ39&lt;&gt;"")</formula>
    </cfRule>
    <cfRule type="expression" dxfId="1396" priority="465">
      <formula>AND(AJ39&gt;0, AJ39&lt;10000000000)</formula>
    </cfRule>
    <cfRule type="cellIs" dxfId="1395" priority="466" operator="equal">
      <formula>"yes"</formula>
    </cfRule>
    <cfRule type="cellIs" dxfId="1394" priority="467" operator="equal">
      <formula>"no"</formula>
    </cfRule>
    <cfRule type="cellIs" dxfId="1393" priority="468" operator="equal">
      <formula>"remove"</formula>
    </cfRule>
  </conditionalFormatting>
  <conditionalFormatting sqref="AJ39">
    <cfRule type="expression" dxfId="1392" priority="469">
      <formula>$J39="SoftStrap"</formula>
    </cfRule>
    <cfRule type="expression" dxfId="1391" priority="470">
      <formula>$J39="GP2_CATEGORY"</formula>
    </cfRule>
    <cfRule type="expression" dxfId="1390" priority="471">
      <formula>$J39="GP3_CATEGORY"</formula>
    </cfRule>
    <cfRule type="expression" dxfId="1389" priority="472">
      <formula>$J39="GP3_IFP_CATEGORY"</formula>
    </cfRule>
    <cfRule type="expression" dxfId="1388" priority="473">
      <formula>$J39="GP1_CATEGORY"</formula>
    </cfRule>
    <cfRule type="expression" dxfId="1387" priority="474">
      <formula>$J39="GP1_IFP_CATEGORY"</formula>
    </cfRule>
  </conditionalFormatting>
  <conditionalFormatting sqref="AS246:DJ246">
    <cfRule type="expression" dxfId="1386" priority="453">
      <formula>AND(AS246=0, AS246&lt;&gt;"")</formula>
    </cfRule>
    <cfRule type="expression" dxfId="1385" priority="454">
      <formula>AND(AS246&gt;0, AS246&lt;10000000000)</formula>
    </cfRule>
    <cfRule type="cellIs" dxfId="1384" priority="455" operator="equal">
      <formula>"yes"</formula>
    </cfRule>
    <cfRule type="cellIs" dxfId="1383" priority="456" operator="equal">
      <formula>"no"</formula>
    </cfRule>
    <cfRule type="cellIs" dxfId="1382" priority="457" operator="equal">
      <formula>"remove"</formula>
    </cfRule>
  </conditionalFormatting>
  <conditionalFormatting sqref="AS246:DG246">
    <cfRule type="expression" dxfId="1381" priority="458">
      <formula>$J246="SoftStrap"</formula>
    </cfRule>
    <cfRule type="expression" dxfId="1380" priority="459">
      <formula>$J246="GP2_CATEGORY"</formula>
    </cfRule>
    <cfRule type="expression" dxfId="1379" priority="460">
      <formula>$J246="GP3_CATEGORY"</formula>
    </cfRule>
    <cfRule type="expression" dxfId="1378" priority="461">
      <formula>$J246="GP3_IFP_CATEGORY"</formula>
    </cfRule>
    <cfRule type="expression" dxfId="1377" priority="462">
      <formula>$J246="GP1_CATEGORY"</formula>
    </cfRule>
    <cfRule type="expression" dxfId="1376" priority="463">
      <formula>$J246="GP1_IFP_CATEGORY"</formula>
    </cfRule>
  </conditionalFormatting>
  <conditionalFormatting sqref="AM75:DG75">
    <cfRule type="expression" dxfId="1375" priority="447">
      <formula>$J75="SoftStrap"</formula>
    </cfRule>
    <cfRule type="expression" dxfId="1374" priority="448">
      <formula>$J75="GP2_CATEGORY"</formula>
    </cfRule>
    <cfRule type="expression" dxfId="1373" priority="449">
      <formula>$J75="GP3_CATEGORY"</formula>
    </cfRule>
    <cfRule type="expression" dxfId="1372" priority="450">
      <formula>$J75="GP3_IFP_CATEGORY"</formula>
    </cfRule>
    <cfRule type="expression" dxfId="1371" priority="451">
      <formula>$J75="GP1_CATEGORY"</formula>
    </cfRule>
    <cfRule type="expression" dxfId="1370" priority="452">
      <formula>$J75="GP1_IFP_CATEGORY"</formula>
    </cfRule>
  </conditionalFormatting>
  <conditionalFormatting sqref="AN75:DJ75 P75:AD75">
    <cfRule type="expression" dxfId="1369" priority="434">
      <formula>AND(P75=0, P75&lt;&gt;"")</formula>
    </cfRule>
    <cfRule type="expression" dxfId="1368" priority="435">
      <formula>AND(P75&gt;0, P75&lt;10000000000)</formula>
    </cfRule>
    <cfRule type="cellIs" dxfId="1367" priority="436" operator="equal">
      <formula>"yes"</formula>
    </cfRule>
    <cfRule type="cellIs" dxfId="1366" priority="437" operator="equal">
      <formula>"no"</formula>
    </cfRule>
    <cfRule type="cellIs" dxfId="1365" priority="438" operator="equal">
      <formula>"remove"</formula>
    </cfRule>
  </conditionalFormatting>
  <conditionalFormatting sqref="A75:C75 P75:AD75">
    <cfRule type="expression" dxfId="1364" priority="440">
      <formula>$J75="SoftStrap"</formula>
    </cfRule>
    <cfRule type="expression" dxfId="1363" priority="441">
      <formula>$J75="GP2_CATEGORY"</formula>
    </cfRule>
    <cfRule type="expression" dxfId="1362" priority="442">
      <formula>$J75="GP3_CATEGORY"</formula>
    </cfRule>
    <cfRule type="expression" dxfId="1361" priority="443">
      <formula>$J75="GP3_IFP_CATEGORY"</formula>
    </cfRule>
    <cfRule type="expression" dxfId="1360" priority="444">
      <formula>$J75="GP1_CATEGORY"</formula>
    </cfRule>
    <cfRule type="expression" dxfId="1359" priority="445">
      <formula>$J75="GP1_IFP_CATEGORY"</formula>
    </cfRule>
  </conditionalFormatting>
  <conditionalFormatting sqref="AG75 AM75">
    <cfRule type="expression" dxfId="1358" priority="410">
      <formula>AND(AG75=0, AG75&lt;&gt;"")</formula>
    </cfRule>
    <cfRule type="expression" dxfId="1357" priority="411">
      <formula>AND(AG75&gt;0, AG75&lt;10000000000)</formula>
    </cfRule>
    <cfRule type="cellIs" dxfId="1356" priority="412" operator="equal">
      <formula>"yes"</formula>
    </cfRule>
    <cfRule type="cellIs" dxfId="1355" priority="413" operator="equal">
      <formula>"no"</formula>
    </cfRule>
    <cfRule type="cellIs" dxfId="1354" priority="414" operator="equal">
      <formula>"remove"</formula>
    </cfRule>
  </conditionalFormatting>
  <conditionalFormatting sqref="AG75">
    <cfRule type="expression" dxfId="1353" priority="415">
      <formula>$J75="SoftStrap"</formula>
    </cfRule>
    <cfRule type="expression" dxfId="1352" priority="416">
      <formula>$J75="GP2_CATEGORY"</formula>
    </cfRule>
    <cfRule type="expression" dxfId="1351" priority="417">
      <formula>$J75="GP3_CATEGORY"</formula>
    </cfRule>
    <cfRule type="expression" dxfId="1350" priority="418">
      <formula>$J75="GP3_IFP_CATEGORY"</formula>
    </cfRule>
    <cfRule type="expression" dxfId="1349" priority="419">
      <formula>$J75="GP1_CATEGORY"</formula>
    </cfRule>
    <cfRule type="expression" dxfId="1348" priority="420">
      <formula>$J75="GP1_IFP_CATEGORY"</formula>
    </cfRule>
  </conditionalFormatting>
  <conditionalFormatting sqref="AH75">
    <cfRule type="expression" dxfId="1347" priority="399">
      <formula>AND(AH75=0, AH75&lt;&gt;"")</formula>
    </cfRule>
    <cfRule type="expression" dxfId="1346" priority="400">
      <formula>AND(AH75&gt;0, AH75&lt;10000000000)</formula>
    </cfRule>
    <cfRule type="cellIs" dxfId="1345" priority="401" operator="equal">
      <formula>"yes"</formula>
    </cfRule>
    <cfRule type="cellIs" dxfId="1344" priority="402" operator="equal">
      <formula>"no"</formula>
    </cfRule>
    <cfRule type="cellIs" dxfId="1343" priority="403" operator="equal">
      <formula>"remove"</formula>
    </cfRule>
  </conditionalFormatting>
  <conditionalFormatting sqref="AH75">
    <cfRule type="expression" dxfId="1342" priority="404">
      <formula>$J75="SoftStrap"</formula>
    </cfRule>
    <cfRule type="expression" dxfId="1341" priority="405">
      <formula>$J75="GP2_CATEGORY"</formula>
    </cfRule>
    <cfRule type="expression" dxfId="1340" priority="406">
      <formula>$J75="GP3_CATEGORY"</formula>
    </cfRule>
    <cfRule type="expression" dxfId="1339" priority="407">
      <formula>$J75="GP3_IFP_CATEGORY"</formula>
    </cfRule>
    <cfRule type="expression" dxfId="1338" priority="408">
      <formula>$J75="GP1_CATEGORY"</formula>
    </cfRule>
    <cfRule type="expression" dxfId="1337" priority="409">
      <formula>$J75="GP1_IFP_CATEGORY"</formula>
    </cfRule>
  </conditionalFormatting>
  <conditionalFormatting sqref="AI75">
    <cfRule type="expression" dxfId="1336" priority="388">
      <formula>AND(AI75=0, AI75&lt;&gt;"")</formula>
    </cfRule>
    <cfRule type="expression" dxfId="1335" priority="389">
      <formula>AND(AI75&gt;0, AI75&lt;10000000000)</formula>
    </cfRule>
    <cfRule type="cellIs" dxfId="1334" priority="390" operator="equal">
      <formula>"yes"</formula>
    </cfRule>
    <cfRule type="cellIs" dxfId="1333" priority="391" operator="equal">
      <formula>"no"</formula>
    </cfRule>
    <cfRule type="cellIs" dxfId="1332" priority="392" operator="equal">
      <formula>"remove"</formula>
    </cfRule>
  </conditionalFormatting>
  <conditionalFormatting sqref="AI75">
    <cfRule type="expression" dxfId="1331" priority="393">
      <formula>$J75="SoftStrap"</formula>
    </cfRule>
    <cfRule type="expression" dxfId="1330" priority="394">
      <formula>$J75="GP2_CATEGORY"</formula>
    </cfRule>
    <cfRule type="expression" dxfId="1329" priority="395">
      <formula>$J75="GP3_CATEGORY"</formula>
    </cfRule>
    <cfRule type="expression" dxfId="1328" priority="396">
      <formula>$J75="GP3_IFP_CATEGORY"</formula>
    </cfRule>
    <cfRule type="expression" dxfId="1327" priority="397">
      <formula>$J75="GP1_CATEGORY"</formula>
    </cfRule>
    <cfRule type="expression" dxfId="1326" priority="398">
      <formula>$J75="GP1_IFP_CATEGORY"</formula>
    </cfRule>
  </conditionalFormatting>
  <conditionalFormatting sqref="A72">
    <cfRule type="expression" dxfId="1325" priority="360">
      <formula>$J72="SoftStrap"</formula>
    </cfRule>
    <cfRule type="expression" dxfId="1324" priority="361">
      <formula>$J72="GP2_CATEGORY"</formula>
    </cfRule>
    <cfRule type="expression" dxfId="1323" priority="362">
      <formula>$J72="GP3_CATEGORY"</formula>
    </cfRule>
    <cfRule type="expression" dxfId="1322" priority="363">
      <formula>$J72="GP3_IFP_CATEGORY"</formula>
    </cfRule>
    <cfRule type="expression" dxfId="1321" priority="364">
      <formula>$J72="GP1_CATEGORY"</formula>
    </cfRule>
    <cfRule type="expression" dxfId="1320" priority="365">
      <formula>$J72="GP1_IFP_CATEGORY"</formula>
    </cfRule>
  </conditionalFormatting>
  <conditionalFormatting sqref="N1048575:N1048576">
    <cfRule type="expression" dxfId="1319" priority="4444">
      <formula>COUNTIF($N$5:$N1048576,$N1048575)&gt;1</formula>
    </cfRule>
  </conditionalFormatting>
  <conditionalFormatting sqref="M1048575:M1048576">
    <cfRule type="expression" dxfId="1318" priority="4454">
      <formula>COUNTIF($M$5:$M1048576,$M1048575)&gt;1</formula>
    </cfRule>
  </conditionalFormatting>
  <conditionalFormatting sqref="AJ75">
    <cfRule type="expression" dxfId="1317" priority="344">
      <formula>AND(AJ75=0, AJ75&lt;&gt;"")</formula>
    </cfRule>
    <cfRule type="expression" dxfId="1316" priority="345">
      <formula>AND(AJ75&gt;0, AJ75&lt;10000000000)</formula>
    </cfRule>
    <cfRule type="cellIs" dxfId="1315" priority="346" operator="equal">
      <formula>"yes"</formula>
    </cfRule>
    <cfRule type="cellIs" dxfId="1314" priority="347" operator="equal">
      <formula>"no"</formula>
    </cfRule>
    <cfRule type="cellIs" dxfId="1313" priority="348" operator="equal">
      <formula>"remove"</formula>
    </cfRule>
  </conditionalFormatting>
  <conditionalFormatting sqref="AJ75">
    <cfRule type="expression" dxfId="1312" priority="349">
      <formula>$J75="SoftStrap"</formula>
    </cfRule>
    <cfRule type="expression" dxfId="1311" priority="350">
      <formula>$J75="GP2_CATEGORY"</formula>
    </cfRule>
    <cfRule type="expression" dxfId="1310" priority="351">
      <formula>$J75="GP3_CATEGORY"</formula>
    </cfRule>
    <cfRule type="expression" dxfId="1309" priority="352">
      <formula>$J75="GP3_IFP_CATEGORY"</formula>
    </cfRule>
    <cfRule type="expression" dxfId="1308" priority="353">
      <formula>$J75="GP1_CATEGORY"</formula>
    </cfRule>
    <cfRule type="expression" dxfId="1307" priority="354">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1306" priority="333">
      <formula>AND(AB1=0, AB1&lt;&gt;"")</formula>
    </cfRule>
    <cfRule type="expression" dxfId="1305" priority="334">
      <formula>AND(AB1&gt;0, AB1&lt;10000000000)</formula>
    </cfRule>
    <cfRule type="cellIs" dxfId="1304" priority="335" operator="equal">
      <formula>"yes"</formula>
    </cfRule>
    <cfRule type="cellIs" dxfId="1303" priority="336" operator="equal">
      <formula>"no"</formula>
    </cfRule>
    <cfRule type="cellIs" dxfId="1302" priority="337"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1301" priority="338">
      <formula>$J5="SoftStrap"</formula>
    </cfRule>
    <cfRule type="expression" dxfId="1300" priority="339">
      <formula>$J5="GP2_CATEGORY"</formula>
    </cfRule>
    <cfRule type="expression" dxfId="1299" priority="340">
      <formula>$J5="GP3_CATEGORY"</formula>
    </cfRule>
    <cfRule type="expression" dxfId="1298" priority="341">
      <formula>$J5="GP3_IFP_CATEGORY"</formula>
    </cfRule>
    <cfRule type="expression" dxfId="1297" priority="342">
      <formula>$J5="GP1_CATEGORY"</formula>
    </cfRule>
    <cfRule type="expression" dxfId="1296" priority="343">
      <formula>$J5="GP1_IFP_CATEGORY"</formula>
    </cfRule>
  </conditionalFormatting>
  <conditionalFormatting sqref="AD146">
    <cfRule type="expression" dxfId="1295" priority="328">
      <formula>AND(AD146=0, AD146&lt;&gt;"")</formula>
    </cfRule>
    <cfRule type="expression" dxfId="1294" priority="329">
      <formula>AND(AD146&gt;0, AD146&lt;10000000000)</formula>
    </cfRule>
    <cfRule type="cellIs" dxfId="1293" priority="330" operator="equal">
      <formula>"yes"</formula>
    </cfRule>
    <cfRule type="cellIs" dxfId="1292" priority="331" operator="equal">
      <formula>"no"</formula>
    </cfRule>
    <cfRule type="cellIs" dxfId="1291" priority="332" operator="equal">
      <formula>"remove"</formula>
    </cfRule>
  </conditionalFormatting>
  <conditionalFormatting sqref="AF253:AF254">
    <cfRule type="expression" dxfId="1290" priority="317">
      <formula>AND(AF253=0, AF253&lt;&gt;"")</formula>
    </cfRule>
    <cfRule type="expression" dxfId="1289" priority="318">
      <formula>AND(AF253&gt;0, AF253&lt;10000000000)</formula>
    </cfRule>
    <cfRule type="cellIs" dxfId="1288" priority="319" operator="equal">
      <formula>"yes"</formula>
    </cfRule>
    <cfRule type="cellIs" dxfId="1287" priority="320" operator="equal">
      <formula>"no"</formula>
    </cfRule>
    <cfRule type="cellIs" dxfId="1286" priority="321" operator="equal">
      <formula>"remove"</formula>
    </cfRule>
  </conditionalFormatting>
  <conditionalFormatting sqref="AF253:AF254">
    <cfRule type="expression" dxfId="1285" priority="322">
      <formula>$J253="SoftStrap"</formula>
    </cfRule>
    <cfRule type="expression" dxfId="1284" priority="323">
      <formula>$J253="GP2_CATEGORY"</formula>
    </cfRule>
    <cfRule type="expression" dxfId="1283" priority="324">
      <formula>$J253="GP3_CATEGORY"</formula>
    </cfRule>
    <cfRule type="expression" dxfId="1282" priority="325">
      <formula>$J253="GP3_IFP_CATEGORY"</formula>
    </cfRule>
    <cfRule type="expression" dxfId="1281" priority="326">
      <formula>$J253="GP1_CATEGORY"</formula>
    </cfRule>
    <cfRule type="expression" dxfId="1280" priority="327">
      <formula>$J253="GP1_IFP_CATEGORY"</formula>
    </cfRule>
  </conditionalFormatting>
  <conditionalFormatting sqref="AE253:AE254">
    <cfRule type="expression" dxfId="1279" priority="306">
      <formula>AND(AE253=0, AE253&lt;&gt;"")</formula>
    </cfRule>
    <cfRule type="expression" dxfId="1278" priority="307">
      <formula>AND(AE253&gt;0, AE253&lt;10000000000)</formula>
    </cfRule>
    <cfRule type="cellIs" dxfId="1277" priority="308" operator="equal">
      <formula>"yes"</formula>
    </cfRule>
    <cfRule type="cellIs" dxfId="1276" priority="309" operator="equal">
      <formula>"no"</formula>
    </cfRule>
    <cfRule type="cellIs" dxfId="1275" priority="310" operator="equal">
      <formula>"remove"</formula>
    </cfRule>
  </conditionalFormatting>
  <conditionalFormatting sqref="AE253:AE254">
    <cfRule type="expression" dxfId="1274" priority="311">
      <formula>$J253="SoftStrap"</formula>
    </cfRule>
    <cfRule type="expression" dxfId="1273" priority="312">
      <formula>$J253="GP2_CATEGORY"</formula>
    </cfRule>
    <cfRule type="expression" dxfId="1272" priority="313">
      <formula>$J253="GP3_CATEGORY"</formula>
    </cfRule>
    <cfRule type="expression" dxfId="1271" priority="314">
      <formula>$J253="GP3_IFP_CATEGORY"</formula>
    </cfRule>
    <cfRule type="expression" dxfId="1270" priority="315">
      <formula>$J253="GP1_CATEGORY"</formula>
    </cfRule>
    <cfRule type="expression" dxfId="1269" priority="316">
      <formula>$J253="GP1_IFP_CATEGORY"</formula>
    </cfRule>
  </conditionalFormatting>
  <conditionalFormatting sqref="AD144:AD145">
    <cfRule type="expression" dxfId="1268" priority="301">
      <formula>AND(AD144=0, AD144&lt;&gt;"")</formula>
    </cfRule>
    <cfRule type="expression" dxfId="1267" priority="302">
      <formula>AND(AD144&gt;0, AD144&lt;10000000000)</formula>
    </cfRule>
    <cfRule type="cellIs" dxfId="1266" priority="303" operator="equal">
      <formula>"yes"</formula>
    </cfRule>
    <cfRule type="cellIs" dxfId="1265" priority="304" operator="equal">
      <formula>"no"</formula>
    </cfRule>
    <cfRule type="cellIs" dxfId="1264" priority="305" operator="equal">
      <formula>"remove"</formula>
    </cfRule>
  </conditionalFormatting>
  <conditionalFormatting sqref="AE215:AF216">
    <cfRule type="expression" dxfId="1263" priority="290">
      <formula>AND(AE215=0, AE215&lt;&gt;"")</formula>
    </cfRule>
    <cfRule type="expression" dxfId="1262" priority="291">
      <formula>AND(AE215&gt;0, AE215&lt;10000000000)</formula>
    </cfRule>
    <cfRule type="cellIs" dxfId="1261" priority="292" operator="equal">
      <formula>"yes"</formula>
    </cfRule>
    <cfRule type="cellIs" dxfId="1260" priority="293" operator="equal">
      <formula>"no"</formula>
    </cfRule>
    <cfRule type="cellIs" dxfId="1259" priority="294" operator="equal">
      <formula>"remove"</formula>
    </cfRule>
  </conditionalFormatting>
  <conditionalFormatting sqref="AE215:AF216">
    <cfRule type="expression" dxfId="1258" priority="295">
      <formula>$J215="SoftStrap"</formula>
    </cfRule>
    <cfRule type="expression" dxfId="1257" priority="296">
      <formula>$J215="GP2_CATEGORY"</formula>
    </cfRule>
    <cfRule type="expression" dxfId="1256" priority="297">
      <formula>$J215="GP3_CATEGORY"</formula>
    </cfRule>
    <cfRule type="expression" dxfId="1255" priority="298">
      <formula>$J215="GP3_IFP_CATEGORY"</formula>
    </cfRule>
    <cfRule type="expression" dxfId="1254" priority="299">
      <formula>$J215="GP1_CATEGORY"</formula>
    </cfRule>
    <cfRule type="expression" dxfId="1253" priority="300">
      <formula>$J215="GP1_IFP_CATEGORY"</formula>
    </cfRule>
  </conditionalFormatting>
  <conditionalFormatting sqref="AF231">
    <cfRule type="expression" dxfId="1252" priority="279">
      <formula>AND(AF231=0, AF231&lt;&gt;"")</formula>
    </cfRule>
    <cfRule type="expression" dxfId="1251" priority="280">
      <formula>AND(AF231&gt;0, AF231&lt;10000000000)</formula>
    </cfRule>
    <cfRule type="cellIs" dxfId="1250" priority="281" operator="equal">
      <formula>"yes"</formula>
    </cfRule>
    <cfRule type="cellIs" dxfId="1249" priority="282" operator="equal">
      <formula>"no"</formula>
    </cfRule>
    <cfRule type="cellIs" dxfId="1248" priority="283" operator="equal">
      <formula>"remove"</formula>
    </cfRule>
  </conditionalFormatting>
  <conditionalFormatting sqref="AF231">
    <cfRule type="expression" dxfId="1247" priority="284">
      <formula>$J231="SoftStrap"</formula>
    </cfRule>
    <cfRule type="expression" dxfId="1246" priority="285">
      <formula>$J231="GP2_CATEGORY"</formula>
    </cfRule>
    <cfRule type="expression" dxfId="1245" priority="286">
      <formula>$J231="GP3_CATEGORY"</formula>
    </cfRule>
    <cfRule type="expression" dxfId="1244" priority="287">
      <formula>$J231="GP3_IFP_CATEGORY"</formula>
    </cfRule>
    <cfRule type="expression" dxfId="1243" priority="288">
      <formula>$J231="GP1_CATEGORY"</formula>
    </cfRule>
    <cfRule type="expression" dxfId="1242" priority="289">
      <formula>$J231="GP1_IFP_CATEGORY"</formula>
    </cfRule>
  </conditionalFormatting>
  <conditionalFormatting sqref="AE231">
    <cfRule type="expression" dxfId="1241" priority="268">
      <formula>AND(AE231=0, AE231&lt;&gt;"")</formula>
    </cfRule>
    <cfRule type="expression" dxfId="1240" priority="269">
      <formula>AND(AE231&gt;0, AE231&lt;10000000000)</formula>
    </cfRule>
    <cfRule type="cellIs" dxfId="1239" priority="270" operator="equal">
      <formula>"yes"</formula>
    </cfRule>
    <cfRule type="cellIs" dxfId="1238" priority="271" operator="equal">
      <formula>"no"</formula>
    </cfRule>
    <cfRule type="cellIs" dxfId="1237" priority="272" operator="equal">
      <formula>"remove"</formula>
    </cfRule>
  </conditionalFormatting>
  <conditionalFormatting sqref="AE231">
    <cfRule type="expression" dxfId="1236" priority="273">
      <formula>$J231="SoftStrap"</formula>
    </cfRule>
    <cfRule type="expression" dxfId="1235" priority="274">
      <formula>$J231="GP2_CATEGORY"</formula>
    </cfRule>
    <cfRule type="expression" dxfId="1234" priority="275">
      <formula>$J231="GP3_CATEGORY"</formula>
    </cfRule>
    <cfRule type="expression" dxfId="1233" priority="276">
      <formula>$J231="GP3_IFP_CATEGORY"</formula>
    </cfRule>
    <cfRule type="expression" dxfId="1232" priority="277">
      <formula>$J231="GP1_CATEGORY"</formula>
    </cfRule>
    <cfRule type="expression" dxfId="1231" priority="278">
      <formula>$J231="GP1_IFP_CATEGORY"</formula>
    </cfRule>
  </conditionalFormatting>
  <conditionalFormatting sqref="AF248">
    <cfRule type="expression" dxfId="1230" priority="257">
      <formula>AND(AF248=0, AF248&lt;&gt;"")</formula>
    </cfRule>
    <cfRule type="expression" dxfId="1229" priority="258">
      <formula>AND(AF248&gt;0, AF248&lt;10000000000)</formula>
    </cfRule>
    <cfRule type="cellIs" dxfId="1228" priority="259" operator="equal">
      <formula>"yes"</formula>
    </cfRule>
    <cfRule type="cellIs" dxfId="1227" priority="260" operator="equal">
      <formula>"no"</formula>
    </cfRule>
    <cfRule type="cellIs" dxfId="1226" priority="261" operator="equal">
      <formula>"remove"</formula>
    </cfRule>
  </conditionalFormatting>
  <conditionalFormatting sqref="AF248">
    <cfRule type="expression" dxfId="1225" priority="262">
      <formula>$J248="SoftStrap"</formula>
    </cfRule>
    <cfRule type="expression" dxfId="1224" priority="263">
      <formula>$J248="GP2_CATEGORY"</formula>
    </cfRule>
    <cfRule type="expression" dxfId="1223" priority="264">
      <formula>$J248="GP3_CATEGORY"</formula>
    </cfRule>
    <cfRule type="expression" dxfId="1222" priority="265">
      <formula>$J248="GP3_IFP_CATEGORY"</formula>
    </cfRule>
    <cfRule type="expression" dxfId="1221" priority="266">
      <formula>$J248="GP1_CATEGORY"</formula>
    </cfRule>
    <cfRule type="expression" dxfId="1220" priority="267">
      <formula>$J248="GP1_IFP_CATEGORY"</formula>
    </cfRule>
  </conditionalFormatting>
  <conditionalFormatting sqref="AE248">
    <cfRule type="expression" dxfId="1219" priority="246">
      <formula>AND(AE248=0, AE248&lt;&gt;"")</formula>
    </cfRule>
    <cfRule type="expression" dxfId="1218" priority="247">
      <formula>AND(AE248&gt;0, AE248&lt;10000000000)</formula>
    </cfRule>
    <cfRule type="cellIs" dxfId="1217" priority="248" operator="equal">
      <formula>"yes"</formula>
    </cfRule>
    <cfRule type="cellIs" dxfId="1216" priority="249" operator="equal">
      <formula>"no"</formula>
    </cfRule>
    <cfRule type="cellIs" dxfId="1215" priority="250" operator="equal">
      <formula>"remove"</formula>
    </cfRule>
  </conditionalFormatting>
  <conditionalFormatting sqref="AE248">
    <cfRule type="expression" dxfId="1214" priority="251">
      <formula>$J248="SoftStrap"</formula>
    </cfRule>
    <cfRule type="expression" dxfId="1213" priority="252">
      <formula>$J248="GP2_CATEGORY"</formula>
    </cfRule>
    <cfRule type="expression" dxfId="1212" priority="253">
      <formula>$J248="GP3_CATEGORY"</formula>
    </cfRule>
    <cfRule type="expression" dxfId="1211" priority="254">
      <formula>$J248="GP3_IFP_CATEGORY"</formula>
    </cfRule>
    <cfRule type="expression" dxfId="1210" priority="255">
      <formula>$J248="GP1_CATEGORY"</formula>
    </cfRule>
    <cfRule type="expression" dxfId="1209" priority="256">
      <formula>$J248="GP1_IFP_CATEGORY"</formula>
    </cfRule>
  </conditionalFormatting>
  <conditionalFormatting sqref="AD144">
    <cfRule type="expression" dxfId="1208" priority="241">
      <formula>AND(AD144=0, AD144&lt;&gt;"")</formula>
    </cfRule>
    <cfRule type="expression" dxfId="1207" priority="242">
      <formula>AND(AD144&gt;0, AD144&lt;10000000000)</formula>
    </cfRule>
    <cfRule type="cellIs" dxfId="1206" priority="243" operator="equal">
      <formula>"yes"</formula>
    </cfRule>
    <cfRule type="cellIs" dxfId="1205" priority="244" operator="equal">
      <formula>"no"</formula>
    </cfRule>
    <cfRule type="cellIs" dxfId="1204" priority="245" operator="equal">
      <formula>"remove"</formula>
    </cfRule>
  </conditionalFormatting>
  <conditionalFormatting sqref="AD144">
    <cfRule type="expression" dxfId="1203" priority="231">
      <formula>AND(AD144=0, AD144&lt;&gt;"")</formula>
    </cfRule>
    <cfRule type="expression" dxfId="1202" priority="232">
      <formula>AND(AD144&gt;0, AD144&lt;10000000000)</formula>
    </cfRule>
    <cfRule type="cellIs" dxfId="1201" priority="233" operator="equal">
      <formula>"yes"</formula>
    </cfRule>
    <cfRule type="cellIs" dxfId="1200" priority="234" operator="equal">
      <formula>"no"</formula>
    </cfRule>
    <cfRule type="cellIs" dxfId="1199" priority="235" operator="equal">
      <formula>"remove"</formula>
    </cfRule>
  </conditionalFormatting>
  <conditionalFormatting sqref="AD145">
    <cfRule type="expression" dxfId="1198" priority="226">
      <formula>AND(AD145=0, AD145&lt;&gt;"")</formula>
    </cfRule>
    <cfRule type="expression" dxfId="1197" priority="227">
      <formula>AND(AD145&gt;0, AD145&lt;10000000000)</formula>
    </cfRule>
    <cfRule type="cellIs" dxfId="1196" priority="228" operator="equal">
      <formula>"yes"</formula>
    </cfRule>
    <cfRule type="cellIs" dxfId="1195" priority="229" operator="equal">
      <formula>"no"</formula>
    </cfRule>
    <cfRule type="cellIs" dxfId="1194" priority="230" operator="equal">
      <formula>"remove"</formula>
    </cfRule>
  </conditionalFormatting>
  <conditionalFormatting sqref="AD145">
    <cfRule type="expression" dxfId="1193" priority="221">
      <formula>AND(AD145=0, AD145&lt;&gt;"")</formula>
    </cfRule>
    <cfRule type="expression" dxfId="1192" priority="222">
      <formula>AND(AD145&gt;0, AD145&lt;10000000000)</formula>
    </cfRule>
    <cfRule type="cellIs" dxfId="1191" priority="223" operator="equal">
      <formula>"yes"</formula>
    </cfRule>
    <cfRule type="cellIs" dxfId="1190" priority="224" operator="equal">
      <formula>"no"</formula>
    </cfRule>
    <cfRule type="cellIs" dxfId="1189" priority="225" operator="equal">
      <formula>"remove"</formula>
    </cfRule>
  </conditionalFormatting>
  <conditionalFormatting sqref="AD255">
    <cfRule type="expression" dxfId="1188" priority="163">
      <formula>$J255="SoftStrap"</formula>
    </cfRule>
    <cfRule type="expression" dxfId="1187" priority="164">
      <formula>$J255="GP2_CATEGORY"</formula>
    </cfRule>
    <cfRule type="expression" dxfId="1186" priority="165">
      <formula>$J255="GP3_CATEGORY"</formula>
    </cfRule>
    <cfRule type="expression" dxfId="1185" priority="166">
      <formula>$J255="GP3_IFP_CATEGORY"</formula>
    </cfRule>
    <cfRule type="expression" dxfId="1184" priority="167">
      <formula>$J255="GP1_CATEGORY"</formula>
    </cfRule>
    <cfRule type="expression" dxfId="1183" priority="168">
      <formula>$J255="GP1_IFP_CATEGORY"</formula>
    </cfRule>
  </conditionalFormatting>
  <conditionalFormatting sqref="AD255">
    <cfRule type="expression" dxfId="1182" priority="158">
      <formula>AND(AD255=0, AD255&lt;&gt;"")</formula>
    </cfRule>
    <cfRule type="expression" dxfId="1181" priority="159">
      <formula>AND(AD255&gt;0, AD255&lt;10000000000)</formula>
    </cfRule>
    <cfRule type="cellIs" dxfId="1180" priority="160" operator="equal">
      <formula>"yes"</formula>
    </cfRule>
    <cfRule type="cellIs" dxfId="1179" priority="161" operator="equal">
      <formula>"no"</formula>
    </cfRule>
    <cfRule type="cellIs" dxfId="1178" priority="162" operator="equal">
      <formula>"remove"</formula>
    </cfRule>
  </conditionalFormatting>
  <conditionalFormatting sqref="AD255">
    <cfRule type="expression" dxfId="1177" priority="153">
      <formula>AND(AD255=0, AD255&lt;&gt;"")</formula>
    </cfRule>
    <cfRule type="expression" dxfId="1176" priority="154">
      <formula>AND(AD255&gt;0, AD255&lt;10000000000)</formula>
    </cfRule>
    <cfRule type="cellIs" dxfId="1175" priority="155" operator="equal">
      <formula>"yes"</formula>
    </cfRule>
    <cfRule type="cellIs" dxfId="1174" priority="156" operator="equal">
      <formula>"no"</formula>
    </cfRule>
    <cfRule type="cellIs" dxfId="1173" priority="157" operator="equal">
      <formula>"remove"</formula>
    </cfRule>
  </conditionalFormatting>
  <conditionalFormatting sqref="AD255">
    <cfRule type="expression" dxfId="1172" priority="148">
      <formula>AND(AD255=0, AD255&lt;&gt;"")</formula>
    </cfRule>
    <cfRule type="expression" dxfId="1171" priority="149">
      <formula>AND(AD255&gt;0, AD255&lt;10000000000)</formula>
    </cfRule>
    <cfRule type="cellIs" dxfId="1170" priority="150" operator="equal">
      <formula>"yes"</formula>
    </cfRule>
    <cfRule type="cellIs" dxfId="1169" priority="151" operator="equal">
      <formula>"no"</formula>
    </cfRule>
    <cfRule type="cellIs" dxfId="1168" priority="152" operator="equal">
      <formula>"remove"</formula>
    </cfRule>
  </conditionalFormatting>
  <conditionalFormatting sqref="AD255">
    <cfRule type="expression" dxfId="1167" priority="143">
      <formula>AND(AD255=0, AD255&lt;&gt;"")</formula>
    </cfRule>
    <cfRule type="expression" dxfId="1166" priority="144">
      <formula>AND(AD255&gt;0, AD255&lt;10000000000)</formula>
    </cfRule>
    <cfRule type="cellIs" dxfId="1165" priority="145" operator="equal">
      <formula>"yes"</formula>
    </cfRule>
    <cfRule type="cellIs" dxfId="1164" priority="146" operator="equal">
      <formula>"no"</formula>
    </cfRule>
    <cfRule type="cellIs" dxfId="1163" priority="147" operator="equal">
      <formula>"remove"</formula>
    </cfRule>
  </conditionalFormatting>
  <conditionalFormatting sqref="AD261">
    <cfRule type="expression" dxfId="1162" priority="137">
      <formula>$J261="SoftStrap"</formula>
    </cfRule>
    <cfRule type="expression" dxfId="1161" priority="138">
      <formula>$J261="GP2_CATEGORY"</formula>
    </cfRule>
    <cfRule type="expression" dxfId="1160" priority="139">
      <formula>$J261="GP3_CATEGORY"</formula>
    </cfRule>
    <cfRule type="expression" dxfId="1159" priority="140">
      <formula>$J261="GP3_IFP_CATEGORY"</formula>
    </cfRule>
    <cfRule type="expression" dxfId="1158" priority="141">
      <formula>$J261="GP1_CATEGORY"</formula>
    </cfRule>
    <cfRule type="expression" dxfId="1157" priority="142">
      <formula>$J261="GP1_IFP_CATEGORY"</formula>
    </cfRule>
  </conditionalFormatting>
  <conditionalFormatting sqref="AD261">
    <cfRule type="expression" dxfId="1156" priority="132">
      <formula>AND(AD261=0, AD261&lt;&gt;"")</formula>
    </cfRule>
    <cfRule type="expression" dxfId="1155" priority="133">
      <formula>AND(AD261&gt;0, AD261&lt;10000000000)</formula>
    </cfRule>
    <cfRule type="cellIs" dxfId="1154" priority="134" operator="equal">
      <formula>"yes"</formula>
    </cfRule>
    <cfRule type="cellIs" dxfId="1153" priority="135" operator="equal">
      <formula>"no"</formula>
    </cfRule>
    <cfRule type="cellIs" dxfId="1152" priority="136" operator="equal">
      <formula>"remove"</formula>
    </cfRule>
  </conditionalFormatting>
  <conditionalFormatting sqref="AD261">
    <cfRule type="expression" dxfId="1151" priority="127">
      <formula>AND(AD261=0, AD261&lt;&gt;"")</formula>
    </cfRule>
    <cfRule type="expression" dxfId="1150" priority="128">
      <formula>AND(AD261&gt;0, AD261&lt;10000000000)</formula>
    </cfRule>
    <cfRule type="cellIs" dxfId="1149" priority="129" operator="equal">
      <formula>"yes"</formula>
    </cfRule>
    <cfRule type="cellIs" dxfId="1148" priority="130" operator="equal">
      <formula>"no"</formula>
    </cfRule>
    <cfRule type="cellIs" dxfId="1147" priority="131" operator="equal">
      <formula>"remove"</formula>
    </cfRule>
  </conditionalFormatting>
  <conditionalFormatting sqref="AD261">
    <cfRule type="expression" dxfId="1146" priority="122">
      <formula>AND(AD261=0, AD261&lt;&gt;"")</formula>
    </cfRule>
    <cfRule type="expression" dxfId="1145" priority="123">
      <formula>AND(AD261&gt;0, AD261&lt;10000000000)</formula>
    </cfRule>
    <cfRule type="cellIs" dxfId="1144" priority="124" operator="equal">
      <formula>"yes"</formula>
    </cfRule>
    <cfRule type="cellIs" dxfId="1143" priority="125" operator="equal">
      <formula>"no"</formula>
    </cfRule>
    <cfRule type="cellIs" dxfId="1142" priority="126" operator="equal">
      <formula>"remove"</formula>
    </cfRule>
  </conditionalFormatting>
  <conditionalFormatting sqref="AD261">
    <cfRule type="expression" dxfId="1141" priority="117">
      <formula>AND(AD261=0, AD261&lt;&gt;"")</formula>
    </cfRule>
    <cfRule type="expression" dxfId="1140" priority="118">
      <formula>AND(AD261&gt;0, AD261&lt;10000000000)</formula>
    </cfRule>
    <cfRule type="cellIs" dxfId="1139" priority="119" operator="equal">
      <formula>"yes"</formula>
    </cfRule>
    <cfRule type="cellIs" dxfId="1138" priority="120" operator="equal">
      <formula>"no"</formula>
    </cfRule>
    <cfRule type="cellIs" dxfId="1137" priority="121" operator="equal">
      <formula>"remove"</formula>
    </cfRule>
  </conditionalFormatting>
  <conditionalFormatting sqref="AD285:AD287">
    <cfRule type="expression" dxfId="1136" priority="111">
      <formula>$J285="SoftStrap"</formula>
    </cfRule>
    <cfRule type="expression" dxfId="1135" priority="112">
      <formula>$J285="GP2_CATEGORY"</formula>
    </cfRule>
    <cfRule type="expression" dxfId="1134" priority="113">
      <formula>$J285="GP3_CATEGORY"</formula>
    </cfRule>
    <cfRule type="expression" dxfId="1133" priority="114">
      <formula>$J285="GP3_IFP_CATEGORY"</formula>
    </cfRule>
    <cfRule type="expression" dxfId="1132" priority="115">
      <formula>$J285="GP1_CATEGORY"</formula>
    </cfRule>
    <cfRule type="expression" dxfId="1131" priority="116">
      <formula>$J285="GP1_IFP_CATEGORY"</formula>
    </cfRule>
  </conditionalFormatting>
  <conditionalFormatting sqref="AD285:AD287">
    <cfRule type="expression" dxfId="1130" priority="106">
      <formula>AND(AD285=0, AD285&lt;&gt;"")</formula>
    </cfRule>
    <cfRule type="expression" dxfId="1129" priority="107">
      <formula>AND(AD285&gt;0, AD285&lt;10000000000)</formula>
    </cfRule>
    <cfRule type="cellIs" dxfId="1128" priority="108" operator="equal">
      <formula>"yes"</formula>
    </cfRule>
    <cfRule type="cellIs" dxfId="1127" priority="109" operator="equal">
      <formula>"no"</formula>
    </cfRule>
    <cfRule type="cellIs" dxfId="1126" priority="110" operator="equal">
      <formula>"remove"</formula>
    </cfRule>
  </conditionalFormatting>
  <conditionalFormatting sqref="AD285:AD287">
    <cfRule type="expression" dxfId="1125" priority="101">
      <formula>AND(AD285=0, AD285&lt;&gt;"")</formula>
    </cfRule>
    <cfRule type="expression" dxfId="1124" priority="102">
      <formula>AND(AD285&gt;0, AD285&lt;10000000000)</formula>
    </cfRule>
    <cfRule type="cellIs" dxfId="1123" priority="103" operator="equal">
      <formula>"yes"</formula>
    </cfRule>
    <cfRule type="cellIs" dxfId="1122" priority="104" operator="equal">
      <formula>"no"</formula>
    </cfRule>
    <cfRule type="cellIs" dxfId="1121" priority="105" operator="equal">
      <formula>"remove"</formula>
    </cfRule>
  </conditionalFormatting>
  <conditionalFormatting sqref="AD285:AD287">
    <cfRule type="expression" dxfId="1120" priority="96">
      <formula>AND(AD285=0, AD285&lt;&gt;"")</formula>
    </cfRule>
    <cfRule type="expression" dxfId="1119" priority="97">
      <formula>AND(AD285&gt;0, AD285&lt;10000000000)</formula>
    </cfRule>
    <cfRule type="cellIs" dxfId="1118" priority="98" operator="equal">
      <formula>"yes"</formula>
    </cfRule>
    <cfRule type="cellIs" dxfId="1117" priority="99" operator="equal">
      <formula>"no"</formula>
    </cfRule>
    <cfRule type="cellIs" dxfId="1116" priority="100" operator="equal">
      <formula>"remove"</formula>
    </cfRule>
  </conditionalFormatting>
  <conditionalFormatting sqref="AD285:AD287">
    <cfRule type="expression" dxfId="1115" priority="91">
      <formula>AND(AD285=0, AD285&lt;&gt;"")</formula>
    </cfRule>
    <cfRule type="expression" dxfId="1114" priority="92">
      <formula>AND(AD285&gt;0, AD285&lt;10000000000)</formula>
    </cfRule>
    <cfRule type="cellIs" dxfId="1113" priority="93" operator="equal">
      <formula>"yes"</formula>
    </cfRule>
    <cfRule type="cellIs" dxfId="1112" priority="94" operator="equal">
      <formula>"no"</formula>
    </cfRule>
    <cfRule type="cellIs" dxfId="1111" priority="95" operator="equal">
      <formula>"remove"</formula>
    </cfRule>
  </conditionalFormatting>
  <conditionalFormatting sqref="AE38">
    <cfRule type="expression" dxfId="1110" priority="28">
      <formula>AND(AE38=0, AE38&lt;&gt;"")</formula>
    </cfRule>
    <cfRule type="expression" dxfId="1109" priority="29">
      <formula>AND(AE38&gt;0, AE38&lt;10000000000)</formula>
    </cfRule>
    <cfRule type="cellIs" dxfId="1108" priority="30" operator="equal">
      <formula>"yes"</formula>
    </cfRule>
    <cfRule type="cellIs" dxfId="1107" priority="31" operator="equal">
      <formula>"no"</formula>
    </cfRule>
    <cfRule type="cellIs" dxfId="1106" priority="32" operator="equal">
      <formula>"remove"</formula>
    </cfRule>
  </conditionalFormatting>
  <conditionalFormatting sqref="AE38">
    <cfRule type="expression" dxfId="1105" priority="33">
      <formula>$J38="SoftStrap"</formula>
    </cfRule>
    <cfRule type="expression" dxfId="1104" priority="34">
      <formula>$J38="GP2_CATEGORY"</formula>
    </cfRule>
    <cfRule type="expression" dxfId="1103" priority="35">
      <formula>$J38="GP3_CATEGORY"</formula>
    </cfRule>
    <cfRule type="expression" dxfId="1102" priority="36">
      <formula>$J38="GP3_IFP_CATEGORY"</formula>
    </cfRule>
    <cfRule type="expression" dxfId="1101" priority="37">
      <formula>$J38="GP1_CATEGORY"</formula>
    </cfRule>
    <cfRule type="expression" dxfId="1100" priority="38">
      <formula>$J38="GP1_IFP_CATEGORY"</formula>
    </cfRule>
  </conditionalFormatting>
  <conditionalFormatting sqref="AD38">
    <cfRule type="expression" dxfId="1099" priority="17">
      <formula>AND(AD38=0, AD38&lt;&gt;"")</formula>
    </cfRule>
    <cfRule type="expression" dxfId="1098" priority="18">
      <formula>AND(AD38&gt;0, AD38&lt;10000000000)</formula>
    </cfRule>
    <cfRule type="cellIs" dxfId="1097" priority="19" operator="equal">
      <formula>"yes"</formula>
    </cfRule>
    <cfRule type="cellIs" dxfId="1096" priority="20" operator="equal">
      <formula>"no"</formula>
    </cfRule>
    <cfRule type="cellIs" dxfId="1095" priority="21" operator="equal">
      <formula>"remove"</formula>
    </cfRule>
  </conditionalFormatting>
  <conditionalFormatting sqref="AD38">
    <cfRule type="expression" dxfId="1094" priority="22">
      <formula>$J38="SoftStrap"</formula>
    </cfRule>
    <cfRule type="expression" dxfId="1093" priority="23">
      <formula>$J38="GP2_CATEGORY"</formula>
    </cfRule>
    <cfRule type="expression" dxfId="1092" priority="24">
      <formula>$J38="GP3_CATEGORY"</formula>
    </cfRule>
    <cfRule type="expression" dxfId="1091" priority="25">
      <formula>$J38="GP3_IFP_CATEGORY"</formula>
    </cfRule>
    <cfRule type="expression" dxfId="1090" priority="26">
      <formula>$J38="GP1_CATEGORY"</formula>
    </cfRule>
    <cfRule type="expression" dxfId="1089" priority="27">
      <formula>$J38="GP1_IFP_CATEGORY"</formula>
    </cfRule>
  </conditionalFormatting>
  <conditionalFormatting sqref="AE75:AF75">
    <cfRule type="expression" dxfId="1088" priority="6">
      <formula>AND(AE75=0, AE75&lt;&gt;"")</formula>
    </cfRule>
    <cfRule type="expression" dxfId="1087" priority="7">
      <formula>AND(AE75&gt;0, AE75&lt;10000000000)</formula>
    </cfRule>
    <cfRule type="cellIs" dxfId="1086" priority="8" operator="equal">
      <formula>"yes"</formula>
    </cfRule>
    <cfRule type="cellIs" dxfId="1085" priority="9" operator="equal">
      <formula>"no"</formula>
    </cfRule>
    <cfRule type="cellIs" dxfId="1084" priority="10" operator="equal">
      <formula>"remove"</formula>
    </cfRule>
  </conditionalFormatting>
  <conditionalFormatting sqref="AE75:AF75">
    <cfRule type="expression" dxfId="1083" priority="11">
      <formula>$J75="SoftStrap"</formula>
    </cfRule>
    <cfRule type="expression" dxfId="1082" priority="12">
      <formula>$J75="GP2_CATEGORY"</formula>
    </cfRule>
    <cfRule type="expression" dxfId="1081" priority="13">
      <formula>$J75="GP3_CATEGORY"</formula>
    </cfRule>
    <cfRule type="expression" dxfId="1080" priority="14">
      <formula>$J75="GP3_IFP_CATEGORY"</formula>
    </cfRule>
    <cfRule type="expression" dxfId="1079" priority="15">
      <formula>$J75="GP1_CATEGORY"</formula>
    </cfRule>
    <cfRule type="expression" dxfId="1078" priority="16">
      <formula>$J75="GP1_IFP_CATEGORY"</formula>
    </cfRule>
  </conditionalFormatting>
  <conditionalFormatting sqref="AG250">
    <cfRule type="expression" dxfId="4" priority="1">
      <formula>AND(AG250=0, AG250&lt;&gt;"")</formula>
    </cfRule>
    <cfRule type="expression" dxfId="3" priority="2">
      <formula>AND(AG250&gt;0, AG250&lt;10000000000)</formula>
    </cfRule>
    <cfRule type="cellIs" dxfId="2" priority="3" operator="equal">
      <formula>"yes"</formula>
    </cfRule>
    <cfRule type="cellIs" dxfId="1" priority="4" operator="equal">
      <formula>"no"</formula>
    </cfRule>
    <cfRule type="cellIs" dxfId="0" priority="5" operator="equal">
      <formula>"remove"</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7" t="s">
        <v>634</v>
      </c>
      <c r="D2" s="530"/>
      <c r="E2" s="531" t="s">
        <v>392</v>
      </c>
      <c r="F2" s="532"/>
      <c r="G2" s="53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32" priority="10" operator="equal">
      <formula>0</formula>
    </cfRule>
  </conditionalFormatting>
  <conditionalFormatting sqref="A57">
    <cfRule type="cellIs" dxfId="1031" priority="9" operator="equal">
      <formula>0</formula>
    </cfRule>
  </conditionalFormatting>
  <conditionalFormatting sqref="A58">
    <cfRule type="cellIs" dxfId="1030" priority="8" operator="equal">
      <formula>0</formula>
    </cfRule>
  </conditionalFormatting>
  <conditionalFormatting sqref="A60">
    <cfRule type="cellIs" dxfId="1029" priority="7" operator="equal">
      <formula>0</formula>
    </cfRule>
  </conditionalFormatting>
  <conditionalFormatting sqref="A62 A67">
    <cfRule type="cellIs" priority="6" operator="equal">
      <formula>0</formula>
    </cfRule>
  </conditionalFormatting>
  <conditionalFormatting sqref="A63">
    <cfRule type="cellIs" dxfId="1028" priority="5" operator="equal">
      <formula>0</formula>
    </cfRule>
  </conditionalFormatting>
  <conditionalFormatting sqref="A64">
    <cfRule type="cellIs" dxfId="1027" priority="3" operator="equal">
      <formula>0</formula>
    </cfRule>
    <cfRule type="cellIs" dxfId="1026" priority="4" operator="equal">
      <formula>0</formula>
    </cfRule>
  </conditionalFormatting>
  <conditionalFormatting sqref="A59">
    <cfRule type="cellIs" dxfId="1025"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80" topLeftCell="A150" activePane="bottomLeft"/>
      <selection activeCell="AC3" sqref="AC3"/>
      <selection pane="bottomLeft" activeCell="G156" sqref="G156"/>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35" s="378" t="s">
        <v>1207</v>
      </c>
      <c r="AE35"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35" s="378" t="s">
        <v>1207</v>
      </c>
      <c r="AG35"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DA$224,MATCH("cse_sram_num_banks",ConfigNew!$A$5:$A$224,0),MATCH(AC$4,ConfigNew!$A$5:$DA$5,0)))-1,4),1,2),7),HEX2BIN(MID(DEC2HEX(2^(INDEX(ConfigNew!$A$5:$DA$224,MATCH("cse_sram_num_banks",ConfigNew!$A$5:$A$224,0),MATCH(AC$4,ConfigNew!$A$5:$DA$5,0)))-1,4),3,2),8))</f>
        <v>001111111111111</v>
      </c>
      <c r="AD80" s="378">
        <v>7</v>
      </c>
      <c r="AE80" s="417" t="str">
        <f>CONCATENATE(HEX2BIN(MID(DEC2HEX(2^(INDEX(ConfigNew!$A$5:$DA$224,MATCH("cse_sram_num_banks",ConfigNew!$A$5:$A$224,0),MATCH(AE$4,ConfigNew!$A$5:$DA$5,0)))-1,4),1,2),7),HEX2BIN(MID(DEC2HEX(2^(INDEX(ConfigNew!$A$5:$DA$224,MATCH("cse_sram_num_banks",ConfigNew!$A$5:$A$224,0),MATCH(AE$4,ConfigNew!$A$5:$DA$5,0)))-1,4),3,2),8))</f>
        <v>000000001111111</v>
      </c>
      <c r="AF80" s="378">
        <v>5</v>
      </c>
      <c r="AG80" s="417" t="str">
        <f>CONCATENATE(HEX2BIN(MID(DEC2HEX(2^(INDEX(ConfigNew!$A$5:$DA$224,MATCH("cse_sram_num_banks",ConfigNew!$A$5:$A$224,0),MATCH(AG$4,ConfigNew!$A$5:$DA$5,0)))-1,4),1,2),7),HEX2BIN(MID(DEC2HEX(2^(INDEX(ConfigNew!$A$5:$DA$224,MATCH("cse_sram_num_banks",ConfigNew!$A$5:$A$224,0),MATCH(AG$4,ConfigNew!$A$5:$DA$5,0)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INDEX(ConfigNew!$A$5:$DA$224,MATCH("new_Elasti",ConfigNew!$A$5:$A$224,0),MATCH(AC$4,ConfigNew!$A$5:$DA$5,0))</f>
        <v>1</v>
      </c>
      <c r="AD95" s="378" t="s">
        <v>1184</v>
      </c>
      <c r="AE95" s="417">
        <f>INDEX(ConfigNew!$A$5:$DA$224,MATCH("new_Elasti",ConfigNew!$A$5:$A$224,0),MATCH(AE$4,ConfigNew!$A$5:$DA$5,0))</f>
        <v>1</v>
      </c>
      <c r="AF95" s="378" t="s">
        <v>1184</v>
      </c>
      <c r="AG95" s="417">
        <f>INDEX(ConfigNew!$A$5:$DA$224,MATCH("new_Elasti",ConfigNew!$A$5:$A$224,0),MATCH(AG$4,ConfigNew!$A$5:$DA$5,0))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INDEX(ConfigNew!$A$5:$DA$224,MATCH("new_LNL",ConfigNew!$A$5:$A$224,0),MATCH(AC$4,ConfigNew!$A$5:$DA$5,0))</f>
        <v>1</v>
      </c>
      <c r="AD98" s="378" t="s">
        <v>1207</v>
      </c>
      <c r="AE98" s="417">
        <f>INDEX(ConfigNew!$A$5:$DA$224,MATCH("new_LNL",ConfigNew!$A$5:$A$224,0),MATCH(AE$4,ConfigNew!$A$5:$DA$5,0))</f>
        <v>1</v>
      </c>
      <c r="AF98" s="378" t="s">
        <v>1207</v>
      </c>
      <c r="AG98" s="417">
        <f>INDEX(ConfigNew!$A$5:$DA$224,MATCH("new_LNL",ConfigNew!$A$5:$A$224,0),MATCH(AG$4,ConfigNew!$A$5:$DA$5,0))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INDEX(ConfigNew!$A$5:$DA$224,MATCH("TRNG_SEI_EN",ConfigNew!$A$5:$A$224,0),MATCH(AC$4,ConfigNew!$A$5:$DA$5,0))</f>
        <v>0</v>
      </c>
      <c r="AD107" s="378" t="s">
        <v>1207</v>
      </c>
      <c r="AE107" s="417">
        <f>INDEX(ConfigNew!$A$5:$DA$224,MATCH("TRNG_SEI_EN",ConfigNew!$A$5:$A$224,0),MATCH(AE$4,ConfigNew!$A$5:$DA$5,0))</f>
        <v>0</v>
      </c>
      <c r="AF107" s="378" t="s">
        <v>1207</v>
      </c>
      <c r="AG107" s="417">
        <f>INDEX(ConfigNew!$A$5:$DA$224,MATCH("TRNG_SEI_EN",ConfigNew!$A$5:$A$224,0),MATCH(AG$4,ConfigNew!$A$5:$DA$5,0))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INDEX(ConfigNew!$A$5:$DA$224,MATCH("new_LNL",ConfigNew!$A$5:$A$224,0),MATCH(AC$4,ConfigNew!$A$5:$DA$5,0))</f>
        <v>1</v>
      </c>
      <c r="AD149" s="378" t="s">
        <v>1207</v>
      </c>
      <c r="AE149" s="417">
        <f>INDEX(ConfigNew!$A$5:$DA$224,MATCH("new_LNL",ConfigNew!$A$5:$A$224,0),MATCH(AE$4,ConfigNew!$A$5:$DA$5,0))</f>
        <v>1</v>
      </c>
      <c r="AF149" s="378" t="s">
        <v>1207</v>
      </c>
      <c r="AG149" s="417">
        <f>INDEX(ConfigNew!$A$5:$DA$224,MATCH("new_LNL",ConfigNew!$A$5:$A$224,0),MATCH(AG$4,ConfigNew!$A$5:$DA$5,0))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173" s="378" t="s">
        <v>1207</v>
      </c>
      <c r="AE173"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173" s="378" t="s">
        <v>1207</v>
      </c>
      <c r="AG173"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NOT(AND(MOD(INDEX(ConfigNew!$A$5:$DA$224,MATCH("OCS_FOUNDRY_PUF_ENABLE",ConfigNew!$A$5:$A$224,0),MATCH(AC$4,ConfigNew!$A$5:$DA$5,0))-1,2),MOD(INDEX(ConfigNew!$A$5:$DA$224,MATCH("OCS_IID_PUF_ENABLE",ConfigNew!$A$5:$A$224,0),MATCH(AC$4,ConfigNew!$A$5:$DA$5,0))-1,2))) + N("Note: If both OCS_FOUNDRY_PUF_ENABLE=0 and OCS_IID_PUF_ENABLE=0 then 1, else 0")</f>
        <v>0</v>
      </c>
      <c r="AD174" s="378" t="s">
        <v>1207</v>
      </c>
      <c r="AE174" s="417">
        <f>NOT(AND(MOD(INDEX(ConfigNew!$A$5:$DA$224,MATCH("OCS_FOUNDRY_PUF_ENABLE",ConfigNew!$A$5:$A$224,0),MATCH(AE$4,ConfigNew!$A$5:$DA$5,0))-1,2),MOD(INDEX(ConfigNew!$A$5:$DA$224,MATCH("OCS_IID_PUF_ENABLE",ConfigNew!$A$5:$A$224,0),MATCH(AE$4,ConfigNew!$A$5:$DA$5,0))-1,2))) + N("Note: If both OCS_FOUNDRY_PUF_ENABLE=0 and OCS_IID_PUF_ENABLE=0 then 1, else 0")</f>
        <v>1</v>
      </c>
      <c r="AF174" s="378" t="s">
        <v>1207</v>
      </c>
      <c r="AG174" s="417">
        <f>NOT(AND(MOD(INDEX(ConfigNew!$A$5:$DA$224,MATCH("OCS_FOUNDRY_PUF_ENABLE",ConfigNew!$A$5:$A$224,0),MATCH(AG$4,ConfigNew!$A$5:$DA$5,0))-1,2),MOD(INDEX(ConfigNew!$A$5:$DA$224,MATCH("OCS_IID_PUF_ENABLE",ConfigNew!$A$5:$A$224,0),MATCH(AG$4,ConfigNew!$A$5:$DA$5,0))-1,2)))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24" priority="434" operator="equal">
      <formula>1</formula>
    </cfRule>
  </conditionalFormatting>
  <conditionalFormatting sqref="AD1:AF1 AD2 Q1:AB2 AF2 AH1:DD2 Q3:DD30 Q32:DD57 Q128:DD128 Q208:DD231 Q238:DD1048576 Q61:DD125 Q131:DD201">
    <cfRule type="expression" dxfId="1023" priority="429">
      <formula>AND(Q1=0, Q1&lt;&gt;"")</formula>
    </cfRule>
    <cfRule type="expression" dxfId="1022" priority="430">
      <formula>AND(Q1&gt;0, Q1&lt;10000000000)</formula>
    </cfRule>
    <cfRule type="cellIs" dxfId="1021" priority="431" operator="equal">
      <formula>"yes"</formula>
    </cfRule>
    <cfRule type="cellIs" dxfId="1020" priority="432" operator="equal">
      <formula>"no"</formula>
    </cfRule>
    <cfRule type="cellIs" dxfId="1019" priority="433" operator="equal">
      <formula>"remove"</formula>
    </cfRule>
  </conditionalFormatting>
  <conditionalFormatting sqref="O5:O30 O32:O57 O61:O127 O129:O205 O208:O231 O238:O1048576">
    <cfRule type="expression" dxfId="1018" priority="428">
      <formula>COUNTIF($O$5:$O5,$O5)&gt;1</formula>
    </cfRule>
  </conditionalFormatting>
  <conditionalFormatting sqref="N5:N30 N32:N57 N61:N127 N129:N205 N208:N231 N238:N1048576">
    <cfRule type="expression" dxfId="1017" priority="427">
      <formula>COUNTIF($N$5:$N5,$N5)&gt;1</formula>
    </cfRule>
  </conditionalFormatting>
  <conditionalFormatting sqref="H5:H30 H32:H57 H128 H131:H201 H61:H125 H208:H231 H238:H1048576">
    <cfRule type="containsText" dxfId="1016"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5" priority="435">
      <formula>$K5="SoftStrap"</formula>
    </cfRule>
    <cfRule type="expression" dxfId="1014" priority="436">
      <formula>$K5="GP2_CATEGORY"</formula>
    </cfRule>
    <cfRule type="expression" dxfId="1013" priority="437">
      <formula>$K5="GP3_CATEGORY"</formula>
    </cfRule>
    <cfRule type="expression" dxfId="1012" priority="438">
      <formula>$K5="GP3_IFP_CATEGORY"</formula>
    </cfRule>
    <cfRule type="expression" dxfId="1011" priority="439">
      <formula>$K5="GP1_CATEGORY"</formula>
    </cfRule>
    <cfRule type="expression" dxfId="1010" priority="440">
      <formula>$K5="GP1_IFP_CATEGORY"</formula>
    </cfRule>
  </conditionalFormatting>
  <conditionalFormatting sqref="AG1">
    <cfRule type="expression" dxfId="1009" priority="421">
      <formula>AND(AG1=0, AG1&lt;&gt;"")</formula>
    </cfRule>
    <cfRule type="expression" dxfId="1008" priority="422">
      <formula>AND(AG1&gt;0, AG1&lt;10000000000)</formula>
    </cfRule>
    <cfRule type="cellIs" dxfId="1007" priority="423" operator="equal">
      <formula>"yes"</formula>
    </cfRule>
    <cfRule type="cellIs" dxfId="1006" priority="424" operator="equal">
      <formula>"no"</formula>
    </cfRule>
    <cfRule type="cellIs" dxfId="1005" priority="425" operator="equal">
      <formula>"remove"</formula>
    </cfRule>
  </conditionalFormatting>
  <conditionalFormatting sqref="M126 M129">
    <cfRule type="cellIs" dxfId="1004"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03" priority="408">
      <formula>AND(Q126=0, Q126&lt;&gt;"")</formula>
    </cfRule>
    <cfRule type="expression" dxfId="1002" priority="409">
      <formula>AND(Q126&gt;0, Q126&lt;10000000000)</formula>
    </cfRule>
    <cfRule type="cellIs" dxfId="1001" priority="410" operator="equal">
      <formula>"yes"</formula>
    </cfRule>
    <cfRule type="cellIs" dxfId="1000" priority="411" operator="equal">
      <formula>"no"</formula>
    </cfRule>
    <cfRule type="cellIs" dxfId="999" priority="412" operator="equal">
      <formula>"remove"</formula>
    </cfRule>
  </conditionalFormatting>
  <conditionalFormatting sqref="A126 E126:G126">
    <cfRule type="expression" dxfId="998" priority="415">
      <formula>$K126="SoftStrap"</formula>
    </cfRule>
    <cfRule type="expression" dxfId="997" priority="416">
      <formula>$K126="GP2_CATEGORY"</formula>
    </cfRule>
    <cfRule type="expression" dxfId="996" priority="417">
      <formula>$K126="GP3_CATEGORY"</formula>
    </cfRule>
    <cfRule type="expression" dxfId="995" priority="418">
      <formula>$K126="GP3_IFP_CATEGORY"</formula>
    </cfRule>
    <cfRule type="expression" dxfId="994" priority="419">
      <formula>$K126="GP1_CATEGORY"</formula>
    </cfRule>
    <cfRule type="expression" dxfId="993" priority="420">
      <formula>$K126="GP1_IFP_CATEGORY"</formula>
    </cfRule>
  </conditionalFormatting>
  <conditionalFormatting sqref="M127:M128">
    <cfRule type="cellIs" dxfId="992"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91" priority="401">
      <formula>AND(Q127=0, Q127&lt;&gt;"")</formula>
    </cfRule>
    <cfRule type="expression" dxfId="990" priority="402">
      <formula>AND(Q127&gt;0, Q127&lt;10000000000)</formula>
    </cfRule>
    <cfRule type="cellIs" dxfId="989" priority="403" operator="equal">
      <formula>"yes"</formula>
    </cfRule>
    <cfRule type="cellIs" dxfId="988" priority="404" operator="equal">
      <formula>"no"</formula>
    </cfRule>
    <cfRule type="cellIs" dxfId="987" priority="405" operator="equal">
      <formula>"remove"</formula>
    </cfRule>
  </conditionalFormatting>
  <conditionalFormatting sqref="M130">
    <cfRule type="cellIs" dxfId="986"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5" priority="388">
      <formula>AND(Q130=0, Q130&lt;&gt;"")</formula>
    </cfRule>
    <cfRule type="expression" dxfId="984" priority="389">
      <formula>AND(Q130&gt;0, Q130&lt;10000000000)</formula>
    </cfRule>
    <cfRule type="cellIs" dxfId="983" priority="390" operator="equal">
      <formula>"yes"</formula>
    </cfRule>
    <cfRule type="cellIs" dxfId="982" priority="391" operator="equal">
      <formula>"no"</formula>
    </cfRule>
    <cfRule type="cellIs" dxfId="981" priority="392" operator="equal">
      <formula>"remove"</formula>
    </cfRule>
  </conditionalFormatting>
  <conditionalFormatting sqref="A130:G130">
    <cfRule type="expression" dxfId="980" priority="395">
      <formula>$K130="SoftStrap"</formula>
    </cfRule>
    <cfRule type="expression" dxfId="979" priority="396">
      <formula>$K130="GP2_CATEGORY"</formula>
    </cfRule>
    <cfRule type="expression" dxfId="978" priority="397">
      <formula>$K130="GP3_CATEGORY"</formula>
    </cfRule>
    <cfRule type="expression" dxfId="977" priority="398">
      <formula>$K130="GP3_IFP_CATEGORY"</formula>
    </cfRule>
    <cfRule type="expression" dxfId="976" priority="399">
      <formula>$K130="GP1_CATEGORY"</formula>
    </cfRule>
    <cfRule type="expression" dxfId="975" priority="400">
      <formula>$K130="GP1_IFP_CATEGORY"</formula>
    </cfRule>
  </conditionalFormatting>
  <conditionalFormatting sqref="O130">
    <cfRule type="expression" dxfId="974" priority="382">
      <formula>$K130="SoftStrap"</formula>
    </cfRule>
    <cfRule type="expression" dxfId="973" priority="383">
      <formula>$K130="GP2_CATEGORY"</formula>
    </cfRule>
    <cfRule type="expression" dxfId="972" priority="384">
      <formula>$K130="GP3_CATEGORY"</formula>
    </cfRule>
    <cfRule type="expression" dxfId="971" priority="385">
      <formula>$K130="GP3_IFP_CATEGORY"</formula>
    </cfRule>
    <cfRule type="expression" dxfId="970" priority="386">
      <formula>$K130="GP1_CATEGORY"</formula>
    </cfRule>
    <cfRule type="expression" dxfId="969" priority="387">
      <formula>$K130="GP1_IFP_CATEGORY"</formula>
    </cfRule>
  </conditionalFormatting>
  <conditionalFormatting sqref="P130">
    <cfRule type="expression" dxfId="968" priority="376">
      <formula>$K130="SoftStrap"</formula>
    </cfRule>
    <cfRule type="expression" dxfId="967" priority="377">
      <formula>$K130="GP2_CATEGORY"</formula>
    </cfRule>
    <cfRule type="expression" dxfId="966" priority="378">
      <formula>$K130="GP3_CATEGORY"</formula>
    </cfRule>
    <cfRule type="expression" dxfId="965" priority="379">
      <formula>$K130="GP3_IFP_CATEGORY"</formula>
    </cfRule>
    <cfRule type="expression" dxfId="964" priority="380">
      <formula>$K130="GP1_CATEGORY"</formula>
    </cfRule>
    <cfRule type="expression" dxfId="963" priority="381">
      <formula>$K130="GP1_IFP_CATEGORY"</formula>
    </cfRule>
  </conditionalFormatting>
  <conditionalFormatting sqref="M31">
    <cfRule type="cellIs" dxfId="962"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61" priority="363">
      <formula>AND(Q31=0, Q31&lt;&gt;"")</formula>
    </cfRule>
    <cfRule type="expression" dxfId="960" priority="364">
      <formula>AND(Q31&gt;0, Q31&lt;10000000000)</formula>
    </cfRule>
    <cfRule type="cellIs" dxfId="959" priority="365" operator="equal">
      <formula>"yes"</formula>
    </cfRule>
    <cfRule type="cellIs" dxfId="958" priority="366" operator="equal">
      <formula>"no"</formula>
    </cfRule>
    <cfRule type="cellIs" dxfId="957" priority="367" operator="equal">
      <formula>"remove"</formula>
    </cfRule>
  </conditionalFormatting>
  <conditionalFormatting sqref="O31">
    <cfRule type="expression" dxfId="956" priority="362">
      <formula>COUNTIF($O$5:$O31,$O31)&gt;1</formula>
    </cfRule>
  </conditionalFormatting>
  <conditionalFormatting sqref="N31">
    <cfRule type="expression" dxfId="955" priority="361">
      <formula>COUNTIF($N$5:$N31,$N31)&gt;1</formula>
    </cfRule>
  </conditionalFormatting>
  <conditionalFormatting sqref="H31">
    <cfRule type="containsText" dxfId="954" priority="360" operator="containsText" text="deprecated">
      <formula>NOT(ISERROR(SEARCH("deprecated",H31)))</formula>
    </cfRule>
  </conditionalFormatting>
  <conditionalFormatting sqref="A31:H31 J31:DA31">
    <cfRule type="expression" dxfId="953" priority="370">
      <formula>$K31="SoftStrap"</formula>
    </cfRule>
    <cfRule type="expression" dxfId="952" priority="371">
      <formula>$K31="GP2_CATEGORY"</formula>
    </cfRule>
    <cfRule type="expression" dxfId="951" priority="372">
      <formula>$K31="GP3_CATEGORY"</formula>
    </cfRule>
    <cfRule type="expression" dxfId="950" priority="373">
      <formula>$K31="GP3_IFP_CATEGORY"</formula>
    </cfRule>
    <cfRule type="expression" dxfId="949" priority="374">
      <formula>$K31="GP1_CATEGORY"</formula>
    </cfRule>
    <cfRule type="expression" dxfId="948" priority="375">
      <formula>$K31="GP1_IFP_CATEGORY"</formula>
    </cfRule>
  </conditionalFormatting>
  <conditionalFormatting sqref="M58:M60">
    <cfRule type="cellIs" dxfId="947"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6" priority="347">
      <formula>AND(Q58=0, Q58&lt;&gt;"")</formula>
    </cfRule>
    <cfRule type="expression" dxfId="945" priority="348">
      <formula>AND(Q58&gt;0, Q58&lt;10000000000)</formula>
    </cfRule>
    <cfRule type="cellIs" dxfId="944" priority="349" operator="equal">
      <formula>"yes"</formula>
    </cfRule>
    <cfRule type="cellIs" dxfId="943" priority="350" operator="equal">
      <formula>"no"</formula>
    </cfRule>
    <cfRule type="cellIs" dxfId="942" priority="351" operator="equal">
      <formula>"remove"</formula>
    </cfRule>
  </conditionalFormatting>
  <conditionalFormatting sqref="O58:O60">
    <cfRule type="expression" dxfId="941" priority="346">
      <formula>COUNTIF($O$5:$O58,$O58)&gt;1</formula>
    </cfRule>
  </conditionalFormatting>
  <conditionalFormatting sqref="N58:N60">
    <cfRule type="expression" dxfId="940" priority="345">
      <formula>COUNTIF($N$5:$N58,$N58)&gt;1</formula>
    </cfRule>
  </conditionalFormatting>
  <conditionalFormatting sqref="H58:H60">
    <cfRule type="containsText" dxfId="939" priority="344" operator="containsText" text="deprecated">
      <formula>NOT(ISERROR(SEARCH("deprecated",H58)))</formula>
    </cfRule>
  </conditionalFormatting>
  <conditionalFormatting sqref="A58:DA60">
    <cfRule type="expression" dxfId="938" priority="354">
      <formula>$K58="SoftStrap"</formula>
    </cfRule>
    <cfRule type="expression" dxfId="937" priority="355">
      <formula>$K58="GP2_CATEGORY"</formula>
    </cfRule>
    <cfRule type="expression" dxfId="936" priority="356">
      <formula>$K58="GP3_CATEGORY"</formula>
    </cfRule>
    <cfRule type="expression" dxfId="935" priority="357">
      <formula>$K58="GP3_IFP_CATEGORY"</formula>
    </cfRule>
    <cfRule type="expression" dxfId="934" priority="358">
      <formula>$K58="GP1_CATEGORY"</formula>
    </cfRule>
    <cfRule type="expression" dxfId="933" priority="359">
      <formula>$K58="GP1_IFP_CATEGORY"</formula>
    </cfRule>
  </conditionalFormatting>
  <conditionalFormatting sqref="H126:H130">
    <cfRule type="containsText" dxfId="932" priority="343" operator="containsText" text="deprecated">
      <formula>NOT(ISERROR(SEARCH("deprecated",H126)))</formula>
    </cfRule>
  </conditionalFormatting>
  <conditionalFormatting sqref="AC126:AC130">
    <cfRule type="expression" dxfId="931" priority="338">
      <formula>AND(AC126=0, AC126&lt;&gt;"")</formula>
    </cfRule>
    <cfRule type="expression" dxfId="930" priority="339">
      <formula>AND(AC126&gt;0, AC126&lt;10000000000)</formula>
    </cfRule>
    <cfRule type="cellIs" dxfId="929" priority="340" operator="equal">
      <formula>"yes"</formula>
    </cfRule>
    <cfRule type="cellIs" dxfId="928" priority="341" operator="equal">
      <formula>"no"</formula>
    </cfRule>
    <cfRule type="cellIs" dxfId="927" priority="342" operator="equal">
      <formula>"remove"</formula>
    </cfRule>
  </conditionalFormatting>
  <conditionalFormatting sqref="AA130">
    <cfRule type="expression" dxfId="926" priority="300">
      <formula>AND(AA130=0, AA130&lt;&gt;"")</formula>
    </cfRule>
    <cfRule type="expression" dxfId="925" priority="301">
      <formula>AND(AA130&gt;0, AA130&lt;10000000000)</formula>
    </cfRule>
    <cfRule type="cellIs" dxfId="924" priority="302" operator="equal">
      <formula>"yes"</formula>
    </cfRule>
    <cfRule type="cellIs" dxfId="923" priority="303" operator="equal">
      <formula>"no"</formula>
    </cfRule>
    <cfRule type="cellIs" dxfId="922" priority="304" operator="equal">
      <formula>"remove"</formula>
    </cfRule>
  </conditionalFormatting>
  <conditionalFormatting sqref="AA126">
    <cfRule type="expression" dxfId="921" priority="327">
      <formula>AND(AA126=0, AA126&lt;&gt;"")</formula>
    </cfRule>
    <cfRule type="expression" dxfId="920" priority="328">
      <formula>AND(AA126&gt;0, AA126&lt;10000000000)</formula>
    </cfRule>
    <cfRule type="cellIs" dxfId="919" priority="329" operator="equal">
      <formula>"yes"</formula>
    </cfRule>
    <cfRule type="cellIs" dxfId="918" priority="330" operator="equal">
      <formula>"no"</formula>
    </cfRule>
    <cfRule type="cellIs" dxfId="917" priority="331" operator="equal">
      <formula>"remove"</formula>
    </cfRule>
  </conditionalFormatting>
  <conditionalFormatting sqref="AA126">
    <cfRule type="expression" dxfId="916" priority="332">
      <formula>$K126="SoftStrap"</formula>
    </cfRule>
    <cfRule type="expression" dxfId="915" priority="333">
      <formula>$K126="GP2_CATEGORY"</formula>
    </cfRule>
    <cfRule type="expression" dxfId="914" priority="334">
      <formula>$K126="GP3_CATEGORY"</formula>
    </cfRule>
    <cfRule type="expression" dxfId="913" priority="335">
      <formula>$K126="GP3_IFP_CATEGORY"</formula>
    </cfRule>
    <cfRule type="expression" dxfId="912" priority="336">
      <formula>$K126="GP1_CATEGORY"</formula>
    </cfRule>
    <cfRule type="expression" dxfId="911" priority="337">
      <formula>$K126="GP1_IFP_CATEGORY"</formula>
    </cfRule>
  </conditionalFormatting>
  <conditionalFormatting sqref="AA127:AA128">
    <cfRule type="expression" dxfId="910" priority="322">
      <formula>AND(AA127=0, AA127&lt;&gt;"")</formula>
    </cfRule>
    <cfRule type="expression" dxfId="909" priority="323">
      <formula>AND(AA127&gt;0, AA127&lt;10000000000)</formula>
    </cfRule>
    <cfRule type="cellIs" dxfId="908" priority="324" operator="equal">
      <formula>"yes"</formula>
    </cfRule>
    <cfRule type="cellIs" dxfId="907" priority="325" operator="equal">
      <formula>"no"</formula>
    </cfRule>
    <cfRule type="cellIs" dxfId="906" priority="326" operator="equal">
      <formula>"remove"</formula>
    </cfRule>
  </conditionalFormatting>
  <conditionalFormatting sqref="AA129">
    <cfRule type="expression" dxfId="905" priority="311">
      <formula>AND(AA129=0, AA129&lt;&gt;"")</formula>
    </cfRule>
    <cfRule type="expression" dxfId="904" priority="312">
      <formula>AND(AA129&gt;0, AA129&lt;10000000000)</formula>
    </cfRule>
    <cfRule type="cellIs" dxfId="903" priority="313" operator="equal">
      <formula>"yes"</formula>
    </cfRule>
    <cfRule type="cellIs" dxfId="902" priority="314" operator="equal">
      <formula>"no"</formula>
    </cfRule>
    <cfRule type="cellIs" dxfId="901" priority="315" operator="equal">
      <formula>"remove"</formula>
    </cfRule>
  </conditionalFormatting>
  <conditionalFormatting sqref="AA129">
    <cfRule type="expression" dxfId="900" priority="316">
      <formula>$K129="SoftStrap"</formula>
    </cfRule>
    <cfRule type="expression" dxfId="899" priority="317">
      <formula>$K129="GP2_CATEGORY"</formula>
    </cfRule>
    <cfRule type="expression" dxfId="898" priority="318">
      <formula>$K129="GP3_CATEGORY"</formula>
    </cfRule>
    <cfRule type="expression" dxfId="897" priority="319">
      <formula>$K129="GP3_IFP_CATEGORY"</formula>
    </cfRule>
    <cfRule type="expression" dxfId="896" priority="320">
      <formula>$K129="GP1_CATEGORY"</formula>
    </cfRule>
    <cfRule type="expression" dxfId="895" priority="321">
      <formula>$K129="GP1_IFP_CATEGORY"</formula>
    </cfRule>
  </conditionalFormatting>
  <conditionalFormatting sqref="AA130">
    <cfRule type="expression" dxfId="894" priority="305">
      <formula>$K130="SoftStrap"</formula>
    </cfRule>
    <cfRule type="expression" dxfId="893" priority="306">
      <formula>$K130="GP2_CATEGORY"</formula>
    </cfRule>
    <cfRule type="expression" dxfId="892" priority="307">
      <formula>$K130="GP3_CATEGORY"</formula>
    </cfRule>
    <cfRule type="expression" dxfId="891" priority="308">
      <formula>$K130="GP3_IFP_CATEGORY"</formula>
    </cfRule>
    <cfRule type="expression" dxfId="890" priority="309">
      <formula>$K130="GP1_CATEGORY"</formula>
    </cfRule>
    <cfRule type="expression" dxfId="889"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8" priority="442">
      <formula>COUNTIF($O$5:$O130,$O128)&gt;1</formula>
    </cfRule>
  </conditionalFormatting>
  <conditionalFormatting sqref="N128">
    <cfRule type="expression" dxfId="887" priority="443">
      <formula>COUNTIF($N$5:$N130,$N128)&gt;1</formula>
    </cfRule>
  </conditionalFormatting>
  <conditionalFormatting sqref="C123">
    <cfRule type="expression" dxfId="886" priority="294">
      <formula>$K123="SoftStrap"</formula>
    </cfRule>
    <cfRule type="expression" dxfId="885" priority="295">
      <formula>$K123="GP2_CATEGORY"</formula>
    </cfRule>
    <cfRule type="expression" dxfId="884" priority="296">
      <formula>$K123="GP3_CATEGORY"</formula>
    </cfRule>
    <cfRule type="expression" dxfId="883" priority="297">
      <formula>$K123="GP3_IFP_CATEGORY"</formula>
    </cfRule>
    <cfRule type="expression" dxfId="882" priority="298">
      <formula>$K123="GP1_CATEGORY"</formula>
    </cfRule>
    <cfRule type="expression" dxfId="881" priority="299">
      <formula>$K123="GP1_IFP_CATEGORY"</formula>
    </cfRule>
  </conditionalFormatting>
  <conditionalFormatting sqref="C126">
    <cfRule type="expression" dxfId="880" priority="288">
      <formula>$K126="SoftStrap"</formula>
    </cfRule>
    <cfRule type="expression" dxfId="879" priority="289">
      <formula>$K126="GP2_CATEGORY"</formula>
    </cfRule>
    <cfRule type="expression" dxfId="878" priority="290">
      <formula>$K126="GP3_CATEGORY"</formula>
    </cfRule>
    <cfRule type="expression" dxfId="877" priority="291">
      <formula>$K126="GP3_IFP_CATEGORY"</formula>
    </cfRule>
    <cfRule type="expression" dxfId="876" priority="292">
      <formula>$K126="GP1_CATEGORY"</formula>
    </cfRule>
    <cfRule type="expression" dxfId="875" priority="293">
      <formula>$K126="GP1_IFP_CATEGORY"</formula>
    </cfRule>
  </conditionalFormatting>
  <conditionalFormatting sqref="D129">
    <cfRule type="expression" dxfId="874" priority="282">
      <formula>$K129="SoftStrap"</formula>
    </cfRule>
    <cfRule type="expression" dxfId="873" priority="283">
      <formula>$K129="GP2_CATEGORY"</formula>
    </cfRule>
    <cfRule type="expression" dxfId="872" priority="284">
      <formula>$K129="GP3_CATEGORY"</formula>
    </cfRule>
    <cfRule type="expression" dxfId="871" priority="285">
      <formula>$K129="GP3_IFP_CATEGORY"</formula>
    </cfRule>
    <cfRule type="expression" dxfId="870" priority="286">
      <formula>$K129="GP1_CATEGORY"</formula>
    </cfRule>
    <cfRule type="expression" dxfId="869" priority="287">
      <formula>$K129="GP1_IFP_CATEGORY"</formula>
    </cfRule>
  </conditionalFormatting>
  <conditionalFormatting sqref="D126">
    <cfRule type="expression" dxfId="868" priority="276">
      <formula>$K126="SoftStrap"</formula>
    </cfRule>
    <cfRule type="expression" dxfId="867" priority="277">
      <formula>$K126="GP2_CATEGORY"</formula>
    </cfRule>
    <cfRule type="expression" dxfId="866" priority="278">
      <formula>$K126="GP3_CATEGORY"</formula>
    </cfRule>
    <cfRule type="expression" dxfId="865" priority="279">
      <formula>$K126="GP3_IFP_CATEGORY"</formula>
    </cfRule>
    <cfRule type="expression" dxfId="864" priority="280">
      <formula>$K126="GP1_CATEGORY"</formula>
    </cfRule>
    <cfRule type="expression" dxfId="863" priority="281">
      <formula>$K126="GP1_IFP_CATEGORY"</formula>
    </cfRule>
  </conditionalFormatting>
  <conditionalFormatting sqref="D123">
    <cfRule type="expression" dxfId="862" priority="270">
      <formula>$K123="SoftStrap"</formula>
    </cfRule>
    <cfRule type="expression" dxfId="861" priority="271">
      <formula>$K123="GP2_CATEGORY"</formula>
    </cfRule>
    <cfRule type="expression" dxfId="860" priority="272">
      <formula>$K123="GP3_CATEGORY"</formula>
    </cfRule>
    <cfRule type="expression" dxfId="859" priority="273">
      <formula>$K123="GP3_IFP_CATEGORY"</formula>
    </cfRule>
    <cfRule type="expression" dxfId="858" priority="274">
      <formula>$K123="GP1_CATEGORY"</formula>
    </cfRule>
    <cfRule type="expression" dxfId="857" priority="275">
      <formula>$K123="GP1_IFP_CATEGORY"</formula>
    </cfRule>
  </conditionalFormatting>
  <conditionalFormatting sqref="G124">
    <cfRule type="expression" dxfId="856" priority="264">
      <formula>$K124="SoftStrap"</formula>
    </cfRule>
    <cfRule type="expression" dxfId="855" priority="265">
      <formula>$K124="GP2_CATEGORY"</formula>
    </cfRule>
    <cfRule type="expression" dxfId="854" priority="266">
      <formula>$K124="GP3_CATEGORY"</formula>
    </cfRule>
    <cfRule type="expression" dxfId="853" priority="267">
      <formula>$K124="GP3_IFP_CATEGORY"</formula>
    </cfRule>
    <cfRule type="expression" dxfId="852" priority="268">
      <formula>$K124="GP1_CATEGORY"</formula>
    </cfRule>
    <cfRule type="expression" dxfId="851" priority="269">
      <formula>$K124="GP1_IFP_CATEGORY"</formula>
    </cfRule>
  </conditionalFormatting>
  <conditionalFormatting sqref="G123">
    <cfRule type="expression" dxfId="850" priority="258">
      <formula>$K123="SoftStrap"</formula>
    </cfRule>
    <cfRule type="expression" dxfId="849" priority="259">
      <formula>$K123="GP2_CATEGORY"</formula>
    </cfRule>
    <cfRule type="expression" dxfId="848" priority="260">
      <formula>$K123="GP3_CATEGORY"</formula>
    </cfRule>
    <cfRule type="expression" dxfId="847" priority="261">
      <formula>$K123="GP3_IFP_CATEGORY"</formula>
    </cfRule>
    <cfRule type="expression" dxfId="846" priority="262">
      <formula>$K123="GP1_CATEGORY"</formula>
    </cfRule>
    <cfRule type="expression" dxfId="845" priority="263">
      <formula>$K123="GP1_IFP_CATEGORY"</formula>
    </cfRule>
  </conditionalFormatting>
  <conditionalFormatting sqref="B123">
    <cfRule type="expression" dxfId="844" priority="252">
      <formula>$K123="SoftStrap"</formula>
    </cfRule>
    <cfRule type="expression" dxfId="843" priority="253">
      <formula>$K123="GP2_CATEGORY"</formula>
    </cfRule>
    <cfRule type="expression" dxfId="842" priority="254">
      <formula>$K123="GP3_CATEGORY"</formula>
    </cfRule>
    <cfRule type="expression" dxfId="841" priority="255">
      <formula>$K123="GP3_IFP_CATEGORY"</formula>
    </cfRule>
    <cfRule type="expression" dxfId="840" priority="256">
      <formula>$K123="GP1_CATEGORY"</formula>
    </cfRule>
    <cfRule type="expression" dxfId="839" priority="257">
      <formula>$K123="GP1_IFP_CATEGORY"</formula>
    </cfRule>
  </conditionalFormatting>
  <conditionalFormatting sqref="B126">
    <cfRule type="expression" dxfId="838" priority="246">
      <formula>$K126="SoftStrap"</formula>
    </cfRule>
    <cfRule type="expression" dxfId="837" priority="247">
      <formula>$K126="GP2_CATEGORY"</formula>
    </cfRule>
    <cfRule type="expression" dxfId="836" priority="248">
      <formula>$K126="GP3_CATEGORY"</formula>
    </cfRule>
    <cfRule type="expression" dxfId="835" priority="249">
      <formula>$K126="GP3_IFP_CATEGORY"</formula>
    </cfRule>
    <cfRule type="expression" dxfId="834" priority="250">
      <formula>$K126="GP1_CATEGORY"</formula>
    </cfRule>
    <cfRule type="expression" dxfId="833" priority="251">
      <formula>$K126="GP1_IFP_CATEGORY"</formula>
    </cfRule>
  </conditionalFormatting>
  <conditionalFormatting sqref="H129:H130 H126:H127">
    <cfRule type="containsText" dxfId="832" priority="245" operator="containsText" text="deprecated">
      <formula>NOT(ISERROR(SEARCH("deprecated",H126)))</formula>
    </cfRule>
  </conditionalFormatting>
  <conditionalFormatting sqref="I21:I35">
    <cfRule type="expression" dxfId="831" priority="240">
      <formula>$K21="GP2_CATEGORY"</formula>
    </cfRule>
    <cfRule type="expression" dxfId="830" priority="241">
      <formula>$K21="GP3_CATEGORY"</formula>
    </cfRule>
    <cfRule type="expression" dxfId="829" priority="242">
      <formula>$K21="GP3_IFP_CATEGORY"</formula>
    </cfRule>
    <cfRule type="expression" dxfId="828" priority="243">
      <formula>$K21="GP1_CATEGORY"</formula>
    </cfRule>
    <cfRule type="expression" dxfId="827" priority="244">
      <formula>$K21="GP1_IFP_CATEGORY"</formula>
    </cfRule>
  </conditionalFormatting>
  <conditionalFormatting sqref="I1:I201 I208:I231 I238:I1048576">
    <cfRule type="cellIs" dxfId="826" priority="230" operator="equal">
      <formula>"JtagRd, SBRd, R4Err"</formula>
    </cfRule>
    <cfRule type="cellIs" dxfId="825" priority="231" operator="equal">
      <formula>"JtagRd, SBRd"</formula>
    </cfRule>
    <cfRule type="cellIs" dxfId="824" priority="232" operator="equal">
      <formula>"JtagRd, SBRd, JtagWr, SBWr, R4Err"</formula>
    </cfRule>
    <cfRule type="cellIs" dxfId="823" priority="233" operator="equal">
      <formula>"JtagRd, SBRd, R4Err, LockTag"</formula>
    </cfRule>
    <cfRule type="cellIs" dxfId="822" priority="236" operator="equal">
      <formula>"JtagRd, SBRd, SEC_CRC-16"</formula>
    </cfRule>
    <cfRule type="cellIs" dxfId="821" priority="237" operator="equal">
      <formula>"JtagRd, SBRd, JtagWr, R4Err, CRC-16"</formula>
    </cfRule>
    <cfRule type="cellIs" dxfId="820" priority="238" operator="equal">
      <formula>"JtagRd, SBRd, JtagWr, SBWr, R4Err, CRC-16"</formula>
    </cfRule>
    <cfRule type="cellIs" dxfId="819" priority="239" operator="equal">
      <formula>"JtagRd, SBRd, CRC-16"</formula>
    </cfRule>
  </conditionalFormatting>
  <conditionalFormatting sqref="I5:I201 I208:I231 I238:I1048576">
    <cfRule type="containsText" dxfId="818" priority="234" operator="containsText" text="Zeroizable">
      <formula>NOT(ISERROR(SEARCH("Zeroizable",I5)))</formula>
    </cfRule>
    <cfRule type="containsText" dxfId="817" priority="235" operator="containsText" text="BOD">
      <formula>NOT(ISERROR(SEARCH("BOD",I5)))</formula>
    </cfRule>
  </conditionalFormatting>
  <conditionalFormatting sqref="M202:M203">
    <cfRule type="cellIs" dxfId="816" priority="222" operator="equal">
      <formula>1</formula>
    </cfRule>
  </conditionalFormatting>
  <conditionalFormatting sqref="Q202:AE203 AG202:DD203">
    <cfRule type="expression" dxfId="815" priority="217">
      <formula>AND(Q202=0, Q202&lt;&gt;"")</formula>
    </cfRule>
    <cfRule type="expression" dxfId="814" priority="218">
      <formula>AND(Q202&gt;0, Q202&lt;10000000000)</formula>
    </cfRule>
    <cfRule type="cellIs" dxfId="813" priority="219" operator="equal">
      <formula>"yes"</formula>
    </cfRule>
    <cfRule type="cellIs" dxfId="812" priority="220" operator="equal">
      <formula>"no"</formula>
    </cfRule>
    <cfRule type="cellIs" dxfId="811" priority="221" operator="equal">
      <formula>"remove"</formula>
    </cfRule>
  </conditionalFormatting>
  <conditionalFormatting sqref="H202:H203">
    <cfRule type="containsText" dxfId="810" priority="216" operator="containsText" text="deprecated">
      <formula>NOT(ISERROR(SEARCH("deprecated",H202)))</formula>
    </cfRule>
  </conditionalFormatting>
  <conditionalFormatting sqref="A202:AE203 AG202:DA203">
    <cfRule type="expression" dxfId="809" priority="223">
      <formula>$K202="SoftStrap"</formula>
    </cfRule>
    <cfRule type="expression" dxfId="808" priority="224">
      <formula>$K202="GP2_CATEGORY"</formula>
    </cfRule>
    <cfRule type="expression" dxfId="807" priority="225">
      <formula>$K202="GP3_CATEGORY"</formula>
    </cfRule>
    <cfRule type="expression" dxfId="806" priority="226">
      <formula>$K202="GP3_IFP_CATEGORY"</formula>
    </cfRule>
    <cfRule type="expression" dxfId="805" priority="227">
      <formula>$K202="GP1_CATEGORY"</formula>
    </cfRule>
    <cfRule type="expression" dxfId="804"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03" priority="206" operator="equal">
      <formula>"JtagRd, SBRd, R4Err"</formula>
    </cfRule>
    <cfRule type="cellIs" dxfId="802" priority="207" operator="equal">
      <formula>"JtagRd, SBRd"</formula>
    </cfRule>
    <cfRule type="cellIs" dxfId="801" priority="208" operator="equal">
      <formula>"JtagRd, SBRd, JtagWr, SBWr, R4Err"</formula>
    </cfRule>
    <cfRule type="cellIs" dxfId="800" priority="209" operator="equal">
      <formula>"JtagRd, SBRd, R4Err, LockTag"</formula>
    </cfRule>
    <cfRule type="cellIs" dxfId="799" priority="212" operator="equal">
      <formula>"JtagRd, SBRd, SEC_CRC-16"</formula>
    </cfRule>
    <cfRule type="cellIs" dxfId="798" priority="213" operator="equal">
      <formula>"JtagRd, SBRd, JtagWr, R4Err, CRC-16"</formula>
    </cfRule>
    <cfRule type="cellIs" dxfId="797" priority="214" operator="equal">
      <formula>"JtagRd, SBRd, JtagWr, SBWr, R4Err, CRC-16"</formula>
    </cfRule>
    <cfRule type="cellIs" dxfId="796" priority="215" operator="equal">
      <formula>"JtagRd, SBRd, CRC-16"</formula>
    </cfRule>
  </conditionalFormatting>
  <conditionalFormatting sqref="I202:I203">
    <cfRule type="containsText" dxfId="795" priority="210" operator="containsText" text="Zeroizable">
      <formula>NOT(ISERROR(SEARCH("Zeroizable",I202)))</formula>
    </cfRule>
    <cfRule type="containsText" dxfId="794" priority="211" operator="containsText" text="BOD">
      <formula>NOT(ISERROR(SEARCH("BOD",I202)))</formula>
    </cfRule>
  </conditionalFormatting>
  <conditionalFormatting sqref="M204:M205">
    <cfRule type="cellIs" dxfId="793" priority="198" operator="equal">
      <formula>1</formula>
    </cfRule>
  </conditionalFormatting>
  <conditionalFormatting sqref="Q204:DD205">
    <cfRule type="expression" dxfId="792" priority="193">
      <formula>AND(Q204=0, Q204&lt;&gt;"")</formula>
    </cfRule>
    <cfRule type="expression" dxfId="791" priority="194">
      <formula>AND(Q204&gt;0, Q204&lt;10000000000)</formula>
    </cfRule>
    <cfRule type="cellIs" dxfId="790" priority="195" operator="equal">
      <formula>"yes"</formula>
    </cfRule>
    <cfRule type="cellIs" dxfId="789" priority="196" operator="equal">
      <formula>"no"</formula>
    </cfRule>
    <cfRule type="cellIs" dxfId="788" priority="197" operator="equal">
      <formula>"remove"</formula>
    </cfRule>
  </conditionalFormatting>
  <conditionalFormatting sqref="H204:H205">
    <cfRule type="containsText" dxfId="787" priority="192" operator="containsText" text="deprecated">
      <formula>NOT(ISERROR(SEARCH("deprecated",H204)))</formula>
    </cfRule>
  </conditionalFormatting>
  <conditionalFormatting sqref="A204:DA205">
    <cfRule type="expression" dxfId="786" priority="199">
      <formula>$K204="SoftStrap"</formula>
    </cfRule>
    <cfRule type="expression" dxfId="785" priority="200">
      <formula>$K204="GP2_CATEGORY"</formula>
    </cfRule>
    <cfRule type="expression" dxfId="784" priority="201">
      <formula>$K204="GP3_CATEGORY"</formula>
    </cfRule>
    <cfRule type="expression" dxfId="783" priority="202">
      <formula>$K204="GP3_IFP_CATEGORY"</formula>
    </cfRule>
    <cfRule type="expression" dxfId="782" priority="203">
      <formula>$K204="GP1_CATEGORY"</formula>
    </cfRule>
    <cfRule type="expression" dxfId="781"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80" priority="182" operator="equal">
      <formula>"JtagRd, SBRd, R4Err"</formula>
    </cfRule>
    <cfRule type="cellIs" dxfId="779" priority="183" operator="equal">
      <formula>"JtagRd, SBRd"</formula>
    </cfRule>
    <cfRule type="cellIs" dxfId="778" priority="184" operator="equal">
      <formula>"JtagRd, SBRd, JtagWr, SBWr, R4Err"</formula>
    </cfRule>
    <cfRule type="cellIs" dxfId="777" priority="185" operator="equal">
      <formula>"JtagRd, SBRd, R4Err, LockTag"</formula>
    </cfRule>
    <cfRule type="cellIs" dxfId="776" priority="188" operator="equal">
      <formula>"JtagRd, SBRd, SEC_CRC-16"</formula>
    </cfRule>
    <cfRule type="cellIs" dxfId="775" priority="189" operator="equal">
      <formula>"JtagRd, SBRd, JtagWr, R4Err, CRC-16"</formula>
    </cfRule>
    <cfRule type="cellIs" dxfId="774" priority="190" operator="equal">
      <formula>"JtagRd, SBRd, JtagWr, SBWr, R4Err, CRC-16"</formula>
    </cfRule>
    <cfRule type="cellIs" dxfId="773" priority="191" operator="equal">
      <formula>"JtagRd, SBRd, CRC-16"</formula>
    </cfRule>
  </conditionalFormatting>
  <conditionalFormatting sqref="I204:I205">
    <cfRule type="containsText" dxfId="772" priority="186" operator="containsText" text="Zeroizable">
      <formula>NOT(ISERROR(SEARCH("Zeroizable",I204)))</formula>
    </cfRule>
    <cfRule type="containsText" dxfId="771" priority="187" operator="containsText" text="BOD">
      <formula>NOT(ISERROR(SEARCH("BOD",I204)))</formula>
    </cfRule>
  </conditionalFormatting>
  <conditionalFormatting sqref="M206:M207">
    <cfRule type="cellIs" dxfId="770" priority="174" operator="equal">
      <formula>1</formula>
    </cfRule>
  </conditionalFormatting>
  <conditionalFormatting sqref="Q206:DD207">
    <cfRule type="expression" dxfId="769" priority="169">
      <formula>AND(Q206=0, Q206&lt;&gt;"")</formula>
    </cfRule>
    <cfRule type="expression" dxfId="768" priority="170">
      <formula>AND(Q206&gt;0, Q206&lt;10000000000)</formula>
    </cfRule>
    <cfRule type="cellIs" dxfId="767" priority="171" operator="equal">
      <formula>"yes"</formula>
    </cfRule>
    <cfRule type="cellIs" dxfId="766" priority="172" operator="equal">
      <formula>"no"</formula>
    </cfRule>
    <cfRule type="cellIs" dxfId="765" priority="173" operator="equal">
      <formula>"remove"</formula>
    </cfRule>
  </conditionalFormatting>
  <conditionalFormatting sqref="O206:O207">
    <cfRule type="expression" dxfId="764" priority="168">
      <formula>COUNTIF($O$5:$O206,$O206)&gt;1</formula>
    </cfRule>
  </conditionalFormatting>
  <conditionalFormatting sqref="N206:N207">
    <cfRule type="expression" dxfId="763" priority="167">
      <formula>COUNTIF($N$5:$N206,$N206)&gt;1</formula>
    </cfRule>
  </conditionalFormatting>
  <conditionalFormatting sqref="H206:H207">
    <cfRule type="containsText" dxfId="762" priority="166" operator="containsText" text="deprecated">
      <formula>NOT(ISERROR(SEARCH("deprecated",H206)))</formula>
    </cfRule>
  </conditionalFormatting>
  <conditionalFormatting sqref="A206:DA207">
    <cfRule type="expression" dxfId="761" priority="175">
      <formula>$K206="SoftStrap"</formula>
    </cfRule>
    <cfRule type="expression" dxfId="760" priority="176">
      <formula>$K206="GP2_CATEGORY"</formula>
    </cfRule>
    <cfRule type="expression" dxfId="759" priority="177">
      <formula>$K206="GP3_CATEGORY"</formula>
    </cfRule>
    <cfRule type="expression" dxfId="758" priority="178">
      <formula>$K206="GP3_IFP_CATEGORY"</formula>
    </cfRule>
    <cfRule type="expression" dxfId="757" priority="179">
      <formula>$K206="GP1_CATEGORY"</formula>
    </cfRule>
    <cfRule type="expression" dxfId="756"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5" priority="156" operator="equal">
      <formula>"JtagRd, SBRd, R4Err"</formula>
    </cfRule>
    <cfRule type="cellIs" dxfId="754" priority="157" operator="equal">
      <formula>"JtagRd, SBRd"</formula>
    </cfRule>
    <cfRule type="cellIs" dxfId="753" priority="158" operator="equal">
      <formula>"JtagRd, SBRd, JtagWr, SBWr, R4Err"</formula>
    </cfRule>
    <cfRule type="cellIs" dxfId="752" priority="159" operator="equal">
      <formula>"JtagRd, SBRd, R4Err, LockTag"</formula>
    </cfRule>
    <cfRule type="cellIs" dxfId="751" priority="162" operator="equal">
      <formula>"JtagRd, SBRd, SEC_CRC-16"</formula>
    </cfRule>
    <cfRule type="cellIs" dxfId="750" priority="163" operator="equal">
      <formula>"JtagRd, SBRd, JtagWr, R4Err, CRC-16"</formula>
    </cfRule>
    <cfRule type="cellIs" dxfId="749" priority="164" operator="equal">
      <formula>"JtagRd, SBRd, JtagWr, SBWr, R4Err, CRC-16"</formula>
    </cfRule>
    <cfRule type="cellIs" dxfId="748" priority="165" operator="equal">
      <formula>"JtagRd, SBRd, CRC-16"</formula>
    </cfRule>
  </conditionalFormatting>
  <conditionalFormatting sqref="I206:I207">
    <cfRule type="containsText" dxfId="747" priority="160" operator="containsText" text="Zeroizable">
      <formula>NOT(ISERROR(SEARCH("Zeroizable",I206)))</formula>
    </cfRule>
    <cfRule type="containsText" dxfId="746" priority="161" operator="containsText" text="BOD">
      <formula>NOT(ISERROR(SEARCH("BOD",I206)))</formula>
    </cfRule>
  </conditionalFormatting>
  <conditionalFormatting sqref="AF202:AF203">
    <cfRule type="expression" dxfId="745" priority="145">
      <formula>AND(AF202=0, AF202&lt;&gt;"")</formula>
    </cfRule>
    <cfRule type="expression" dxfId="744" priority="146">
      <formula>AND(AF202&gt;0, AF202&lt;10000000000)</formula>
    </cfRule>
    <cfRule type="cellIs" dxfId="743" priority="147" operator="equal">
      <formula>"yes"</formula>
    </cfRule>
    <cfRule type="cellIs" dxfId="742" priority="148" operator="equal">
      <formula>"no"</formula>
    </cfRule>
    <cfRule type="cellIs" dxfId="741" priority="149" operator="equal">
      <formula>"remove"</formula>
    </cfRule>
  </conditionalFormatting>
  <conditionalFormatting sqref="AF202:AF203">
    <cfRule type="expression" dxfId="740" priority="150">
      <formula>$K202="SoftStrap"</formula>
    </cfRule>
    <cfRule type="expression" dxfId="739" priority="151">
      <formula>$K202="GP2_CATEGORY"</formula>
    </cfRule>
    <cfRule type="expression" dxfId="738" priority="152">
      <formula>$K202="GP3_CATEGORY"</formula>
    </cfRule>
    <cfRule type="expression" dxfId="737" priority="153">
      <formula>$K202="GP3_IFP_CATEGORY"</formula>
    </cfRule>
    <cfRule type="expression" dxfId="736" priority="154">
      <formula>$K202="GP1_CATEGORY"</formula>
    </cfRule>
    <cfRule type="expression" dxfId="735" priority="155">
      <formula>$K202="GP1_IFP_CATEGORY"</formula>
    </cfRule>
  </conditionalFormatting>
  <conditionalFormatting sqref="M236:M237">
    <cfRule type="cellIs" dxfId="734" priority="137" operator="equal">
      <formula>1</formula>
    </cfRule>
  </conditionalFormatting>
  <conditionalFormatting sqref="Q236:DD237">
    <cfRule type="expression" dxfId="733" priority="132">
      <formula>AND(Q236=0, Q236&lt;&gt;"")</formula>
    </cfRule>
    <cfRule type="expression" dxfId="732" priority="133">
      <formula>AND(Q236&gt;0, Q236&lt;10000000000)</formula>
    </cfRule>
    <cfRule type="cellIs" dxfId="731" priority="134" operator="equal">
      <formula>"yes"</formula>
    </cfRule>
    <cfRule type="cellIs" dxfId="730" priority="135" operator="equal">
      <formula>"no"</formula>
    </cfRule>
    <cfRule type="cellIs" dxfId="729" priority="136" operator="equal">
      <formula>"remove"</formula>
    </cfRule>
  </conditionalFormatting>
  <conditionalFormatting sqref="O236:O237">
    <cfRule type="expression" dxfId="728" priority="131">
      <formula>COUNTIF($O$5:$O236,$O236)&gt;1</formula>
    </cfRule>
  </conditionalFormatting>
  <conditionalFormatting sqref="N236:N237">
    <cfRule type="expression" dxfId="727" priority="130">
      <formula>COUNTIF($N$5:$N236,$N236)&gt;1</formula>
    </cfRule>
  </conditionalFormatting>
  <conditionalFormatting sqref="H236:H237">
    <cfRule type="containsText" dxfId="726" priority="129" operator="containsText" text="deprecated">
      <formula>NOT(ISERROR(SEARCH("deprecated",H236)))</formula>
    </cfRule>
  </conditionalFormatting>
  <conditionalFormatting sqref="A236:DA237">
    <cfRule type="expression" dxfId="725" priority="138">
      <formula>$K236="SoftStrap"</formula>
    </cfRule>
    <cfRule type="expression" dxfId="724" priority="139">
      <formula>$K236="GP2_CATEGORY"</formula>
    </cfRule>
    <cfRule type="expression" dxfId="723" priority="140">
      <formula>$K236="GP3_CATEGORY"</formula>
    </cfRule>
    <cfRule type="expression" dxfId="722" priority="141">
      <formula>$K236="GP3_IFP_CATEGORY"</formula>
    </cfRule>
    <cfRule type="expression" dxfId="721" priority="142">
      <formula>$K236="GP1_CATEGORY"</formula>
    </cfRule>
    <cfRule type="expression" dxfId="720"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9" priority="119" operator="equal">
      <formula>"JtagRd, SBRd, R4Err"</formula>
    </cfRule>
    <cfRule type="cellIs" dxfId="718" priority="120" operator="equal">
      <formula>"JtagRd, SBRd"</formula>
    </cfRule>
    <cfRule type="cellIs" dxfId="717" priority="121" operator="equal">
      <formula>"JtagRd, SBRd, JtagWr, SBWr, R4Err"</formula>
    </cfRule>
    <cfRule type="cellIs" dxfId="716" priority="122" operator="equal">
      <formula>"JtagRd, SBRd, R4Err, LockTag"</formula>
    </cfRule>
    <cfRule type="cellIs" dxfId="715" priority="125" operator="equal">
      <formula>"JtagRd, SBRd, SEC_CRC-16"</formula>
    </cfRule>
    <cfRule type="cellIs" dxfId="714" priority="126" operator="equal">
      <formula>"JtagRd, SBRd, JtagWr, R4Err, CRC-16"</formula>
    </cfRule>
    <cfRule type="cellIs" dxfId="713" priority="127" operator="equal">
      <formula>"JtagRd, SBRd, JtagWr, SBWr, R4Err, CRC-16"</formula>
    </cfRule>
    <cfRule type="cellIs" dxfId="712" priority="128" operator="equal">
      <formula>"JtagRd, SBRd, CRC-16"</formula>
    </cfRule>
  </conditionalFormatting>
  <conditionalFormatting sqref="I236:I237">
    <cfRule type="containsText" dxfId="711" priority="123" operator="containsText" text="Zeroizable">
      <formula>NOT(ISERROR(SEARCH("Zeroizable",I236)))</formula>
    </cfRule>
    <cfRule type="containsText" dxfId="710" priority="124" operator="containsText" text="BOD">
      <formula>NOT(ISERROR(SEARCH("BOD",I236)))</formula>
    </cfRule>
  </conditionalFormatting>
  <conditionalFormatting sqref="M234:M235">
    <cfRule type="cellIs" dxfId="709" priority="111" operator="equal">
      <formula>1</formula>
    </cfRule>
  </conditionalFormatting>
  <conditionalFormatting sqref="Q234:AA235 AE234:AE235 AG234:DD235 AC234:AC235">
    <cfRule type="expression" dxfId="708" priority="106">
      <formula>AND(Q234=0, Q234&lt;&gt;"")</formula>
    </cfRule>
    <cfRule type="expression" dxfId="707" priority="107">
      <formula>AND(Q234&gt;0, Q234&lt;10000000000)</formula>
    </cfRule>
    <cfRule type="cellIs" dxfId="706" priority="108" operator="equal">
      <formula>"yes"</formula>
    </cfRule>
    <cfRule type="cellIs" dxfId="705" priority="109" operator="equal">
      <formula>"no"</formula>
    </cfRule>
    <cfRule type="cellIs" dxfId="704" priority="110" operator="equal">
      <formula>"remove"</formula>
    </cfRule>
  </conditionalFormatting>
  <conditionalFormatting sqref="O234:O235">
    <cfRule type="expression" dxfId="703" priority="105">
      <formula>COUNTIF($O$5:$O234,$O234)&gt;1</formula>
    </cfRule>
  </conditionalFormatting>
  <conditionalFormatting sqref="N234:N235">
    <cfRule type="expression" dxfId="702" priority="104">
      <formula>COUNTIF($N$5:$N234,$N234)&gt;1</formula>
    </cfRule>
  </conditionalFormatting>
  <conditionalFormatting sqref="H234:H235">
    <cfRule type="containsText" dxfId="701" priority="103" operator="containsText" text="deprecated">
      <formula>NOT(ISERROR(SEARCH("deprecated",H234)))</formula>
    </cfRule>
  </conditionalFormatting>
  <conditionalFormatting sqref="A234:AA235 AE234:AE235 AG234:DA235 AC234:AC235">
    <cfRule type="expression" dxfId="700" priority="112">
      <formula>$K234="SoftStrap"</formula>
    </cfRule>
    <cfRule type="expression" dxfId="699" priority="113">
      <formula>$K234="GP2_CATEGORY"</formula>
    </cfRule>
    <cfRule type="expression" dxfId="698" priority="114">
      <formula>$K234="GP3_CATEGORY"</formula>
    </cfRule>
    <cfRule type="expression" dxfId="697" priority="115">
      <formula>$K234="GP3_IFP_CATEGORY"</formula>
    </cfRule>
    <cfRule type="expression" dxfId="696" priority="116">
      <formula>$K234="GP1_CATEGORY"</formula>
    </cfRule>
    <cfRule type="expression" dxfId="695"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94" priority="93" operator="equal">
      <formula>"JtagRd, SBRd, R4Err"</formula>
    </cfRule>
    <cfRule type="cellIs" dxfId="693" priority="94" operator="equal">
      <formula>"JtagRd, SBRd"</formula>
    </cfRule>
    <cfRule type="cellIs" dxfId="692" priority="95" operator="equal">
      <formula>"JtagRd, SBRd, JtagWr, SBWr, R4Err"</formula>
    </cfRule>
    <cfRule type="cellIs" dxfId="691" priority="96" operator="equal">
      <formula>"JtagRd, SBRd, R4Err, LockTag"</formula>
    </cfRule>
    <cfRule type="cellIs" dxfId="690" priority="99" operator="equal">
      <formula>"JtagRd, SBRd, SEC_CRC-16"</formula>
    </cfRule>
    <cfRule type="cellIs" dxfId="689" priority="100" operator="equal">
      <formula>"JtagRd, SBRd, JtagWr, R4Err, CRC-16"</formula>
    </cfRule>
    <cfRule type="cellIs" dxfId="688" priority="101" operator="equal">
      <formula>"JtagRd, SBRd, JtagWr, SBWr, R4Err, CRC-16"</formula>
    </cfRule>
    <cfRule type="cellIs" dxfId="687" priority="102" operator="equal">
      <formula>"JtagRd, SBRd, CRC-16"</formula>
    </cfRule>
  </conditionalFormatting>
  <conditionalFormatting sqref="I234:I235">
    <cfRule type="containsText" dxfId="686" priority="97" operator="containsText" text="Zeroizable">
      <formula>NOT(ISERROR(SEARCH("Zeroizable",I234)))</formula>
    </cfRule>
    <cfRule type="containsText" dxfId="685" priority="98" operator="containsText" text="BOD">
      <formula>NOT(ISERROR(SEARCH("BOD",I234)))</formula>
    </cfRule>
  </conditionalFormatting>
  <conditionalFormatting sqref="M232:M233">
    <cfRule type="cellIs" dxfId="684" priority="85" operator="equal">
      <formula>1</formula>
    </cfRule>
  </conditionalFormatting>
  <conditionalFormatting sqref="Q232:AA233 AE232:AE233 AG232:DD233 AC232:AC233">
    <cfRule type="expression" dxfId="683" priority="80">
      <formula>AND(Q232=0, Q232&lt;&gt;"")</formula>
    </cfRule>
    <cfRule type="expression" dxfId="682" priority="81">
      <formula>AND(Q232&gt;0, Q232&lt;10000000000)</formula>
    </cfRule>
    <cfRule type="cellIs" dxfId="681" priority="82" operator="equal">
      <formula>"yes"</formula>
    </cfRule>
    <cfRule type="cellIs" dxfId="680" priority="83" operator="equal">
      <formula>"no"</formula>
    </cfRule>
    <cfRule type="cellIs" dxfId="679" priority="84" operator="equal">
      <formula>"remove"</formula>
    </cfRule>
  </conditionalFormatting>
  <conditionalFormatting sqref="O232:O233">
    <cfRule type="expression" dxfId="678" priority="79">
      <formula>COUNTIF($O$5:$O232,$O232)&gt;1</formula>
    </cfRule>
  </conditionalFormatting>
  <conditionalFormatting sqref="N232:N233">
    <cfRule type="expression" dxfId="677" priority="78">
      <formula>COUNTIF($N$5:$N232,$N232)&gt;1</formula>
    </cfRule>
  </conditionalFormatting>
  <conditionalFormatting sqref="H232:H233">
    <cfRule type="containsText" dxfId="676" priority="77" operator="containsText" text="deprecated">
      <formula>NOT(ISERROR(SEARCH("deprecated",H232)))</formula>
    </cfRule>
  </conditionalFormatting>
  <conditionalFormatting sqref="A232:AA233 AE232:AE233 AG232:DA233 AC232:AC233">
    <cfRule type="expression" dxfId="675" priority="86">
      <formula>$K232="SoftStrap"</formula>
    </cfRule>
    <cfRule type="expression" dxfId="674" priority="87">
      <formula>$K232="GP2_CATEGORY"</formula>
    </cfRule>
    <cfRule type="expression" dxfId="673" priority="88">
      <formula>$K232="GP3_CATEGORY"</formula>
    </cfRule>
    <cfRule type="expression" dxfId="672" priority="89">
      <formula>$K232="GP3_IFP_CATEGORY"</formula>
    </cfRule>
    <cfRule type="expression" dxfId="671" priority="90">
      <formula>$K232="GP1_CATEGORY"</formula>
    </cfRule>
    <cfRule type="expression" dxfId="670"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9" priority="67" operator="equal">
      <formula>"JtagRd, SBRd, R4Err"</formula>
    </cfRule>
    <cfRule type="cellIs" dxfId="668" priority="68" operator="equal">
      <formula>"JtagRd, SBRd"</formula>
    </cfRule>
    <cfRule type="cellIs" dxfId="667" priority="69" operator="equal">
      <formula>"JtagRd, SBRd, JtagWr, SBWr, R4Err"</formula>
    </cfRule>
    <cfRule type="cellIs" dxfId="666" priority="70" operator="equal">
      <formula>"JtagRd, SBRd, R4Err, LockTag"</formula>
    </cfRule>
    <cfRule type="cellIs" dxfId="665" priority="73" operator="equal">
      <formula>"JtagRd, SBRd, SEC_CRC-16"</formula>
    </cfRule>
    <cfRule type="cellIs" dxfId="664" priority="74" operator="equal">
      <formula>"JtagRd, SBRd, JtagWr, R4Err, CRC-16"</formula>
    </cfRule>
    <cfRule type="cellIs" dxfId="663" priority="75" operator="equal">
      <formula>"JtagRd, SBRd, JtagWr, SBWr, R4Err, CRC-16"</formula>
    </cfRule>
    <cfRule type="cellIs" dxfId="662" priority="76" operator="equal">
      <formula>"JtagRd, SBRd, CRC-16"</formula>
    </cfRule>
  </conditionalFormatting>
  <conditionalFormatting sqref="I232:I233">
    <cfRule type="containsText" dxfId="661" priority="71" operator="containsText" text="Zeroizable">
      <formula>NOT(ISERROR(SEARCH("Zeroizable",I232)))</formula>
    </cfRule>
    <cfRule type="containsText" dxfId="660" priority="72" operator="containsText" text="BOD">
      <formula>NOT(ISERROR(SEARCH("BOD",I232)))</formula>
    </cfRule>
  </conditionalFormatting>
  <conditionalFormatting sqref="AD234:AD235">
    <cfRule type="expression" dxfId="659" priority="56">
      <formula>AND(AD234=0, AD234&lt;&gt;"")</formula>
    </cfRule>
    <cfRule type="expression" dxfId="658" priority="57">
      <formula>AND(AD234&gt;0, AD234&lt;10000000000)</formula>
    </cfRule>
    <cfRule type="cellIs" dxfId="657" priority="58" operator="equal">
      <formula>"yes"</formula>
    </cfRule>
    <cfRule type="cellIs" dxfId="656" priority="59" operator="equal">
      <formula>"no"</formula>
    </cfRule>
    <cfRule type="cellIs" dxfId="655" priority="60" operator="equal">
      <formula>"remove"</formula>
    </cfRule>
  </conditionalFormatting>
  <conditionalFormatting sqref="AD234:AD235">
    <cfRule type="expression" dxfId="654" priority="61">
      <formula>$K234="SoftStrap"</formula>
    </cfRule>
    <cfRule type="expression" dxfId="653" priority="62">
      <formula>$K234="GP2_CATEGORY"</formula>
    </cfRule>
    <cfRule type="expression" dxfId="652" priority="63">
      <formula>$K234="GP3_CATEGORY"</formula>
    </cfRule>
    <cfRule type="expression" dxfId="651" priority="64">
      <formula>$K234="GP3_IFP_CATEGORY"</formula>
    </cfRule>
    <cfRule type="expression" dxfId="650" priority="65">
      <formula>$K234="GP1_CATEGORY"</formula>
    </cfRule>
    <cfRule type="expression" dxfId="649" priority="66">
      <formula>$K234="GP1_IFP_CATEGORY"</formula>
    </cfRule>
  </conditionalFormatting>
  <conditionalFormatting sqref="AD232:AD233">
    <cfRule type="expression" dxfId="648" priority="45">
      <formula>AND(AD232=0, AD232&lt;&gt;"")</formula>
    </cfRule>
    <cfRule type="expression" dxfId="647" priority="46">
      <formula>AND(AD232&gt;0, AD232&lt;10000000000)</formula>
    </cfRule>
    <cfRule type="cellIs" dxfId="646" priority="47" operator="equal">
      <formula>"yes"</formula>
    </cfRule>
    <cfRule type="cellIs" dxfId="645" priority="48" operator="equal">
      <formula>"no"</formula>
    </cfRule>
    <cfRule type="cellIs" dxfId="644" priority="49" operator="equal">
      <formula>"remove"</formula>
    </cfRule>
  </conditionalFormatting>
  <conditionalFormatting sqref="AD232:AD233">
    <cfRule type="expression" dxfId="643" priority="50">
      <formula>$K232="SoftStrap"</formula>
    </cfRule>
    <cfRule type="expression" dxfId="642" priority="51">
      <formula>$K232="GP2_CATEGORY"</formula>
    </cfRule>
    <cfRule type="expression" dxfId="641" priority="52">
      <formula>$K232="GP3_CATEGORY"</formula>
    </cfRule>
    <cfRule type="expression" dxfId="640" priority="53">
      <formula>$K232="GP3_IFP_CATEGORY"</formula>
    </cfRule>
    <cfRule type="expression" dxfId="639" priority="54">
      <formula>$K232="GP1_CATEGORY"</formula>
    </cfRule>
    <cfRule type="expression" dxfId="638" priority="55">
      <formula>$K232="GP1_IFP_CATEGORY"</formula>
    </cfRule>
  </conditionalFormatting>
  <conditionalFormatting sqref="AF234:AF235">
    <cfRule type="expression" dxfId="637" priority="34">
      <formula>AND(AF234=0, AF234&lt;&gt;"")</formula>
    </cfRule>
    <cfRule type="expression" dxfId="636" priority="35">
      <formula>AND(AF234&gt;0, AF234&lt;10000000000)</formula>
    </cfRule>
    <cfRule type="cellIs" dxfId="635" priority="36" operator="equal">
      <formula>"yes"</formula>
    </cfRule>
    <cfRule type="cellIs" dxfId="634" priority="37" operator="equal">
      <formula>"no"</formula>
    </cfRule>
    <cfRule type="cellIs" dxfId="633" priority="38" operator="equal">
      <formula>"remove"</formula>
    </cfRule>
  </conditionalFormatting>
  <conditionalFormatting sqref="AF234:AF235">
    <cfRule type="expression" dxfId="632" priority="39">
      <formula>$K234="SoftStrap"</formula>
    </cfRule>
    <cfRule type="expression" dxfId="631" priority="40">
      <formula>$K234="GP2_CATEGORY"</formula>
    </cfRule>
    <cfRule type="expression" dxfId="630" priority="41">
      <formula>$K234="GP3_CATEGORY"</formula>
    </cfRule>
    <cfRule type="expression" dxfId="629" priority="42">
      <formula>$K234="GP3_IFP_CATEGORY"</formula>
    </cfRule>
    <cfRule type="expression" dxfId="628" priority="43">
      <formula>$K234="GP1_CATEGORY"</formula>
    </cfRule>
    <cfRule type="expression" dxfId="627" priority="44">
      <formula>$K234="GP1_IFP_CATEGORY"</formula>
    </cfRule>
  </conditionalFormatting>
  <conditionalFormatting sqref="AF232:AF233">
    <cfRule type="expression" dxfId="626" priority="23">
      <formula>AND(AF232=0, AF232&lt;&gt;"")</formula>
    </cfRule>
    <cfRule type="expression" dxfId="625" priority="24">
      <formula>AND(AF232&gt;0, AF232&lt;10000000000)</formula>
    </cfRule>
    <cfRule type="cellIs" dxfId="624" priority="25" operator="equal">
      <formula>"yes"</formula>
    </cfRule>
    <cfRule type="cellIs" dxfId="623" priority="26" operator="equal">
      <formula>"no"</formula>
    </cfRule>
    <cfRule type="cellIs" dxfId="622" priority="27" operator="equal">
      <formula>"remove"</formula>
    </cfRule>
  </conditionalFormatting>
  <conditionalFormatting sqref="AF232:AF233">
    <cfRule type="expression" dxfId="621" priority="28">
      <formula>$K232="SoftStrap"</formula>
    </cfRule>
    <cfRule type="expression" dxfId="620" priority="29">
      <formula>$K232="GP2_CATEGORY"</formula>
    </cfRule>
    <cfRule type="expression" dxfId="619" priority="30">
      <formula>$K232="GP3_CATEGORY"</formula>
    </cfRule>
    <cfRule type="expression" dxfId="618" priority="31">
      <formula>$K232="GP3_IFP_CATEGORY"</formula>
    </cfRule>
    <cfRule type="expression" dxfId="617" priority="32">
      <formula>$K232="GP1_CATEGORY"</formula>
    </cfRule>
    <cfRule type="expression" dxfId="616" priority="33">
      <formula>$K232="GP1_IFP_CATEGORY"</formula>
    </cfRule>
  </conditionalFormatting>
  <conditionalFormatting sqref="AB234:AB235">
    <cfRule type="expression" dxfId="615" priority="12">
      <formula>AND(AB234=0, AB234&lt;&gt;"")</formula>
    </cfRule>
    <cfRule type="expression" dxfId="614" priority="13">
      <formula>AND(AB234&gt;0, AB234&lt;10000000000)</formula>
    </cfRule>
    <cfRule type="cellIs" dxfId="613" priority="14" operator="equal">
      <formula>"yes"</formula>
    </cfRule>
    <cfRule type="cellIs" dxfId="612" priority="15" operator="equal">
      <formula>"no"</formula>
    </cfRule>
    <cfRule type="cellIs" dxfId="611" priority="16" operator="equal">
      <formula>"remove"</formula>
    </cfRule>
  </conditionalFormatting>
  <conditionalFormatting sqref="AB234:AB235">
    <cfRule type="expression" dxfId="610" priority="17">
      <formula>$K234="SoftStrap"</formula>
    </cfRule>
    <cfRule type="expression" dxfId="609" priority="18">
      <formula>$K234="GP2_CATEGORY"</formula>
    </cfRule>
    <cfRule type="expression" dxfId="608" priority="19">
      <formula>$K234="GP3_CATEGORY"</formula>
    </cfRule>
    <cfRule type="expression" dxfId="607" priority="20">
      <formula>$K234="GP3_IFP_CATEGORY"</formula>
    </cfRule>
    <cfRule type="expression" dxfId="606" priority="21">
      <formula>$K234="GP1_CATEGORY"</formula>
    </cfRule>
    <cfRule type="expression" dxfId="605" priority="22">
      <formula>$K234="GP1_IFP_CATEGORY"</formula>
    </cfRule>
  </conditionalFormatting>
  <conditionalFormatting sqref="AB232:AB233">
    <cfRule type="expression" dxfId="604" priority="1">
      <formula>AND(AB232=0, AB232&lt;&gt;"")</formula>
    </cfRule>
    <cfRule type="expression" dxfId="603" priority="2">
      <formula>AND(AB232&gt;0, AB232&lt;10000000000)</formula>
    </cfRule>
    <cfRule type="cellIs" dxfId="602" priority="3" operator="equal">
      <formula>"yes"</formula>
    </cfRule>
    <cfRule type="cellIs" dxfId="601" priority="4" operator="equal">
      <formula>"no"</formula>
    </cfRule>
    <cfRule type="cellIs" dxfId="600" priority="5" operator="equal">
      <formula>"remove"</formula>
    </cfRule>
  </conditionalFormatting>
  <conditionalFormatting sqref="AB232:AB233">
    <cfRule type="expression" dxfId="599" priority="6">
      <formula>$K232="SoftStrap"</formula>
    </cfRule>
    <cfRule type="expression" dxfId="598" priority="7">
      <formula>$K232="GP2_CATEGORY"</formula>
    </cfRule>
    <cfRule type="expression" dxfId="597" priority="8">
      <formula>$K232="GP3_CATEGORY"</formula>
    </cfRule>
    <cfRule type="expression" dxfId="596" priority="9">
      <formula>$K232="GP3_IFP_CATEGORY"</formula>
    </cfRule>
    <cfRule type="expression" dxfId="595" priority="10">
      <formula>$K232="GP1_CATEGORY"</formula>
    </cfRule>
    <cfRule type="expression" dxfId="594"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7" t="s">
        <v>367</v>
      </c>
      <c r="N3" s="538" t="s">
        <v>14</v>
      </c>
      <c r="O3" s="541">
        <f ca="1">($G3+$G4+$G5+$G6+$G7)</f>
        <v>1056</v>
      </c>
    </row>
    <row r="4" spans="1:15" ht="15" customHeight="1" x14ac:dyDescent="0.25">
      <c r="A4" s="54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9"/>
      <c r="N4" s="539"/>
      <c r="O4" s="542"/>
    </row>
    <row r="5" spans="1:15" ht="15" customHeight="1" x14ac:dyDescent="0.25">
      <c r="A5" s="54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9"/>
      <c r="N5" s="539"/>
      <c r="O5" s="542"/>
    </row>
    <row r="6" spans="1:15" ht="15" customHeight="1" x14ac:dyDescent="0.25">
      <c r="A6" s="54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9"/>
      <c r="N6" s="539"/>
      <c r="O6" s="542"/>
    </row>
    <row r="7" spans="1:15" ht="15" customHeight="1" thickBot="1" x14ac:dyDescent="0.3">
      <c r="A7" s="54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0"/>
      <c r="N7" s="540"/>
      <c r="O7" s="543"/>
    </row>
    <row r="8" spans="1:15" ht="14.65" customHeight="1" x14ac:dyDescent="0.25">
      <c r="A8" s="55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0" t="s">
        <v>368</v>
      </c>
      <c r="N8" s="553" t="s">
        <v>20</v>
      </c>
      <c r="O8" s="555">
        <f ca="1">($G8+$G9+$G10+$G13)</f>
        <v>960</v>
      </c>
    </row>
    <row r="9" spans="1:15" ht="14.65" customHeight="1" x14ac:dyDescent="0.25">
      <c r="A9" s="55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1"/>
      <c r="N9" s="539"/>
      <c r="O9" s="542"/>
    </row>
    <row r="10" spans="1:15" ht="15" customHeight="1" x14ac:dyDescent="0.25">
      <c r="A10" s="55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1"/>
      <c r="N10" s="539"/>
      <c r="O10" s="542"/>
    </row>
    <row r="11" spans="1:15" ht="15" customHeight="1" x14ac:dyDescent="0.25">
      <c r="A11" s="55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1"/>
      <c r="N11" s="539"/>
      <c r="O11" s="542"/>
    </row>
    <row r="12" spans="1:15" ht="15" customHeight="1" x14ac:dyDescent="0.25">
      <c r="A12" s="55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2"/>
      <c r="N12" s="554"/>
      <c r="O12" s="556"/>
    </row>
    <row r="13" spans="1:15" ht="15" customHeight="1" thickBot="1" x14ac:dyDescent="0.3">
      <c r="A13" s="55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2"/>
      <c r="N13" s="554"/>
      <c r="O13" s="556"/>
    </row>
    <row r="14" spans="1:15" ht="15" customHeight="1" x14ac:dyDescent="0.25">
      <c r="A14" s="545" t="s">
        <v>23</v>
      </c>
      <c r="B14" s="34" t="s">
        <v>24</v>
      </c>
      <c r="C14" s="36" t="s">
        <v>613</v>
      </c>
      <c r="D14" s="53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7" t="s">
        <v>369</v>
      </c>
      <c r="N14" s="538" t="s">
        <v>29</v>
      </c>
      <c r="O14" s="541">
        <f ca="1">(4*32+G18+G19+G20+G21+G22+G23)</f>
        <v>160</v>
      </c>
    </row>
    <row r="15" spans="1:15" ht="15" customHeight="1" x14ac:dyDescent="0.25">
      <c r="A15" s="546"/>
      <c r="B15" s="35" t="s">
        <v>30</v>
      </c>
      <c r="C15" s="37" t="s">
        <v>613</v>
      </c>
      <c r="D15" s="53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44"/>
      <c r="N15" s="539"/>
      <c r="O15" s="542"/>
    </row>
    <row r="16" spans="1:15" ht="15" customHeight="1" x14ac:dyDescent="0.25">
      <c r="A16" s="546"/>
      <c r="B16" s="35" t="s">
        <v>31</v>
      </c>
      <c r="C16" s="37" t="s">
        <v>613</v>
      </c>
      <c r="D16" s="53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44"/>
      <c r="N16" s="539"/>
      <c r="O16" s="542"/>
    </row>
    <row r="17" spans="1:15" x14ac:dyDescent="0.25">
      <c r="A17" s="546"/>
      <c r="B17" s="35" t="s">
        <v>32</v>
      </c>
      <c r="C17" s="37" t="s">
        <v>613</v>
      </c>
      <c r="D17" s="53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44"/>
      <c r="N17" s="539"/>
      <c r="O17" s="542"/>
    </row>
    <row r="18" spans="1:15" x14ac:dyDescent="0.25">
      <c r="A18" s="546"/>
      <c r="B18" s="35" t="s">
        <v>34</v>
      </c>
      <c r="C18" s="35" t="s">
        <v>253</v>
      </c>
      <c r="D18" s="53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4"/>
      <c r="N18" s="539"/>
      <c r="O18" s="542"/>
    </row>
    <row r="19" spans="1:15" x14ac:dyDescent="0.25">
      <c r="A19" s="546"/>
      <c r="B19" s="35" t="s">
        <v>36</v>
      </c>
      <c r="C19" s="73" t="s">
        <v>214</v>
      </c>
      <c r="D19" s="53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4"/>
      <c r="N19" s="539"/>
      <c r="O19" s="542"/>
    </row>
    <row r="20" spans="1:15" x14ac:dyDescent="0.25">
      <c r="A20" s="546"/>
      <c r="B20" s="73" t="s">
        <v>246</v>
      </c>
      <c r="C20" s="73" t="s">
        <v>205</v>
      </c>
      <c r="D20" s="53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4"/>
      <c r="N20" s="539"/>
      <c r="O20" s="542"/>
    </row>
    <row r="21" spans="1:15" x14ac:dyDescent="0.25">
      <c r="A21" s="546"/>
      <c r="B21" s="73" t="s">
        <v>250</v>
      </c>
      <c r="C21" s="73" t="s">
        <v>390</v>
      </c>
      <c r="D21" s="53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44"/>
      <c r="N21" s="539"/>
      <c r="O21" s="542"/>
    </row>
    <row r="22" spans="1:15" x14ac:dyDescent="0.25">
      <c r="A22" s="546"/>
      <c r="B22" s="73" t="s">
        <v>251</v>
      </c>
      <c r="C22" s="73" t="s">
        <v>390</v>
      </c>
      <c r="D22" s="53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44"/>
      <c r="N22" s="539"/>
      <c r="O22" s="542"/>
    </row>
    <row r="23" spans="1:15" x14ac:dyDescent="0.25">
      <c r="A23" s="546"/>
      <c r="B23" s="73" t="s">
        <v>252</v>
      </c>
      <c r="C23" s="73" t="s">
        <v>390</v>
      </c>
      <c r="D23" s="53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44"/>
      <c r="N23" s="539"/>
      <c r="O23" s="542"/>
    </row>
    <row r="24" spans="1:15" x14ac:dyDescent="0.25">
      <c r="A24" s="546"/>
      <c r="B24" s="35" t="s">
        <v>38</v>
      </c>
      <c r="C24" s="37" t="s">
        <v>613</v>
      </c>
      <c r="D24" s="53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44"/>
      <c r="N24" s="539"/>
      <c r="O24" s="542"/>
    </row>
    <row r="25" spans="1:15" x14ac:dyDescent="0.25">
      <c r="A25" s="545" t="s">
        <v>41</v>
      </c>
      <c r="B25" s="35" t="s">
        <v>42</v>
      </c>
      <c r="C25" s="35" t="s">
        <v>614</v>
      </c>
      <c r="D25" s="53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44" t="s">
        <v>370</v>
      </c>
      <c r="N25" s="539"/>
      <c r="O25" s="542">
        <f ca="1">(G25+G26)</f>
        <v>64</v>
      </c>
    </row>
    <row r="26" spans="1:15" ht="15.75" thickBot="1" x14ac:dyDescent="0.3">
      <c r="A26" s="548"/>
      <c r="B26" s="74" t="s">
        <v>46</v>
      </c>
      <c r="C26" s="74" t="s">
        <v>615</v>
      </c>
      <c r="D26" s="537"/>
      <c r="E26" s="123"/>
      <c r="F26" s="76" t="s">
        <v>44</v>
      </c>
      <c r="G26" s="75">
        <f ca="1">IF($C26="No Param",32,VLOOKUP($C26,INDIRECT(Config!$B$1),HLOOKUP(D$1,INDIRECT(Config!$E$1),2,FALSE),FALSE)*32)</f>
        <v>32</v>
      </c>
      <c r="H26" s="26" t="str">
        <f ca="1">IF(G26=0,"N/A","0x8004")</f>
        <v>0x8004</v>
      </c>
      <c r="I26" s="26" t="s">
        <v>47</v>
      </c>
      <c r="J26" s="200" t="s">
        <v>48</v>
      </c>
      <c r="K26" s="200" t="s">
        <v>387</v>
      </c>
      <c r="L26" s="234"/>
      <c r="M26" s="540"/>
      <c r="N26" s="540"/>
      <c r="O26" s="543"/>
    </row>
    <row r="27" spans="1:15" ht="15.75" thickBot="1" x14ac:dyDescent="0.3">
      <c r="A27" s="104"/>
    </row>
    <row r="28" spans="1:15" x14ac:dyDescent="0.25">
      <c r="A28" s="53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8" t="s">
        <v>48</v>
      </c>
      <c r="O28" s="541">
        <f ca="1">SUM(G28:G42)</f>
        <v>576</v>
      </c>
    </row>
    <row r="29" spans="1:15" ht="15" customHeight="1" x14ac:dyDescent="0.25">
      <c r="A29" s="53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4" t="s">
        <v>369</v>
      </c>
      <c r="N29" s="539"/>
      <c r="O29" s="542"/>
    </row>
    <row r="30" spans="1:15" x14ac:dyDescent="0.25">
      <c r="A30" s="53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4"/>
      <c r="N30" s="539"/>
      <c r="O30" s="542"/>
    </row>
    <row r="31" spans="1:15" x14ac:dyDescent="0.25">
      <c r="A31" s="53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4"/>
      <c r="N31" s="539"/>
      <c r="O31" s="542"/>
    </row>
    <row r="32" spans="1:15" x14ac:dyDescent="0.25">
      <c r="A32" s="53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9"/>
      <c r="O32" s="542"/>
    </row>
    <row r="33" spans="1:15" x14ac:dyDescent="0.25">
      <c r="A33" s="53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9"/>
      <c r="O33" s="542"/>
    </row>
    <row r="34" spans="1:15" ht="15" customHeight="1" x14ac:dyDescent="0.25">
      <c r="A34" s="53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4" t="s">
        <v>369</v>
      </c>
      <c r="N34" s="539"/>
      <c r="O34" s="542"/>
    </row>
    <row r="35" spans="1:15" x14ac:dyDescent="0.25">
      <c r="A35" s="53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4"/>
      <c r="N35" s="539"/>
      <c r="O35" s="542"/>
    </row>
    <row r="36" spans="1:15" x14ac:dyDescent="0.25">
      <c r="A36" s="53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4"/>
      <c r="N36" s="539"/>
      <c r="O36" s="542"/>
    </row>
    <row r="37" spans="1:15" x14ac:dyDescent="0.25">
      <c r="A37" s="53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9"/>
      <c r="O37" s="542"/>
    </row>
    <row r="38" spans="1:15" x14ac:dyDescent="0.25">
      <c r="A38" s="53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9"/>
      <c r="O38" s="542"/>
    </row>
    <row r="39" spans="1:15" ht="15" customHeight="1" x14ac:dyDescent="0.25">
      <c r="A39" s="53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4" t="s">
        <v>369</v>
      </c>
      <c r="N39" s="539"/>
      <c r="O39" s="542"/>
    </row>
    <row r="40" spans="1:15" x14ac:dyDescent="0.25">
      <c r="A40" s="53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4"/>
      <c r="N40" s="539"/>
      <c r="O40" s="542"/>
    </row>
    <row r="41" spans="1:15" x14ac:dyDescent="0.25">
      <c r="A41" s="53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4"/>
      <c r="N41" s="539"/>
      <c r="O41" s="542"/>
    </row>
    <row r="42" spans="1:15" ht="15.75" thickBot="1" x14ac:dyDescent="0.3">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0"/>
      <c r="O42" s="54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4" priority="297" operator="equal">
      <formula>0</formula>
    </cfRule>
  </conditionalFormatting>
  <conditionalFormatting sqref="G34">
    <cfRule type="cellIs" dxfId="553" priority="296" operator="equal">
      <formula>0</formula>
    </cfRule>
  </conditionalFormatting>
  <conditionalFormatting sqref="G36">
    <cfRule type="cellIs" dxfId="552" priority="295" operator="equal">
      <formula>0</formula>
    </cfRule>
  </conditionalFormatting>
  <conditionalFormatting sqref="G14:G26">
    <cfRule type="cellIs" dxfId="551" priority="294" operator="equal">
      <formula>0</formula>
    </cfRule>
  </conditionalFormatting>
  <conditionalFormatting sqref="G29">
    <cfRule type="cellIs" dxfId="550" priority="267" operator="equal">
      <formula>0</formula>
    </cfRule>
  </conditionalFormatting>
  <conditionalFormatting sqref="G32">
    <cfRule type="cellIs" dxfId="549" priority="273" operator="equal">
      <formula>0</formula>
    </cfRule>
  </conditionalFormatting>
  <conditionalFormatting sqref="G33">
    <cfRule type="cellIs" dxfId="548" priority="272" operator="equal">
      <formula>0</formula>
    </cfRule>
  </conditionalFormatting>
  <conditionalFormatting sqref="G28">
    <cfRule type="cellIs" dxfId="547" priority="274" operator="equal">
      <formula>0</formula>
    </cfRule>
  </conditionalFormatting>
  <conditionalFormatting sqref="G38">
    <cfRule type="cellIs" dxfId="546" priority="270" operator="equal">
      <formula>0</formula>
    </cfRule>
  </conditionalFormatting>
  <conditionalFormatting sqref="G35">
    <cfRule type="cellIs" dxfId="545" priority="268" operator="equal">
      <formula>0</formula>
    </cfRule>
  </conditionalFormatting>
  <conditionalFormatting sqref="G31">
    <cfRule type="cellIs" dxfId="544" priority="266" operator="equal">
      <formula>0</formula>
    </cfRule>
  </conditionalFormatting>
  <conditionalFormatting sqref="G30">
    <cfRule type="cellIs" dxfId="543" priority="265" operator="equal">
      <formula>0</formula>
    </cfRule>
  </conditionalFormatting>
  <conditionalFormatting sqref="G39">
    <cfRule type="cellIs" dxfId="542" priority="264" operator="equal">
      <formula>0</formula>
    </cfRule>
  </conditionalFormatting>
  <conditionalFormatting sqref="G41">
    <cfRule type="cellIs" dxfId="541" priority="263" operator="equal">
      <formula>0</formula>
    </cfRule>
  </conditionalFormatting>
  <conditionalFormatting sqref="G40">
    <cfRule type="cellIs" dxfId="540" priority="262" operator="equal">
      <formula>0</formula>
    </cfRule>
  </conditionalFormatting>
  <conditionalFormatting sqref="L32">
    <cfRule type="cellIs" dxfId="539" priority="234" operator="equal">
      <formula>0</formula>
    </cfRule>
  </conditionalFormatting>
  <conditionalFormatting sqref="L31">
    <cfRule type="cellIs" dxfId="538" priority="233" operator="equal">
      <formula>0</formula>
    </cfRule>
  </conditionalFormatting>
  <conditionalFormatting sqref="L30">
    <cfRule type="cellIs" dxfId="537" priority="232" operator="equal">
      <formula>0</formula>
    </cfRule>
  </conditionalFormatting>
  <conditionalFormatting sqref="L29">
    <cfRule type="cellIs" dxfId="536" priority="231" operator="equal">
      <formula>0</formula>
    </cfRule>
  </conditionalFormatting>
  <conditionalFormatting sqref="L37">
    <cfRule type="cellIs" dxfId="535" priority="230" operator="equal">
      <formula>0</formula>
    </cfRule>
  </conditionalFormatting>
  <conditionalFormatting sqref="L36">
    <cfRule type="cellIs" dxfId="534" priority="229" operator="equal">
      <formula>0</formula>
    </cfRule>
  </conditionalFormatting>
  <conditionalFormatting sqref="L35">
    <cfRule type="cellIs" dxfId="533" priority="228" operator="equal">
      <formula>0</formula>
    </cfRule>
  </conditionalFormatting>
  <conditionalFormatting sqref="L34">
    <cfRule type="cellIs" dxfId="532" priority="227" operator="equal">
      <formula>0</formula>
    </cfRule>
  </conditionalFormatting>
  <conditionalFormatting sqref="L42">
    <cfRule type="cellIs" dxfId="531" priority="226" operator="equal">
      <formula>0</formula>
    </cfRule>
  </conditionalFormatting>
  <conditionalFormatting sqref="L41">
    <cfRule type="cellIs" dxfId="530" priority="225" operator="equal">
      <formula>0</formula>
    </cfRule>
  </conditionalFormatting>
  <conditionalFormatting sqref="L40">
    <cfRule type="cellIs" dxfId="529" priority="224" operator="equal">
      <formula>0</formula>
    </cfRule>
  </conditionalFormatting>
  <conditionalFormatting sqref="L39">
    <cfRule type="cellIs" dxfId="528" priority="223" operator="equal">
      <formula>0</formula>
    </cfRule>
  </conditionalFormatting>
  <conditionalFormatting sqref="G37">
    <cfRule type="cellIs" dxfId="527" priority="200" operator="equal">
      <formula>0</formula>
    </cfRule>
  </conditionalFormatting>
  <conditionalFormatting sqref="G42">
    <cfRule type="cellIs" dxfId="526" priority="198" operator="equal">
      <formula>0</formula>
    </cfRule>
  </conditionalFormatting>
  <conditionalFormatting sqref="C5">
    <cfRule type="cellIs" dxfId="525" priority="184" operator="equal">
      <formula>0</formula>
    </cfRule>
  </conditionalFormatting>
  <conditionalFormatting sqref="C3">
    <cfRule type="cellIs" dxfId="524" priority="186" operator="equal">
      <formula>0</formula>
    </cfRule>
  </conditionalFormatting>
  <conditionalFormatting sqref="C4">
    <cfRule type="cellIs" dxfId="523" priority="185" operator="equal">
      <formula>0</formula>
    </cfRule>
  </conditionalFormatting>
  <conditionalFormatting sqref="B3 D3">
    <cfRule type="cellIs" dxfId="522" priority="197" operator="equal">
      <formula>0</formula>
    </cfRule>
  </conditionalFormatting>
  <conditionalFormatting sqref="B4 D4">
    <cfRule type="cellIs" dxfId="521" priority="196" operator="equal">
      <formula>0</formula>
    </cfRule>
  </conditionalFormatting>
  <conditionalFormatting sqref="B5 D5">
    <cfRule type="cellIs" dxfId="520" priority="195" operator="equal">
      <formula>0</formula>
    </cfRule>
  </conditionalFormatting>
  <conditionalFormatting sqref="B7">
    <cfRule type="cellIs" dxfId="519" priority="194" operator="equal">
      <formula>0</formula>
    </cfRule>
  </conditionalFormatting>
  <conditionalFormatting sqref="B8 D8">
    <cfRule type="cellIs" priority="193" operator="equal">
      <formula>0</formula>
    </cfRule>
  </conditionalFormatting>
  <conditionalFormatting sqref="B9 D9">
    <cfRule type="cellIs" dxfId="518" priority="192" operator="equal">
      <formula>0</formula>
    </cfRule>
  </conditionalFormatting>
  <conditionalFormatting sqref="B10 D10">
    <cfRule type="cellIs" dxfId="517" priority="190" operator="equal">
      <formula>0</formula>
    </cfRule>
    <cfRule type="cellIs" dxfId="516" priority="191" operator="equal">
      <formula>0</formula>
    </cfRule>
  </conditionalFormatting>
  <conditionalFormatting sqref="B6 D6">
    <cfRule type="cellIs" dxfId="515" priority="188" operator="equal">
      <formula>0</formula>
    </cfRule>
  </conditionalFormatting>
  <conditionalFormatting sqref="D7">
    <cfRule type="cellIs" dxfId="514" priority="187" operator="equal">
      <formula>0</formula>
    </cfRule>
  </conditionalFormatting>
  <conditionalFormatting sqref="C7">
    <cfRule type="cellIs" dxfId="513" priority="183" operator="equal">
      <formula>0</formula>
    </cfRule>
  </conditionalFormatting>
  <conditionalFormatting sqref="C8">
    <cfRule type="cellIs" priority="182" operator="equal">
      <formula>0</formula>
    </cfRule>
  </conditionalFormatting>
  <conditionalFormatting sqref="C9">
    <cfRule type="cellIs" dxfId="512" priority="181" operator="equal">
      <formula>0</formula>
    </cfRule>
  </conditionalFormatting>
  <conditionalFormatting sqref="C10">
    <cfRule type="cellIs" dxfId="511" priority="179" operator="equal">
      <formula>0</formula>
    </cfRule>
    <cfRule type="cellIs" dxfId="510" priority="180" operator="equal">
      <formula>0</formula>
    </cfRule>
  </conditionalFormatting>
  <conditionalFormatting sqref="C6">
    <cfRule type="cellIs" dxfId="509" priority="178" operator="equal">
      <formula>0</formula>
    </cfRule>
  </conditionalFormatting>
  <conditionalFormatting sqref="E10">
    <cfRule type="cellIs" priority="137" operator="equal">
      <formula>0</formula>
    </cfRule>
  </conditionalFormatting>
  <conditionalFormatting sqref="E3">
    <cfRule type="cellIs" dxfId="508" priority="152" operator="equal">
      <formula>0</formula>
    </cfRule>
  </conditionalFormatting>
  <conditionalFormatting sqref="E3">
    <cfRule type="cellIs" priority="151" operator="equal">
      <formula>0</formula>
    </cfRule>
  </conditionalFormatting>
  <conditionalFormatting sqref="E5">
    <cfRule type="cellIs" dxfId="507" priority="148" operator="equal">
      <formula>0</formula>
    </cfRule>
  </conditionalFormatting>
  <conditionalFormatting sqref="E5">
    <cfRule type="cellIs" priority="147" operator="equal">
      <formula>0</formula>
    </cfRule>
  </conditionalFormatting>
  <conditionalFormatting sqref="E7">
    <cfRule type="cellIs" dxfId="506" priority="144" operator="equal">
      <formula>0</formula>
    </cfRule>
  </conditionalFormatting>
  <conditionalFormatting sqref="E7">
    <cfRule type="cellIs" priority="143" operator="equal">
      <formula>0</formula>
    </cfRule>
  </conditionalFormatting>
  <conditionalFormatting sqref="E9">
    <cfRule type="cellIs" dxfId="505" priority="140" operator="equal">
      <formula>0</formula>
    </cfRule>
  </conditionalFormatting>
  <conditionalFormatting sqref="E9">
    <cfRule type="cellIs" priority="139" operator="equal">
      <formula>0</formula>
    </cfRule>
  </conditionalFormatting>
  <conditionalFormatting sqref="E4">
    <cfRule type="cellIs" dxfId="504" priority="150" operator="equal">
      <formula>0</formula>
    </cfRule>
  </conditionalFormatting>
  <conditionalFormatting sqref="E4">
    <cfRule type="cellIs" priority="149" operator="equal">
      <formula>0</formula>
    </cfRule>
  </conditionalFormatting>
  <conditionalFormatting sqref="E6">
    <cfRule type="cellIs" dxfId="503" priority="146" operator="equal">
      <formula>0</formula>
    </cfRule>
  </conditionalFormatting>
  <conditionalFormatting sqref="E6">
    <cfRule type="cellIs" priority="145" operator="equal">
      <formula>0</formula>
    </cfRule>
  </conditionalFormatting>
  <conditionalFormatting sqref="E8">
    <cfRule type="cellIs" dxfId="502" priority="142" operator="equal">
      <formula>0</formula>
    </cfRule>
  </conditionalFormatting>
  <conditionalFormatting sqref="E8">
    <cfRule type="cellIs" priority="141" operator="equal">
      <formula>0</formula>
    </cfRule>
  </conditionalFormatting>
  <conditionalFormatting sqref="E10">
    <cfRule type="cellIs" dxfId="501" priority="138" operator="equal">
      <formula>0</formula>
    </cfRule>
  </conditionalFormatting>
  <conditionalFormatting sqref="G4:G10">
    <cfRule type="cellIs" dxfId="500" priority="128" operator="equal">
      <formula>0</formula>
    </cfRule>
  </conditionalFormatting>
  <conditionalFormatting sqref="F6">
    <cfRule type="cellIs" dxfId="499" priority="119" operator="equal">
      <formula>0</formula>
    </cfRule>
  </conditionalFormatting>
  <conditionalFormatting sqref="F3">
    <cfRule type="cellIs" dxfId="498" priority="127" operator="equal">
      <formula>0</formula>
    </cfRule>
  </conditionalFormatting>
  <conditionalFormatting sqref="F4">
    <cfRule type="cellIs" dxfId="497" priority="126" operator="equal">
      <formula>0</formula>
    </cfRule>
  </conditionalFormatting>
  <conditionalFormatting sqref="F5">
    <cfRule type="cellIs" dxfId="496" priority="125" operator="equal">
      <formula>0</formula>
    </cfRule>
  </conditionalFormatting>
  <conditionalFormatting sqref="F7">
    <cfRule type="cellIs" dxfId="495" priority="124" operator="equal">
      <formula>0</formula>
    </cfRule>
  </conditionalFormatting>
  <conditionalFormatting sqref="F9">
    <cfRule type="cellIs" dxfId="494" priority="122" operator="equal">
      <formula>0</formula>
    </cfRule>
  </conditionalFormatting>
  <conditionalFormatting sqref="G3:I3">
    <cfRule type="cellIs" dxfId="493" priority="118" operator="equal">
      <formula>0</formula>
    </cfRule>
  </conditionalFormatting>
  <conditionalFormatting sqref="F8 H9:H10">
    <cfRule type="cellIs" priority="123" operator="equal">
      <formula>0</formula>
    </cfRule>
  </conditionalFormatting>
  <conditionalFormatting sqref="F10">
    <cfRule type="cellIs" dxfId="492" priority="120" operator="equal">
      <formula>0</formula>
    </cfRule>
    <cfRule type="cellIs" dxfId="491" priority="121" operator="equal">
      <formula>0</formula>
    </cfRule>
  </conditionalFormatting>
  <conditionalFormatting sqref="H7">
    <cfRule type="cellIs" dxfId="490" priority="110" operator="equal">
      <formula>0</formula>
    </cfRule>
  </conditionalFormatting>
  <conditionalFormatting sqref="I6">
    <cfRule type="cellIs" dxfId="489" priority="113" operator="equal">
      <formula>0</formula>
    </cfRule>
  </conditionalFormatting>
  <conditionalFormatting sqref="H5">
    <cfRule type="cellIs" dxfId="488" priority="112" operator="equal">
      <formula>0</formula>
    </cfRule>
  </conditionalFormatting>
  <conditionalFormatting sqref="H4:I4">
    <cfRule type="cellIs" dxfId="487" priority="117" operator="equal">
      <formula>0</formula>
    </cfRule>
  </conditionalFormatting>
  <conditionalFormatting sqref="I5">
    <cfRule type="cellIs" dxfId="486" priority="116" operator="equal">
      <formula>0</formula>
    </cfRule>
  </conditionalFormatting>
  <conditionalFormatting sqref="I7">
    <cfRule type="cellIs" dxfId="485" priority="115" operator="equal">
      <formula>0</formula>
    </cfRule>
  </conditionalFormatting>
  <conditionalFormatting sqref="H8:I8">
    <cfRule type="cellIs" priority="114" operator="equal">
      <formula>0</formula>
    </cfRule>
  </conditionalFormatting>
  <conditionalFormatting sqref="H6">
    <cfRule type="cellIs" dxfId="484" priority="111" operator="equal">
      <formula>0</formula>
    </cfRule>
  </conditionalFormatting>
  <conditionalFormatting sqref="I9:I10">
    <cfRule type="cellIs" priority="107" operator="equal">
      <formula>0</formula>
    </cfRule>
  </conditionalFormatting>
  <conditionalFormatting sqref="E11 G11">
    <cfRule type="cellIs" dxfId="483" priority="94" operator="equal">
      <formula>0</formula>
    </cfRule>
  </conditionalFormatting>
  <conditionalFormatting sqref="I11">
    <cfRule type="cellIs" priority="93" operator="equal">
      <formula>0</formula>
    </cfRule>
  </conditionalFormatting>
  <conditionalFormatting sqref="E13 G13">
    <cfRule type="cellIs" dxfId="482"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1"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0"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9" priority="44" operator="equal">
      <formula>0</formula>
    </cfRule>
  </conditionalFormatting>
  <conditionalFormatting sqref="K5">
    <cfRule type="cellIs" dxfId="478" priority="43" operator="equal">
      <formula>0</formula>
    </cfRule>
  </conditionalFormatting>
  <conditionalFormatting sqref="K6">
    <cfRule type="cellIs" dxfId="477" priority="42" operator="equal">
      <formula>0</formula>
    </cfRule>
  </conditionalFormatting>
  <conditionalFormatting sqref="K9">
    <cfRule type="cellIs" dxfId="476" priority="41" operator="equal">
      <formula>0</formula>
    </cfRule>
  </conditionalFormatting>
  <conditionalFormatting sqref="K10">
    <cfRule type="cellIs" dxfId="475" priority="40" operator="equal">
      <formula>0</formula>
    </cfRule>
  </conditionalFormatting>
  <conditionalFormatting sqref="K7">
    <cfRule type="cellIs" dxfId="474" priority="39" operator="equal">
      <formula>0</formula>
    </cfRule>
  </conditionalFormatting>
  <conditionalFormatting sqref="K8">
    <cfRule type="cellIs" dxfId="473" priority="38" operator="equal">
      <formula>0</formula>
    </cfRule>
  </conditionalFormatting>
  <conditionalFormatting sqref="K11">
    <cfRule type="cellIs" dxfId="472" priority="37" operator="equal">
      <formula>0</formula>
    </cfRule>
  </conditionalFormatting>
  <conditionalFormatting sqref="K13">
    <cfRule type="cellIs" dxfId="471" priority="36" operator="equal">
      <formula>0</formula>
    </cfRule>
  </conditionalFormatting>
  <conditionalFormatting sqref="K12">
    <cfRule type="cellIs" dxfId="470" priority="35" operator="equal">
      <formula>0</formula>
    </cfRule>
  </conditionalFormatting>
  <conditionalFormatting sqref="J3:J4">
    <cfRule type="cellIs" dxfId="469" priority="34" operator="equal">
      <formula>0</formula>
    </cfRule>
  </conditionalFormatting>
  <conditionalFormatting sqref="J5">
    <cfRule type="cellIs" dxfId="468" priority="33" operator="equal">
      <formula>0</formula>
    </cfRule>
  </conditionalFormatting>
  <conditionalFormatting sqref="J6">
    <cfRule type="cellIs" dxfId="467" priority="32" operator="equal">
      <formula>0</formula>
    </cfRule>
  </conditionalFormatting>
  <conditionalFormatting sqref="J9">
    <cfRule type="cellIs" dxfId="466" priority="31" operator="equal">
      <formula>0</formula>
    </cfRule>
  </conditionalFormatting>
  <conditionalFormatting sqref="J10">
    <cfRule type="cellIs" dxfId="465" priority="30" operator="equal">
      <formula>0</formula>
    </cfRule>
  </conditionalFormatting>
  <conditionalFormatting sqref="J7">
    <cfRule type="cellIs" dxfId="464" priority="29" operator="equal">
      <formula>0</formula>
    </cfRule>
  </conditionalFormatting>
  <conditionalFormatting sqref="J8">
    <cfRule type="cellIs" dxfId="463" priority="28" operator="equal">
      <formula>0</formula>
    </cfRule>
  </conditionalFormatting>
  <conditionalFormatting sqref="J11">
    <cfRule type="cellIs" dxfId="462" priority="27" operator="equal">
      <formula>0</formula>
    </cfRule>
  </conditionalFormatting>
  <conditionalFormatting sqref="J13">
    <cfRule type="cellIs" dxfId="461" priority="26" operator="equal">
      <formula>0</formula>
    </cfRule>
  </conditionalFormatting>
  <conditionalFormatting sqref="J12">
    <cfRule type="cellIs" dxfId="460" priority="25" operator="equal">
      <formula>0</formula>
    </cfRule>
  </conditionalFormatting>
  <conditionalFormatting sqref="K25">
    <cfRule type="cellIs" dxfId="459" priority="24" operator="equal">
      <formula>0</formula>
    </cfRule>
  </conditionalFormatting>
  <conditionalFormatting sqref="K26">
    <cfRule type="cellIs" dxfId="458" priority="23" operator="equal">
      <formula>0</formula>
    </cfRule>
  </conditionalFormatting>
  <conditionalFormatting sqref="J25">
    <cfRule type="cellIs" dxfId="457" priority="22" operator="equal">
      <formula>0</formula>
    </cfRule>
  </conditionalFormatting>
  <conditionalFormatting sqref="J26">
    <cfRule type="cellIs" dxfId="456" priority="21" operator="equal">
      <formula>0</formula>
    </cfRule>
  </conditionalFormatting>
  <conditionalFormatting sqref="L3:L4">
    <cfRule type="cellIs" dxfId="455" priority="20" operator="equal">
      <formula>0</formula>
    </cfRule>
  </conditionalFormatting>
  <conditionalFormatting sqref="L5">
    <cfRule type="cellIs" dxfId="454" priority="19" operator="equal">
      <formula>0</formula>
    </cfRule>
  </conditionalFormatting>
  <conditionalFormatting sqref="L6">
    <cfRule type="cellIs" dxfId="453" priority="18" operator="equal">
      <formula>0</formula>
    </cfRule>
  </conditionalFormatting>
  <conditionalFormatting sqref="L7">
    <cfRule type="cellIs" dxfId="452" priority="17" operator="equal">
      <formula>0</formula>
    </cfRule>
  </conditionalFormatting>
  <conditionalFormatting sqref="L8:L9">
    <cfRule type="cellIs" dxfId="451" priority="16" operator="equal">
      <formula>0</formula>
    </cfRule>
  </conditionalFormatting>
  <conditionalFormatting sqref="L14">
    <cfRule type="cellIs" dxfId="450" priority="15" operator="equal">
      <formula>0</formula>
    </cfRule>
  </conditionalFormatting>
  <conditionalFormatting sqref="L15">
    <cfRule type="cellIs" dxfId="449" priority="14" operator="equal">
      <formula>0</formula>
    </cfRule>
  </conditionalFormatting>
  <conditionalFormatting sqref="L16">
    <cfRule type="cellIs" dxfId="448" priority="13" operator="equal">
      <formula>0</formula>
    </cfRule>
  </conditionalFormatting>
  <conditionalFormatting sqref="L17">
    <cfRule type="cellIs" dxfId="447" priority="12" operator="equal">
      <formula>0</formula>
    </cfRule>
  </conditionalFormatting>
  <conditionalFormatting sqref="L18">
    <cfRule type="cellIs" dxfId="446" priority="11" operator="equal">
      <formula>0</formula>
    </cfRule>
  </conditionalFormatting>
  <conditionalFormatting sqref="L19">
    <cfRule type="cellIs" dxfId="445" priority="10" operator="equal">
      <formula>0</formula>
    </cfRule>
  </conditionalFormatting>
  <conditionalFormatting sqref="L20">
    <cfRule type="cellIs" dxfId="444" priority="9" operator="equal">
      <formula>0</formula>
    </cfRule>
  </conditionalFormatting>
  <conditionalFormatting sqref="L21">
    <cfRule type="cellIs" dxfId="443" priority="8" operator="equal">
      <formula>0</formula>
    </cfRule>
  </conditionalFormatting>
  <conditionalFormatting sqref="L22">
    <cfRule type="cellIs" dxfId="442" priority="7" operator="equal">
      <formula>0</formula>
    </cfRule>
  </conditionalFormatting>
  <conditionalFormatting sqref="L23">
    <cfRule type="cellIs" dxfId="441" priority="6" operator="equal">
      <formula>0</formula>
    </cfRule>
  </conditionalFormatting>
  <conditionalFormatting sqref="L24">
    <cfRule type="cellIs" dxfId="440" priority="5" operator="equal">
      <formula>0</formula>
    </cfRule>
  </conditionalFormatting>
  <conditionalFormatting sqref="L10">
    <cfRule type="cellIs" dxfId="439" priority="4" operator="equal">
      <formula>0</formula>
    </cfRule>
  </conditionalFormatting>
  <conditionalFormatting sqref="L11">
    <cfRule type="cellIs" dxfId="438" priority="3" operator="equal">
      <formula>0</formula>
    </cfRule>
  </conditionalFormatting>
  <conditionalFormatting sqref="L12">
    <cfRule type="cellIs" dxfId="437" priority="2" operator="equal">
      <formula>0</formula>
    </cfRule>
  </conditionalFormatting>
  <conditionalFormatting sqref="L13">
    <cfRule type="cellIs" dxfId="43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7" t="s">
        <v>367</v>
      </c>
      <c r="N3" s="538" t="s">
        <v>14</v>
      </c>
      <c r="O3" s="541">
        <f ca="1">($G3+$G4+$G5+$G6+$G7)</f>
        <v>1056</v>
      </c>
    </row>
    <row r="4" spans="1:15" ht="15" customHeight="1" x14ac:dyDescent="0.25">
      <c r="A4" s="56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9"/>
      <c r="N4" s="539"/>
      <c r="O4" s="542"/>
    </row>
    <row r="5" spans="1:15" ht="15" customHeight="1" x14ac:dyDescent="0.25">
      <c r="A5" s="56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9"/>
      <c r="N5" s="539"/>
      <c r="O5" s="542"/>
    </row>
    <row r="6" spans="1:15" ht="15" customHeight="1" x14ac:dyDescent="0.25">
      <c r="A6" s="56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9"/>
      <c r="N6" s="539"/>
      <c r="O6" s="542"/>
    </row>
    <row r="7" spans="1:15" ht="15" customHeight="1" thickBot="1" x14ac:dyDescent="0.3">
      <c r="A7" s="56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0"/>
      <c r="N7" s="540"/>
      <c r="O7" s="543"/>
    </row>
    <row r="8" spans="1:15" ht="15" customHeight="1" x14ac:dyDescent="0.25">
      <c r="A8" s="56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0" t="s">
        <v>368</v>
      </c>
      <c r="N8" s="553" t="s">
        <v>20</v>
      </c>
      <c r="O8" s="555">
        <f ca="1">($G8+$G9+$G10+$G13)</f>
        <v>960</v>
      </c>
    </row>
    <row r="9" spans="1:15" ht="15" customHeight="1" x14ac:dyDescent="0.25">
      <c r="A9" s="56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1"/>
      <c r="N9" s="539"/>
      <c r="O9" s="542"/>
    </row>
    <row r="10" spans="1:15" ht="15" customHeight="1" x14ac:dyDescent="0.25">
      <c r="A10" s="56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1"/>
      <c r="N10" s="539"/>
      <c r="O10" s="542"/>
    </row>
    <row r="11" spans="1:15" ht="15" customHeight="1" x14ac:dyDescent="0.25">
      <c r="A11" s="56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1"/>
      <c r="N11" s="539"/>
      <c r="O11" s="542"/>
    </row>
    <row r="12" spans="1:15" ht="15" customHeight="1" x14ac:dyDescent="0.25">
      <c r="A12" s="56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2"/>
      <c r="N12" s="554"/>
      <c r="O12" s="556"/>
    </row>
    <row r="13" spans="1:15" ht="15" customHeight="1" thickBot="1" x14ac:dyDescent="0.3">
      <c r="A13" s="56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2"/>
      <c r="N13" s="554"/>
      <c r="O13" s="556"/>
    </row>
    <row r="14" spans="1:15" ht="15" customHeight="1" x14ac:dyDescent="0.25">
      <c r="A14" s="564" t="s">
        <v>23</v>
      </c>
      <c r="B14" s="34" t="s">
        <v>24</v>
      </c>
      <c r="C14" s="36" t="s">
        <v>613</v>
      </c>
      <c r="D14" s="53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7" t="s">
        <v>369</v>
      </c>
      <c r="N14" s="538" t="s">
        <v>29</v>
      </c>
      <c r="O14" s="541">
        <f ca="1">(4*32+G18+G19+G20+G21+G22+G23)</f>
        <v>160</v>
      </c>
    </row>
    <row r="15" spans="1:15" x14ac:dyDescent="0.25">
      <c r="A15" s="565"/>
      <c r="B15" s="35" t="s">
        <v>30</v>
      </c>
      <c r="C15" s="37" t="s">
        <v>613</v>
      </c>
      <c r="D15" s="53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44"/>
      <c r="N15" s="539"/>
      <c r="O15" s="542"/>
    </row>
    <row r="16" spans="1:15" x14ac:dyDescent="0.25">
      <c r="A16" s="565"/>
      <c r="B16" s="35" t="s">
        <v>31</v>
      </c>
      <c r="C16" s="37" t="s">
        <v>613</v>
      </c>
      <c r="D16" s="53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44"/>
      <c r="N16" s="539"/>
      <c r="O16" s="542"/>
    </row>
    <row r="17" spans="1:15" x14ac:dyDescent="0.25">
      <c r="A17" s="565"/>
      <c r="B17" s="35" t="s">
        <v>32</v>
      </c>
      <c r="C17" s="37" t="s">
        <v>613</v>
      </c>
      <c r="D17" s="53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44"/>
      <c r="N17" s="539"/>
      <c r="O17" s="542"/>
    </row>
    <row r="18" spans="1:15" x14ac:dyDescent="0.25">
      <c r="A18" s="565"/>
      <c r="B18" s="35" t="s">
        <v>34</v>
      </c>
      <c r="C18" s="35" t="s">
        <v>253</v>
      </c>
      <c r="D18" s="53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4"/>
      <c r="N18" s="539"/>
      <c r="O18" s="542"/>
    </row>
    <row r="19" spans="1:15" x14ac:dyDescent="0.25">
      <c r="A19" s="565"/>
      <c r="B19" s="35" t="s">
        <v>36</v>
      </c>
      <c r="C19" s="73" t="s">
        <v>214</v>
      </c>
      <c r="D19" s="53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4"/>
      <c r="N19" s="539"/>
      <c r="O19" s="542"/>
    </row>
    <row r="20" spans="1:15" x14ac:dyDescent="0.25">
      <c r="A20" s="565"/>
      <c r="B20" s="73" t="s">
        <v>246</v>
      </c>
      <c r="C20" s="73" t="s">
        <v>205</v>
      </c>
      <c r="D20" s="53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4"/>
      <c r="N20" s="539"/>
      <c r="O20" s="542"/>
    </row>
    <row r="21" spans="1:15" x14ac:dyDescent="0.25">
      <c r="A21" s="565"/>
      <c r="B21" s="73" t="s">
        <v>250</v>
      </c>
      <c r="C21" s="73" t="s">
        <v>390</v>
      </c>
      <c r="D21" s="53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4"/>
      <c r="N21" s="539"/>
      <c r="O21" s="542"/>
    </row>
    <row r="22" spans="1:15" x14ac:dyDescent="0.25">
      <c r="A22" s="565"/>
      <c r="B22" s="73" t="s">
        <v>251</v>
      </c>
      <c r="C22" s="73" t="s">
        <v>390</v>
      </c>
      <c r="D22" s="53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4"/>
      <c r="N22" s="539"/>
      <c r="O22" s="542"/>
    </row>
    <row r="23" spans="1:15" x14ac:dyDescent="0.25">
      <c r="A23" s="565"/>
      <c r="B23" s="73" t="s">
        <v>252</v>
      </c>
      <c r="C23" s="73" t="s">
        <v>390</v>
      </c>
      <c r="D23" s="53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4"/>
      <c r="N23" s="539"/>
      <c r="O23" s="542"/>
    </row>
    <row r="24" spans="1:15" x14ac:dyDescent="0.25">
      <c r="A24" s="565"/>
      <c r="B24" s="35" t="s">
        <v>38</v>
      </c>
      <c r="C24" s="37" t="s">
        <v>613</v>
      </c>
      <c r="D24" s="53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4"/>
      <c r="N24" s="539"/>
      <c r="O24" s="542"/>
    </row>
    <row r="25" spans="1:15" x14ac:dyDescent="0.25">
      <c r="A25" s="564" t="s">
        <v>41</v>
      </c>
      <c r="B25" s="35" t="s">
        <v>42</v>
      </c>
      <c r="C25" s="35" t="s">
        <v>614</v>
      </c>
      <c r="D25" s="53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4" t="s">
        <v>370</v>
      </c>
      <c r="N25" s="539"/>
      <c r="O25" s="542">
        <f ca="1">(G25+G26)</f>
        <v>64</v>
      </c>
    </row>
    <row r="26" spans="1:15" ht="15.75" thickBot="1" x14ac:dyDescent="0.3">
      <c r="A26" s="566"/>
      <c r="B26" s="74" t="s">
        <v>46</v>
      </c>
      <c r="C26" s="74" t="s">
        <v>615</v>
      </c>
      <c r="D26" s="537"/>
      <c r="E26" s="123"/>
      <c r="F26" s="76" t="s">
        <v>44</v>
      </c>
      <c r="G26" s="75">
        <f ca="1">IF($C26="No Param",32,VLOOKUP($C26,INDIRECT(Config!$B$1),HLOOKUP(D$1,INDIRECT(Config!$E$1),2,FALSE),FALSE)*32)</f>
        <v>32</v>
      </c>
      <c r="H26" s="26" t="str">
        <f ca="1">IF(G26=0,"N/A","0x8004")</f>
        <v>0x8004</v>
      </c>
      <c r="I26" s="26" t="s">
        <v>47</v>
      </c>
      <c r="J26" s="26" t="s">
        <v>48</v>
      </c>
      <c r="K26" s="26" t="s">
        <v>387</v>
      </c>
      <c r="L26" s="234"/>
      <c r="M26" s="540"/>
      <c r="N26" s="540"/>
      <c r="O26" s="543"/>
    </row>
    <row r="27" spans="1:15" ht="15.75" thickBot="1" x14ac:dyDescent="0.3">
      <c r="A27" s="124"/>
    </row>
    <row r="28" spans="1:15" x14ac:dyDescent="0.25">
      <c r="A28" s="53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8" t="s">
        <v>48</v>
      </c>
      <c r="O28" s="541">
        <f ca="1">SUM(G28:G42)</f>
        <v>576</v>
      </c>
    </row>
    <row r="29" spans="1:15" ht="15" customHeight="1" x14ac:dyDescent="0.25">
      <c r="A29" s="53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4" t="s">
        <v>369</v>
      </c>
      <c r="N29" s="539"/>
      <c r="O29" s="542"/>
    </row>
    <row r="30" spans="1:15" x14ac:dyDescent="0.25">
      <c r="A30" s="53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4"/>
      <c r="N30" s="539"/>
      <c r="O30" s="542"/>
    </row>
    <row r="31" spans="1:15" x14ac:dyDescent="0.25">
      <c r="A31" s="53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4"/>
      <c r="N31" s="539"/>
      <c r="O31" s="542"/>
    </row>
    <row r="32" spans="1:15" x14ac:dyDescent="0.25">
      <c r="A32" s="53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9"/>
      <c r="O32" s="542"/>
    </row>
    <row r="33" spans="1:15" x14ac:dyDescent="0.25">
      <c r="A33" s="53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9"/>
      <c r="O33" s="542"/>
    </row>
    <row r="34" spans="1:15" ht="15" customHeight="1" x14ac:dyDescent="0.25">
      <c r="A34" s="53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4" t="s">
        <v>369</v>
      </c>
      <c r="N34" s="539"/>
      <c r="O34" s="542"/>
    </row>
    <row r="35" spans="1:15" x14ac:dyDescent="0.25">
      <c r="A35" s="53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4"/>
      <c r="N35" s="539"/>
      <c r="O35" s="542"/>
    </row>
    <row r="36" spans="1:15" x14ac:dyDescent="0.25">
      <c r="A36" s="53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4"/>
      <c r="N36" s="539"/>
      <c r="O36" s="542"/>
    </row>
    <row r="37" spans="1:15" x14ac:dyDescent="0.25">
      <c r="A37" s="53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9"/>
      <c r="O37" s="542"/>
    </row>
    <row r="38" spans="1:15" x14ac:dyDescent="0.25">
      <c r="A38" s="53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9"/>
      <c r="O38" s="542"/>
    </row>
    <row r="39" spans="1:15" ht="15" customHeight="1" x14ac:dyDescent="0.25">
      <c r="A39" s="53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4" t="s">
        <v>369</v>
      </c>
      <c r="N39" s="539"/>
      <c r="O39" s="542"/>
    </row>
    <row r="40" spans="1:15" x14ac:dyDescent="0.25">
      <c r="A40" s="53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4"/>
      <c r="N40" s="539"/>
      <c r="O40" s="542"/>
    </row>
    <row r="41" spans="1:15" x14ac:dyDescent="0.25">
      <c r="A41" s="53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4"/>
      <c r="N41" s="539"/>
      <c r="O41" s="542"/>
    </row>
    <row r="42" spans="1:15" ht="15.75" thickBot="1" x14ac:dyDescent="0.3">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0"/>
      <c r="O42" s="54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5" priority="227" operator="equal">
      <formula>0</formula>
    </cfRule>
  </conditionalFormatting>
  <conditionalFormatting sqref="J28">
    <cfRule type="cellIs" dxfId="434" priority="243" operator="equal">
      <formula>0</formula>
    </cfRule>
  </conditionalFormatting>
  <conditionalFormatting sqref="C3">
    <cfRule type="cellIs" dxfId="433" priority="229" operator="equal">
      <formula>0</formula>
    </cfRule>
  </conditionalFormatting>
  <conditionalFormatting sqref="C4">
    <cfRule type="cellIs" dxfId="432" priority="228" operator="equal">
      <formula>0</formula>
    </cfRule>
  </conditionalFormatting>
  <conditionalFormatting sqref="B3 D3 G14:G26">
    <cfRule type="cellIs" dxfId="431" priority="240" operator="equal">
      <formula>0</formula>
    </cfRule>
  </conditionalFormatting>
  <conditionalFormatting sqref="B4 D4">
    <cfRule type="cellIs" dxfId="430" priority="239" operator="equal">
      <formula>0</formula>
    </cfRule>
  </conditionalFormatting>
  <conditionalFormatting sqref="B5 D5">
    <cfRule type="cellIs" dxfId="429" priority="238" operator="equal">
      <formula>0</formula>
    </cfRule>
  </conditionalFormatting>
  <conditionalFormatting sqref="B7">
    <cfRule type="cellIs" dxfId="428" priority="237" operator="equal">
      <formula>0</formula>
    </cfRule>
  </conditionalFormatting>
  <conditionalFormatting sqref="B8 D8">
    <cfRule type="cellIs" priority="236" operator="equal">
      <formula>0</formula>
    </cfRule>
  </conditionalFormatting>
  <conditionalFormatting sqref="B9 D9">
    <cfRule type="cellIs" dxfId="427" priority="235" operator="equal">
      <formula>0</formula>
    </cfRule>
  </conditionalFormatting>
  <conditionalFormatting sqref="B10 D10">
    <cfRule type="cellIs" dxfId="426" priority="233" operator="equal">
      <formula>0</formula>
    </cfRule>
    <cfRule type="cellIs" dxfId="425" priority="234" operator="equal">
      <formula>0</formula>
    </cfRule>
  </conditionalFormatting>
  <conditionalFormatting sqref="B6 D6">
    <cfRule type="cellIs" dxfId="424" priority="231" operator="equal">
      <formula>0</formula>
    </cfRule>
  </conditionalFormatting>
  <conditionalFormatting sqref="D7">
    <cfRule type="cellIs" dxfId="423" priority="230" operator="equal">
      <formula>0</formula>
    </cfRule>
  </conditionalFormatting>
  <conditionalFormatting sqref="C7">
    <cfRule type="cellIs" dxfId="422" priority="226" operator="equal">
      <formula>0</formula>
    </cfRule>
  </conditionalFormatting>
  <conditionalFormatting sqref="C8">
    <cfRule type="cellIs" priority="225" operator="equal">
      <formula>0</formula>
    </cfRule>
  </conditionalFormatting>
  <conditionalFormatting sqref="C9">
    <cfRule type="cellIs" dxfId="421" priority="224" operator="equal">
      <formula>0</formula>
    </cfRule>
  </conditionalFormatting>
  <conditionalFormatting sqref="C10">
    <cfRule type="cellIs" dxfId="420" priority="222" operator="equal">
      <formula>0</formula>
    </cfRule>
    <cfRule type="cellIs" dxfId="419" priority="223" operator="equal">
      <formula>0</formula>
    </cfRule>
  </conditionalFormatting>
  <conditionalFormatting sqref="C6">
    <cfRule type="cellIs" dxfId="418" priority="221" operator="equal">
      <formula>0</formula>
    </cfRule>
  </conditionalFormatting>
  <conditionalFormatting sqref="G40">
    <cfRule type="cellIs" dxfId="417" priority="141" operator="equal">
      <formula>0</formula>
    </cfRule>
  </conditionalFormatting>
  <conditionalFormatting sqref="G37">
    <cfRule type="cellIs" dxfId="416" priority="140" operator="equal">
      <formula>0</formula>
    </cfRule>
  </conditionalFormatting>
  <conditionalFormatting sqref="G42">
    <cfRule type="cellIs" dxfId="415" priority="139" operator="equal">
      <formula>0</formula>
    </cfRule>
  </conditionalFormatting>
  <conditionalFormatting sqref="L32">
    <cfRule type="cellIs" dxfId="414" priority="182" operator="equal">
      <formula>0</formula>
    </cfRule>
  </conditionalFormatting>
  <conditionalFormatting sqref="L31">
    <cfRule type="cellIs" dxfId="413" priority="181" operator="equal">
      <formula>0</formula>
    </cfRule>
  </conditionalFormatting>
  <conditionalFormatting sqref="L30">
    <cfRule type="cellIs" dxfId="412" priority="180" operator="equal">
      <formula>0</formula>
    </cfRule>
  </conditionalFormatting>
  <conditionalFormatting sqref="L36">
    <cfRule type="cellIs" dxfId="411" priority="177" operator="equal">
      <formula>0</formula>
    </cfRule>
  </conditionalFormatting>
  <conditionalFormatting sqref="L29">
    <cfRule type="cellIs" dxfId="410" priority="179" operator="equal">
      <formula>0</formula>
    </cfRule>
  </conditionalFormatting>
  <conditionalFormatting sqref="L37">
    <cfRule type="cellIs" dxfId="409" priority="178" operator="equal">
      <formula>0</formula>
    </cfRule>
  </conditionalFormatting>
  <conditionalFormatting sqref="L35">
    <cfRule type="cellIs" dxfId="408" priority="176" operator="equal">
      <formula>0</formula>
    </cfRule>
  </conditionalFormatting>
  <conditionalFormatting sqref="L34">
    <cfRule type="cellIs" dxfId="407" priority="175" operator="equal">
      <formula>0</formula>
    </cfRule>
  </conditionalFormatting>
  <conditionalFormatting sqref="L42">
    <cfRule type="cellIs" dxfId="406" priority="174" operator="equal">
      <formula>0</formula>
    </cfRule>
  </conditionalFormatting>
  <conditionalFormatting sqref="L41">
    <cfRule type="cellIs" dxfId="405" priority="173" operator="equal">
      <formula>0</formula>
    </cfRule>
  </conditionalFormatting>
  <conditionalFormatting sqref="L40">
    <cfRule type="cellIs" dxfId="404" priority="172" operator="equal">
      <formula>0</formula>
    </cfRule>
  </conditionalFormatting>
  <conditionalFormatting sqref="L39">
    <cfRule type="cellIs" dxfId="403" priority="171" operator="equal">
      <formula>0</formula>
    </cfRule>
  </conditionalFormatting>
  <conditionalFormatting sqref="K25">
    <cfRule type="cellIs" dxfId="402" priority="158" operator="equal">
      <formula>0</formula>
    </cfRule>
  </conditionalFormatting>
  <conditionalFormatting sqref="K26">
    <cfRule type="cellIs" dxfId="401" priority="156" operator="equal">
      <formula>0</formula>
    </cfRule>
  </conditionalFormatting>
  <conditionalFormatting sqref="G34">
    <cfRule type="cellIs" dxfId="400" priority="153" operator="equal">
      <formula>0</formula>
    </cfRule>
  </conditionalFormatting>
  <conditionalFormatting sqref="G36">
    <cfRule type="cellIs" dxfId="399" priority="152" operator="equal">
      <formula>0</formula>
    </cfRule>
  </conditionalFormatting>
  <conditionalFormatting sqref="G29">
    <cfRule type="cellIs" dxfId="398" priority="146" operator="equal">
      <formula>0</formula>
    </cfRule>
  </conditionalFormatting>
  <conditionalFormatting sqref="G32">
    <cfRule type="cellIs" dxfId="397" priority="150" operator="equal">
      <formula>0</formula>
    </cfRule>
  </conditionalFormatting>
  <conditionalFormatting sqref="G33">
    <cfRule type="cellIs" dxfId="396" priority="149" operator="equal">
      <formula>0</formula>
    </cfRule>
  </conditionalFormatting>
  <conditionalFormatting sqref="G28">
    <cfRule type="cellIs" dxfId="395" priority="151" operator="equal">
      <formula>0</formula>
    </cfRule>
  </conditionalFormatting>
  <conditionalFormatting sqref="G38">
    <cfRule type="cellIs" dxfId="394" priority="148" operator="equal">
      <formula>0</formula>
    </cfRule>
  </conditionalFormatting>
  <conditionalFormatting sqref="G35">
    <cfRule type="cellIs" dxfId="393" priority="147" operator="equal">
      <formula>0</formula>
    </cfRule>
  </conditionalFormatting>
  <conditionalFormatting sqref="G31">
    <cfRule type="cellIs" dxfId="392" priority="145" operator="equal">
      <formula>0</formula>
    </cfRule>
  </conditionalFormatting>
  <conditionalFormatting sqref="G30">
    <cfRule type="cellIs" dxfId="391" priority="144" operator="equal">
      <formula>0</formula>
    </cfRule>
  </conditionalFormatting>
  <conditionalFormatting sqref="G39">
    <cfRule type="cellIs" dxfId="390" priority="143" operator="equal">
      <formula>0</formula>
    </cfRule>
  </conditionalFormatting>
  <conditionalFormatting sqref="G41">
    <cfRule type="cellIs" dxfId="389" priority="142" operator="equal">
      <formula>0</formula>
    </cfRule>
  </conditionalFormatting>
  <conditionalFormatting sqref="G3:I3">
    <cfRule type="cellIs" dxfId="388" priority="70" operator="equal">
      <formula>0</formula>
    </cfRule>
  </conditionalFormatting>
  <conditionalFormatting sqref="H4:I4">
    <cfRule type="cellIs" dxfId="387" priority="69" operator="equal">
      <formula>0</formula>
    </cfRule>
  </conditionalFormatting>
  <conditionalFormatting sqref="I6">
    <cfRule type="cellIs" dxfId="386" priority="65" operator="equal">
      <formula>0</formula>
    </cfRule>
  </conditionalFormatting>
  <conditionalFormatting sqref="H5">
    <cfRule type="cellIs" dxfId="385" priority="64" operator="equal">
      <formula>0</formula>
    </cfRule>
  </conditionalFormatting>
  <conditionalFormatting sqref="H6">
    <cfRule type="cellIs" dxfId="384" priority="63" operator="equal">
      <formula>0</formula>
    </cfRule>
  </conditionalFormatting>
  <conditionalFormatting sqref="K3:K4">
    <cfRule type="cellIs" dxfId="383" priority="121" operator="equal">
      <formula>0</formula>
    </cfRule>
  </conditionalFormatting>
  <conditionalFormatting sqref="K5">
    <cfRule type="cellIs" dxfId="382" priority="119" operator="equal">
      <formula>0</formula>
    </cfRule>
  </conditionalFormatting>
  <conditionalFormatting sqref="K6">
    <cfRule type="cellIs" dxfId="381" priority="117" operator="equal">
      <formula>0</formula>
    </cfRule>
  </conditionalFormatting>
  <conditionalFormatting sqref="K9">
    <cfRule type="cellIs" dxfId="380" priority="115" operator="equal">
      <formula>0</formula>
    </cfRule>
  </conditionalFormatting>
  <conditionalFormatting sqref="K10">
    <cfRule type="cellIs" dxfId="379" priority="113" operator="equal">
      <formula>0</formula>
    </cfRule>
  </conditionalFormatting>
  <conditionalFormatting sqref="K7">
    <cfRule type="cellIs" dxfId="378" priority="109" operator="equal">
      <formula>0</formula>
    </cfRule>
  </conditionalFormatting>
  <conditionalFormatting sqref="K8">
    <cfRule type="cellIs" dxfId="377" priority="107" operator="equal">
      <formula>0</formula>
    </cfRule>
  </conditionalFormatting>
  <conditionalFormatting sqref="E10">
    <cfRule type="cellIs" priority="89" operator="equal">
      <formula>0</formula>
    </cfRule>
  </conditionalFormatting>
  <conditionalFormatting sqref="E3">
    <cfRule type="cellIs" dxfId="376" priority="104" operator="equal">
      <formula>0</formula>
    </cfRule>
  </conditionalFormatting>
  <conditionalFormatting sqref="E3">
    <cfRule type="cellIs" priority="103" operator="equal">
      <formula>0</formula>
    </cfRule>
  </conditionalFormatting>
  <conditionalFormatting sqref="E5">
    <cfRule type="cellIs" dxfId="375" priority="100" operator="equal">
      <formula>0</formula>
    </cfRule>
  </conditionalFormatting>
  <conditionalFormatting sqref="E5">
    <cfRule type="cellIs" priority="99" operator="equal">
      <formula>0</formula>
    </cfRule>
  </conditionalFormatting>
  <conditionalFormatting sqref="E7">
    <cfRule type="cellIs" dxfId="374" priority="96" operator="equal">
      <formula>0</formula>
    </cfRule>
  </conditionalFormatting>
  <conditionalFormatting sqref="E7">
    <cfRule type="cellIs" priority="95" operator="equal">
      <formula>0</formula>
    </cfRule>
  </conditionalFormatting>
  <conditionalFormatting sqref="E9">
    <cfRule type="cellIs" dxfId="373" priority="92" operator="equal">
      <formula>0</formula>
    </cfRule>
  </conditionalFormatting>
  <conditionalFormatting sqref="E9">
    <cfRule type="cellIs" priority="91" operator="equal">
      <formula>0</formula>
    </cfRule>
  </conditionalFormatting>
  <conditionalFormatting sqref="E4">
    <cfRule type="cellIs" dxfId="372" priority="102" operator="equal">
      <formula>0</formula>
    </cfRule>
  </conditionalFormatting>
  <conditionalFormatting sqref="E4">
    <cfRule type="cellIs" priority="101" operator="equal">
      <formula>0</formula>
    </cfRule>
  </conditionalFormatting>
  <conditionalFormatting sqref="E6">
    <cfRule type="cellIs" dxfId="371" priority="98" operator="equal">
      <formula>0</formula>
    </cfRule>
  </conditionalFormatting>
  <conditionalFormatting sqref="E6">
    <cfRule type="cellIs" priority="97" operator="equal">
      <formula>0</formula>
    </cfRule>
  </conditionalFormatting>
  <conditionalFormatting sqref="E8">
    <cfRule type="cellIs" dxfId="370" priority="94" operator="equal">
      <formula>0</formula>
    </cfRule>
  </conditionalFormatting>
  <conditionalFormatting sqref="E8">
    <cfRule type="cellIs" priority="93" operator="equal">
      <formula>0</formula>
    </cfRule>
  </conditionalFormatting>
  <conditionalFormatting sqref="E10">
    <cfRule type="cellIs" dxfId="369" priority="90" operator="equal">
      <formula>0</formula>
    </cfRule>
  </conditionalFormatting>
  <conditionalFormatting sqref="G4:G10">
    <cfRule type="cellIs" dxfId="368" priority="80" operator="equal">
      <formula>0</formula>
    </cfRule>
  </conditionalFormatting>
  <conditionalFormatting sqref="F6">
    <cfRule type="cellIs" dxfId="367" priority="71" operator="equal">
      <formula>0</formula>
    </cfRule>
  </conditionalFormatting>
  <conditionalFormatting sqref="F3">
    <cfRule type="cellIs" dxfId="366" priority="79" operator="equal">
      <formula>0</formula>
    </cfRule>
  </conditionalFormatting>
  <conditionalFormatting sqref="F4">
    <cfRule type="cellIs" dxfId="365" priority="78" operator="equal">
      <formula>0</formula>
    </cfRule>
  </conditionalFormatting>
  <conditionalFormatting sqref="F5">
    <cfRule type="cellIs" dxfId="364" priority="77" operator="equal">
      <formula>0</formula>
    </cfRule>
  </conditionalFormatting>
  <conditionalFormatting sqref="F7">
    <cfRule type="cellIs" dxfId="363" priority="76" operator="equal">
      <formula>0</formula>
    </cfRule>
  </conditionalFormatting>
  <conditionalFormatting sqref="F9">
    <cfRule type="cellIs" dxfId="362" priority="74" operator="equal">
      <formula>0</formula>
    </cfRule>
  </conditionalFormatting>
  <conditionalFormatting sqref="F8 H9:H10">
    <cfRule type="cellIs" priority="75" operator="equal">
      <formula>0</formula>
    </cfRule>
  </conditionalFormatting>
  <conditionalFormatting sqref="F10">
    <cfRule type="cellIs" dxfId="361" priority="72" operator="equal">
      <formula>0</formula>
    </cfRule>
    <cfRule type="cellIs" dxfId="360" priority="73" operator="equal">
      <formula>0</formula>
    </cfRule>
  </conditionalFormatting>
  <conditionalFormatting sqref="H7">
    <cfRule type="cellIs" dxfId="359" priority="62" operator="equal">
      <formula>0</formula>
    </cfRule>
  </conditionalFormatting>
  <conditionalFormatting sqref="I5">
    <cfRule type="cellIs" dxfId="358" priority="68" operator="equal">
      <formula>0</formula>
    </cfRule>
  </conditionalFormatting>
  <conditionalFormatting sqref="I7">
    <cfRule type="cellIs" dxfId="357"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6" priority="46" operator="equal">
      <formula>0</formula>
    </cfRule>
  </conditionalFormatting>
  <conditionalFormatting sqref="I11">
    <cfRule type="cellIs" priority="45" operator="equal">
      <formula>0</formula>
    </cfRule>
  </conditionalFormatting>
  <conditionalFormatting sqref="K13 E13 G13">
    <cfRule type="cellIs" dxfId="355"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4"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3"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2" priority="32" operator="equal">
      <formula>0</formula>
    </cfRule>
  </conditionalFormatting>
  <conditionalFormatting sqref="J5">
    <cfRule type="cellIs" dxfId="351" priority="31" operator="equal">
      <formula>0</formula>
    </cfRule>
  </conditionalFormatting>
  <conditionalFormatting sqref="J6">
    <cfRule type="cellIs" dxfId="350" priority="30" operator="equal">
      <formula>0</formula>
    </cfRule>
  </conditionalFormatting>
  <conditionalFormatting sqref="J9">
    <cfRule type="cellIs" dxfId="349" priority="29" operator="equal">
      <formula>0</formula>
    </cfRule>
  </conditionalFormatting>
  <conditionalFormatting sqref="J10">
    <cfRule type="cellIs" dxfId="348" priority="28" operator="equal">
      <formula>0</formula>
    </cfRule>
  </conditionalFormatting>
  <conditionalFormatting sqref="J7">
    <cfRule type="cellIs" dxfId="347" priority="27" operator="equal">
      <formula>0</formula>
    </cfRule>
  </conditionalFormatting>
  <conditionalFormatting sqref="J8">
    <cfRule type="cellIs" dxfId="346" priority="26" operator="equal">
      <formula>0</formula>
    </cfRule>
  </conditionalFormatting>
  <conditionalFormatting sqref="J11">
    <cfRule type="cellIs" dxfId="345" priority="25" operator="equal">
      <formula>0</formula>
    </cfRule>
  </conditionalFormatting>
  <conditionalFormatting sqref="J13">
    <cfRule type="cellIs" dxfId="344" priority="24" operator="equal">
      <formula>0</formula>
    </cfRule>
  </conditionalFormatting>
  <conditionalFormatting sqref="J12">
    <cfRule type="cellIs" dxfId="343" priority="23" operator="equal">
      <formula>0</formula>
    </cfRule>
  </conditionalFormatting>
  <conditionalFormatting sqref="J25">
    <cfRule type="cellIs" dxfId="342" priority="22" operator="equal">
      <formula>0</formula>
    </cfRule>
  </conditionalFormatting>
  <conditionalFormatting sqref="J26">
    <cfRule type="cellIs" dxfId="341" priority="21" operator="equal">
      <formula>0</formula>
    </cfRule>
  </conditionalFormatting>
  <conditionalFormatting sqref="L3:L4">
    <cfRule type="cellIs" dxfId="340" priority="20" operator="equal">
      <formula>0</formula>
    </cfRule>
  </conditionalFormatting>
  <conditionalFormatting sqref="L5">
    <cfRule type="cellIs" dxfId="339" priority="19" operator="equal">
      <formula>0</formula>
    </cfRule>
  </conditionalFormatting>
  <conditionalFormatting sqref="L6">
    <cfRule type="cellIs" dxfId="338" priority="18" operator="equal">
      <formula>0</formula>
    </cfRule>
  </conditionalFormatting>
  <conditionalFormatting sqref="L7">
    <cfRule type="cellIs" dxfId="337" priority="17" operator="equal">
      <formula>0</formula>
    </cfRule>
  </conditionalFormatting>
  <conditionalFormatting sqref="L8:L9">
    <cfRule type="cellIs" dxfId="336" priority="16" operator="equal">
      <formula>0</formula>
    </cfRule>
  </conditionalFormatting>
  <conditionalFormatting sqref="L14">
    <cfRule type="cellIs" dxfId="335" priority="15" operator="equal">
      <formula>0</formula>
    </cfRule>
  </conditionalFormatting>
  <conditionalFormatting sqref="L15">
    <cfRule type="cellIs" dxfId="334" priority="14" operator="equal">
      <formula>0</formula>
    </cfRule>
  </conditionalFormatting>
  <conditionalFormatting sqref="L16">
    <cfRule type="cellIs" dxfId="333" priority="13" operator="equal">
      <formula>0</formula>
    </cfRule>
  </conditionalFormatting>
  <conditionalFormatting sqref="L17">
    <cfRule type="cellIs" dxfId="332" priority="12" operator="equal">
      <formula>0</formula>
    </cfRule>
  </conditionalFormatting>
  <conditionalFormatting sqref="L18">
    <cfRule type="cellIs" dxfId="331" priority="11" operator="equal">
      <formula>0</formula>
    </cfRule>
  </conditionalFormatting>
  <conditionalFormatting sqref="L19">
    <cfRule type="cellIs" dxfId="330" priority="10" operator="equal">
      <formula>0</formula>
    </cfRule>
  </conditionalFormatting>
  <conditionalFormatting sqref="L20">
    <cfRule type="cellIs" dxfId="329" priority="9" operator="equal">
      <formula>0</formula>
    </cfRule>
  </conditionalFormatting>
  <conditionalFormatting sqref="L21">
    <cfRule type="cellIs" dxfId="328" priority="8" operator="equal">
      <formula>0</formula>
    </cfRule>
  </conditionalFormatting>
  <conditionalFormatting sqref="L22">
    <cfRule type="cellIs" dxfId="327" priority="7" operator="equal">
      <formula>0</formula>
    </cfRule>
  </conditionalFormatting>
  <conditionalFormatting sqref="L23">
    <cfRule type="cellIs" dxfId="326" priority="6" operator="equal">
      <formula>0</formula>
    </cfRule>
  </conditionalFormatting>
  <conditionalFormatting sqref="L24">
    <cfRule type="cellIs" dxfId="325" priority="5" operator="equal">
      <formula>0</formula>
    </cfRule>
  </conditionalFormatting>
  <conditionalFormatting sqref="L10">
    <cfRule type="cellIs" dxfId="324" priority="4" operator="equal">
      <formula>0</formula>
    </cfRule>
  </conditionalFormatting>
  <conditionalFormatting sqref="L11">
    <cfRule type="cellIs" dxfId="323" priority="3" operator="equal">
      <formula>0</formula>
    </cfRule>
  </conditionalFormatting>
  <conditionalFormatting sqref="L12">
    <cfRule type="cellIs" dxfId="322" priority="2" operator="equal">
      <formula>0</formula>
    </cfRule>
  </conditionalFormatting>
  <conditionalFormatting sqref="L13">
    <cfRule type="cellIs" dxfId="32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7" t="s">
        <v>367</v>
      </c>
      <c r="N3" s="538" t="s">
        <v>14</v>
      </c>
      <c r="O3" s="541">
        <f ca="1">($G3+$G4+$G5+$G6+$G7)</f>
        <v>1056</v>
      </c>
    </row>
    <row r="4" spans="1:15" ht="15" customHeight="1" x14ac:dyDescent="0.25">
      <c r="A4" s="54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9"/>
      <c r="N4" s="539"/>
      <c r="O4" s="542"/>
    </row>
    <row r="5" spans="1:15" ht="15" customHeight="1" x14ac:dyDescent="0.25">
      <c r="A5" s="54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9"/>
      <c r="N5" s="539"/>
      <c r="O5" s="542"/>
    </row>
    <row r="6" spans="1:15" ht="15" customHeight="1" x14ac:dyDescent="0.25">
      <c r="A6" s="54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9"/>
      <c r="N6" s="539"/>
      <c r="O6" s="542"/>
    </row>
    <row r="7" spans="1:15" ht="15" customHeight="1" thickBot="1" x14ac:dyDescent="0.3">
      <c r="A7" s="54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0"/>
      <c r="N7" s="540"/>
      <c r="O7" s="543"/>
    </row>
    <row r="8" spans="1:15" ht="14.65" customHeight="1" x14ac:dyDescent="0.25">
      <c r="A8" s="55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0" t="s">
        <v>368</v>
      </c>
      <c r="N8" s="553" t="s">
        <v>20</v>
      </c>
      <c r="O8" s="555">
        <f ca="1">($G8+$G9+$G10+$G13)</f>
        <v>960</v>
      </c>
    </row>
    <row r="9" spans="1:15" ht="14.65" customHeight="1" x14ac:dyDescent="0.25">
      <c r="A9" s="55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1"/>
      <c r="N9" s="539"/>
      <c r="O9" s="542"/>
    </row>
    <row r="10" spans="1:15" ht="14.65" customHeight="1" x14ac:dyDescent="0.25">
      <c r="A10" s="55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1"/>
      <c r="N10" s="539"/>
      <c r="O10" s="542"/>
    </row>
    <row r="11" spans="1:15" ht="14.65" customHeight="1" x14ac:dyDescent="0.25">
      <c r="A11" s="55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1"/>
      <c r="N11" s="539"/>
      <c r="O11" s="542"/>
    </row>
    <row r="12" spans="1:15" ht="14.65" customHeight="1" x14ac:dyDescent="0.25">
      <c r="A12" s="55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2"/>
      <c r="N12" s="554"/>
      <c r="O12" s="556"/>
    </row>
    <row r="13" spans="1:15" ht="14.65" customHeight="1" thickBot="1" x14ac:dyDescent="0.3">
      <c r="A13" s="55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2"/>
      <c r="N13" s="554"/>
      <c r="O13" s="556"/>
    </row>
    <row r="14" spans="1:15" ht="14.65" customHeight="1" x14ac:dyDescent="0.25">
      <c r="A14" s="545" t="s">
        <v>23</v>
      </c>
      <c r="B14" s="34" t="s">
        <v>24</v>
      </c>
      <c r="C14" s="36" t="s">
        <v>613</v>
      </c>
      <c r="D14" s="53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7" t="s">
        <v>369</v>
      </c>
      <c r="N14" s="538" t="s">
        <v>29</v>
      </c>
      <c r="O14" s="541">
        <f ca="1">(4*32+G18+G19+G20+G21+G22+G23)</f>
        <v>160</v>
      </c>
    </row>
    <row r="15" spans="1:15" ht="14.65" customHeight="1" x14ac:dyDescent="0.25">
      <c r="A15" s="546"/>
      <c r="B15" s="35" t="s">
        <v>30</v>
      </c>
      <c r="C15" s="37" t="s">
        <v>613</v>
      </c>
      <c r="D15" s="53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44"/>
      <c r="N15" s="539"/>
      <c r="O15" s="542"/>
    </row>
    <row r="16" spans="1:15" ht="14.65" customHeight="1" x14ac:dyDescent="0.25">
      <c r="A16" s="546"/>
      <c r="B16" s="35" t="s">
        <v>31</v>
      </c>
      <c r="C16" s="37" t="s">
        <v>613</v>
      </c>
      <c r="D16" s="53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44"/>
      <c r="N16" s="539"/>
      <c r="O16" s="542"/>
    </row>
    <row r="17" spans="1:15" x14ac:dyDescent="0.25">
      <c r="A17" s="546"/>
      <c r="B17" s="35" t="s">
        <v>32</v>
      </c>
      <c r="C17" s="37" t="s">
        <v>613</v>
      </c>
      <c r="D17" s="53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44"/>
      <c r="N17" s="539"/>
      <c r="O17" s="542"/>
    </row>
    <row r="18" spans="1:15" x14ac:dyDescent="0.25">
      <c r="A18" s="546"/>
      <c r="B18" s="35" t="s">
        <v>34</v>
      </c>
      <c r="C18" s="35" t="s">
        <v>253</v>
      </c>
      <c r="D18" s="53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4"/>
      <c r="N18" s="539"/>
      <c r="O18" s="542"/>
    </row>
    <row r="19" spans="1:15" x14ac:dyDescent="0.25">
      <c r="A19" s="546"/>
      <c r="B19" s="35" t="s">
        <v>36</v>
      </c>
      <c r="C19" s="73" t="s">
        <v>214</v>
      </c>
      <c r="D19" s="53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4"/>
      <c r="N19" s="539"/>
      <c r="O19" s="542"/>
    </row>
    <row r="20" spans="1:15" x14ac:dyDescent="0.25">
      <c r="A20" s="546"/>
      <c r="B20" s="73" t="s">
        <v>246</v>
      </c>
      <c r="C20" s="73" t="s">
        <v>205</v>
      </c>
      <c r="D20" s="53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4"/>
      <c r="N20" s="539"/>
      <c r="O20" s="542"/>
    </row>
    <row r="21" spans="1:15" x14ac:dyDescent="0.25">
      <c r="A21" s="546"/>
      <c r="B21" s="73" t="s">
        <v>250</v>
      </c>
      <c r="C21" s="73" t="s">
        <v>390</v>
      </c>
      <c r="D21" s="53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4"/>
      <c r="N21" s="539"/>
      <c r="O21" s="542"/>
    </row>
    <row r="22" spans="1:15" x14ac:dyDescent="0.25">
      <c r="A22" s="546"/>
      <c r="B22" s="73" t="s">
        <v>251</v>
      </c>
      <c r="C22" s="73" t="s">
        <v>390</v>
      </c>
      <c r="D22" s="53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4"/>
      <c r="N22" s="539"/>
      <c r="O22" s="542"/>
    </row>
    <row r="23" spans="1:15" x14ac:dyDescent="0.25">
      <c r="A23" s="546"/>
      <c r="B23" s="73" t="s">
        <v>252</v>
      </c>
      <c r="C23" s="73" t="s">
        <v>390</v>
      </c>
      <c r="D23" s="53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4"/>
      <c r="N23" s="539"/>
      <c r="O23" s="542"/>
    </row>
    <row r="24" spans="1:15" x14ac:dyDescent="0.25">
      <c r="A24" s="546"/>
      <c r="B24" s="35" t="s">
        <v>38</v>
      </c>
      <c r="C24" s="37" t="s">
        <v>613</v>
      </c>
      <c r="D24" s="53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4"/>
      <c r="N24" s="539"/>
      <c r="O24" s="542"/>
    </row>
    <row r="25" spans="1:15" x14ac:dyDescent="0.25">
      <c r="A25" s="545" t="s">
        <v>41</v>
      </c>
      <c r="B25" s="35" t="s">
        <v>42</v>
      </c>
      <c r="C25" s="35" t="s">
        <v>614</v>
      </c>
      <c r="D25" s="53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4" t="s">
        <v>370</v>
      </c>
      <c r="N25" s="539"/>
      <c r="O25" s="542">
        <f ca="1">(G25+G26)</f>
        <v>64</v>
      </c>
    </row>
    <row r="26" spans="1:15" ht="15.75" thickBot="1" x14ac:dyDescent="0.3">
      <c r="A26" s="548"/>
      <c r="B26" s="74" t="s">
        <v>46</v>
      </c>
      <c r="C26" s="74" t="s">
        <v>615</v>
      </c>
      <c r="D26" s="537"/>
      <c r="E26" s="123"/>
      <c r="F26" s="76" t="s">
        <v>44</v>
      </c>
      <c r="G26" s="75">
        <f ca="1">IF($C26="No Param",32,VLOOKUP($C26,INDIRECT(Config!$B$1),HLOOKUP(D$1,INDIRECT(Config!$E$1),2,FALSE),FALSE)*32)</f>
        <v>32</v>
      </c>
      <c r="H26" s="26" t="str">
        <f ca="1">IF(G26=0,"N/A","0x8004")</f>
        <v>0x8004</v>
      </c>
      <c r="I26" s="26" t="s">
        <v>47</v>
      </c>
      <c r="J26" s="26" t="s">
        <v>48</v>
      </c>
      <c r="K26" s="26" t="s">
        <v>387</v>
      </c>
      <c r="L26" s="234"/>
      <c r="M26" s="540"/>
      <c r="N26" s="540"/>
      <c r="O26" s="543"/>
    </row>
    <row r="27" spans="1:15" ht="15.75" thickBot="1" x14ac:dyDescent="0.3">
      <c r="A27" s="124"/>
    </row>
    <row r="28" spans="1:15" x14ac:dyDescent="0.25">
      <c r="A28" s="53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8" t="s">
        <v>48</v>
      </c>
      <c r="O28" s="541">
        <f ca="1">SUM(G28:G42)</f>
        <v>576</v>
      </c>
    </row>
    <row r="29" spans="1:15" ht="15" customHeight="1" x14ac:dyDescent="0.25">
      <c r="A29" s="53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4" t="s">
        <v>369</v>
      </c>
      <c r="N29" s="539"/>
      <c r="O29" s="542"/>
    </row>
    <row r="30" spans="1:15" x14ac:dyDescent="0.25">
      <c r="A30" s="53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4"/>
      <c r="N30" s="539"/>
      <c r="O30" s="542"/>
    </row>
    <row r="31" spans="1:15" x14ac:dyDescent="0.25">
      <c r="A31" s="53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4"/>
      <c r="N31" s="539"/>
      <c r="O31" s="542"/>
    </row>
    <row r="32" spans="1:15" x14ac:dyDescent="0.25">
      <c r="A32" s="53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9"/>
      <c r="O32" s="542"/>
    </row>
    <row r="33" spans="1:15" x14ac:dyDescent="0.25">
      <c r="A33" s="53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9"/>
      <c r="O33" s="542"/>
    </row>
    <row r="34" spans="1:15" ht="15" customHeight="1" x14ac:dyDescent="0.25">
      <c r="A34" s="53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4" t="s">
        <v>369</v>
      </c>
      <c r="N34" s="539"/>
      <c r="O34" s="542"/>
    </row>
    <row r="35" spans="1:15" x14ac:dyDescent="0.25">
      <c r="A35" s="53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4"/>
      <c r="N35" s="539"/>
      <c r="O35" s="542"/>
    </row>
    <row r="36" spans="1:15" x14ac:dyDescent="0.25">
      <c r="A36" s="53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4"/>
      <c r="N36" s="539"/>
      <c r="O36" s="542"/>
    </row>
    <row r="37" spans="1:15" x14ac:dyDescent="0.25">
      <c r="A37" s="53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9"/>
      <c r="O37" s="542"/>
    </row>
    <row r="38" spans="1:15" x14ac:dyDescent="0.25">
      <c r="A38" s="53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9"/>
      <c r="O38" s="542"/>
    </row>
    <row r="39" spans="1:15" ht="15" customHeight="1" x14ac:dyDescent="0.25">
      <c r="A39" s="53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4" t="s">
        <v>369</v>
      </c>
      <c r="N39" s="539"/>
      <c r="O39" s="542"/>
    </row>
    <row r="40" spans="1:15" x14ac:dyDescent="0.25">
      <c r="A40" s="53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4"/>
      <c r="N40" s="539"/>
      <c r="O40" s="542"/>
    </row>
    <row r="41" spans="1:15" x14ac:dyDescent="0.25">
      <c r="A41" s="53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4"/>
      <c r="N41" s="539"/>
      <c r="O41" s="542"/>
    </row>
    <row r="42" spans="1:15" ht="15.75" thickBot="1" x14ac:dyDescent="0.3">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0"/>
      <c r="O42" s="54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0" priority="256" operator="equal">
      <formula>0</formula>
    </cfRule>
  </conditionalFormatting>
  <conditionalFormatting sqref="J28">
    <cfRule type="cellIs" dxfId="319" priority="272" operator="equal">
      <formula>0</formula>
    </cfRule>
  </conditionalFormatting>
  <conditionalFormatting sqref="C3">
    <cfRule type="cellIs" dxfId="318" priority="258" operator="equal">
      <formula>0</formula>
    </cfRule>
  </conditionalFormatting>
  <conditionalFormatting sqref="C4">
    <cfRule type="cellIs" dxfId="317" priority="257" operator="equal">
      <formula>0</formula>
    </cfRule>
  </conditionalFormatting>
  <conditionalFormatting sqref="B3 D3 G14:G26">
    <cfRule type="cellIs" dxfId="316" priority="269" operator="equal">
      <formula>0</formula>
    </cfRule>
  </conditionalFormatting>
  <conditionalFormatting sqref="B4 D4">
    <cfRule type="cellIs" dxfId="315" priority="268" operator="equal">
      <formula>0</formula>
    </cfRule>
  </conditionalFormatting>
  <conditionalFormatting sqref="B5 D5">
    <cfRule type="cellIs" dxfId="314" priority="267" operator="equal">
      <formula>0</formula>
    </cfRule>
  </conditionalFormatting>
  <conditionalFormatting sqref="B7">
    <cfRule type="cellIs" dxfId="313" priority="266" operator="equal">
      <formula>0</formula>
    </cfRule>
  </conditionalFormatting>
  <conditionalFormatting sqref="B8 D8">
    <cfRule type="cellIs" priority="265" operator="equal">
      <formula>0</formula>
    </cfRule>
  </conditionalFormatting>
  <conditionalFormatting sqref="B9 D9">
    <cfRule type="cellIs" dxfId="312" priority="264" operator="equal">
      <formula>0</formula>
    </cfRule>
  </conditionalFormatting>
  <conditionalFormatting sqref="B10 D10">
    <cfRule type="cellIs" dxfId="311" priority="262" operator="equal">
      <formula>0</formula>
    </cfRule>
    <cfRule type="cellIs" dxfId="310" priority="263" operator="equal">
      <formula>0</formula>
    </cfRule>
  </conditionalFormatting>
  <conditionalFormatting sqref="B6 D6">
    <cfRule type="cellIs" dxfId="309" priority="260" operator="equal">
      <formula>0</formula>
    </cfRule>
  </conditionalFormatting>
  <conditionalFormatting sqref="D7">
    <cfRule type="cellIs" dxfId="308" priority="259" operator="equal">
      <formula>0</formula>
    </cfRule>
  </conditionalFormatting>
  <conditionalFormatting sqref="C7">
    <cfRule type="cellIs" dxfId="307" priority="255" operator="equal">
      <formula>0</formula>
    </cfRule>
  </conditionalFormatting>
  <conditionalFormatting sqref="C8">
    <cfRule type="cellIs" priority="254" operator="equal">
      <formula>0</formula>
    </cfRule>
  </conditionalFormatting>
  <conditionalFormatting sqref="C9">
    <cfRule type="cellIs" dxfId="306" priority="253" operator="equal">
      <formula>0</formula>
    </cfRule>
  </conditionalFormatting>
  <conditionalFormatting sqref="C10">
    <cfRule type="cellIs" dxfId="305" priority="251" operator="equal">
      <formula>0</formula>
    </cfRule>
    <cfRule type="cellIs" dxfId="304" priority="252" operator="equal">
      <formula>0</formula>
    </cfRule>
  </conditionalFormatting>
  <conditionalFormatting sqref="C6">
    <cfRule type="cellIs" dxfId="303" priority="250" operator="equal">
      <formula>0</formula>
    </cfRule>
  </conditionalFormatting>
  <conditionalFormatting sqref="G40">
    <cfRule type="cellIs" dxfId="302" priority="170" operator="equal">
      <formula>0</formula>
    </cfRule>
  </conditionalFormatting>
  <conditionalFormatting sqref="G37">
    <cfRule type="cellIs" dxfId="301" priority="169" operator="equal">
      <formula>0</formula>
    </cfRule>
  </conditionalFormatting>
  <conditionalFormatting sqref="G42">
    <cfRule type="cellIs" dxfId="300" priority="168" operator="equal">
      <formula>0</formula>
    </cfRule>
  </conditionalFormatting>
  <conditionalFormatting sqref="L32">
    <cfRule type="cellIs" dxfId="299" priority="211" operator="equal">
      <formula>0</formula>
    </cfRule>
  </conditionalFormatting>
  <conditionalFormatting sqref="L31">
    <cfRule type="cellIs" dxfId="298" priority="210" operator="equal">
      <formula>0</formula>
    </cfRule>
  </conditionalFormatting>
  <conditionalFormatting sqref="L30">
    <cfRule type="cellIs" dxfId="297" priority="209" operator="equal">
      <formula>0</formula>
    </cfRule>
  </conditionalFormatting>
  <conditionalFormatting sqref="L29">
    <cfRule type="cellIs" dxfId="296" priority="208" operator="equal">
      <formula>0</formula>
    </cfRule>
  </conditionalFormatting>
  <conditionalFormatting sqref="L37">
    <cfRule type="cellIs" dxfId="295" priority="207" operator="equal">
      <formula>0</formula>
    </cfRule>
  </conditionalFormatting>
  <conditionalFormatting sqref="L36">
    <cfRule type="cellIs" dxfId="294" priority="206" operator="equal">
      <formula>0</formula>
    </cfRule>
  </conditionalFormatting>
  <conditionalFormatting sqref="L35">
    <cfRule type="cellIs" dxfId="293" priority="205" operator="equal">
      <formula>0</formula>
    </cfRule>
  </conditionalFormatting>
  <conditionalFormatting sqref="L34">
    <cfRule type="cellIs" dxfId="292" priority="204" operator="equal">
      <formula>0</formula>
    </cfRule>
  </conditionalFormatting>
  <conditionalFormatting sqref="L42">
    <cfRule type="cellIs" dxfId="291" priority="203" operator="equal">
      <formula>0</formula>
    </cfRule>
  </conditionalFormatting>
  <conditionalFormatting sqref="L41">
    <cfRule type="cellIs" dxfId="290" priority="202" operator="equal">
      <formula>0</formula>
    </cfRule>
  </conditionalFormatting>
  <conditionalFormatting sqref="L40">
    <cfRule type="cellIs" dxfId="289" priority="201" operator="equal">
      <formula>0</formula>
    </cfRule>
  </conditionalFormatting>
  <conditionalFormatting sqref="L39">
    <cfRule type="cellIs" dxfId="288" priority="200" operator="equal">
      <formula>0</formula>
    </cfRule>
  </conditionalFormatting>
  <conditionalFormatting sqref="G34">
    <cfRule type="cellIs" dxfId="287" priority="182" operator="equal">
      <formula>0</formula>
    </cfRule>
  </conditionalFormatting>
  <conditionalFormatting sqref="G36">
    <cfRule type="cellIs" dxfId="286" priority="181" operator="equal">
      <formula>0</formula>
    </cfRule>
  </conditionalFormatting>
  <conditionalFormatting sqref="G29">
    <cfRule type="cellIs" dxfId="285" priority="175" operator="equal">
      <formula>0</formula>
    </cfRule>
  </conditionalFormatting>
  <conditionalFormatting sqref="G32">
    <cfRule type="cellIs" dxfId="284" priority="179" operator="equal">
      <formula>0</formula>
    </cfRule>
  </conditionalFormatting>
  <conditionalFormatting sqref="G33">
    <cfRule type="cellIs" dxfId="283" priority="178" operator="equal">
      <formula>0</formula>
    </cfRule>
  </conditionalFormatting>
  <conditionalFormatting sqref="G28">
    <cfRule type="cellIs" dxfId="282" priority="180" operator="equal">
      <formula>0</formula>
    </cfRule>
  </conditionalFormatting>
  <conditionalFormatting sqref="G38">
    <cfRule type="cellIs" dxfId="281" priority="177" operator="equal">
      <formula>0</formula>
    </cfRule>
  </conditionalFormatting>
  <conditionalFormatting sqref="G35">
    <cfRule type="cellIs" dxfId="280" priority="176" operator="equal">
      <formula>0</formula>
    </cfRule>
  </conditionalFormatting>
  <conditionalFormatting sqref="G31">
    <cfRule type="cellIs" dxfId="279" priority="174" operator="equal">
      <formula>0</formula>
    </cfRule>
  </conditionalFormatting>
  <conditionalFormatting sqref="G30">
    <cfRule type="cellIs" dxfId="278" priority="173" operator="equal">
      <formula>0</formula>
    </cfRule>
  </conditionalFormatting>
  <conditionalFormatting sqref="G39">
    <cfRule type="cellIs" dxfId="277" priority="172" operator="equal">
      <formula>0</formula>
    </cfRule>
  </conditionalFormatting>
  <conditionalFormatting sqref="G41">
    <cfRule type="cellIs" dxfId="276" priority="171" operator="equal">
      <formula>0</formula>
    </cfRule>
  </conditionalFormatting>
  <conditionalFormatting sqref="E10">
    <cfRule type="cellIs" priority="131" operator="equal">
      <formula>0</formula>
    </cfRule>
  </conditionalFormatting>
  <conditionalFormatting sqref="E3">
    <cfRule type="cellIs" dxfId="275" priority="146" operator="equal">
      <formula>0</formula>
    </cfRule>
  </conditionalFormatting>
  <conditionalFormatting sqref="E3">
    <cfRule type="cellIs" priority="145" operator="equal">
      <formula>0</formula>
    </cfRule>
  </conditionalFormatting>
  <conditionalFormatting sqref="E5">
    <cfRule type="cellIs" dxfId="274" priority="142" operator="equal">
      <formula>0</formula>
    </cfRule>
  </conditionalFormatting>
  <conditionalFormatting sqref="E5">
    <cfRule type="cellIs" priority="141" operator="equal">
      <formula>0</formula>
    </cfRule>
  </conditionalFormatting>
  <conditionalFormatting sqref="E7">
    <cfRule type="cellIs" dxfId="273" priority="138" operator="equal">
      <formula>0</formula>
    </cfRule>
  </conditionalFormatting>
  <conditionalFormatting sqref="E7">
    <cfRule type="cellIs" priority="137" operator="equal">
      <formula>0</formula>
    </cfRule>
  </conditionalFormatting>
  <conditionalFormatting sqref="E9">
    <cfRule type="cellIs" dxfId="272" priority="134" operator="equal">
      <formula>0</formula>
    </cfRule>
  </conditionalFormatting>
  <conditionalFormatting sqref="E9">
    <cfRule type="cellIs" priority="133" operator="equal">
      <formula>0</formula>
    </cfRule>
  </conditionalFormatting>
  <conditionalFormatting sqref="E4">
    <cfRule type="cellIs" dxfId="271" priority="144" operator="equal">
      <formula>0</formula>
    </cfRule>
  </conditionalFormatting>
  <conditionalFormatting sqref="E4">
    <cfRule type="cellIs" priority="143" operator="equal">
      <formula>0</formula>
    </cfRule>
  </conditionalFormatting>
  <conditionalFormatting sqref="E6">
    <cfRule type="cellIs" dxfId="270" priority="140" operator="equal">
      <formula>0</formula>
    </cfRule>
  </conditionalFormatting>
  <conditionalFormatting sqref="E6">
    <cfRule type="cellIs" priority="139" operator="equal">
      <formula>0</formula>
    </cfRule>
  </conditionalFormatting>
  <conditionalFormatting sqref="E8">
    <cfRule type="cellIs" dxfId="269" priority="136" operator="equal">
      <formula>0</formula>
    </cfRule>
  </conditionalFormatting>
  <conditionalFormatting sqref="E8">
    <cfRule type="cellIs" priority="135" operator="equal">
      <formula>0</formula>
    </cfRule>
  </conditionalFormatting>
  <conditionalFormatting sqref="E10">
    <cfRule type="cellIs" dxfId="268" priority="132" operator="equal">
      <formula>0</formula>
    </cfRule>
  </conditionalFormatting>
  <conditionalFormatting sqref="G4:G10">
    <cfRule type="cellIs" dxfId="267" priority="122" operator="equal">
      <formula>0</formula>
    </cfRule>
  </conditionalFormatting>
  <conditionalFormatting sqref="F6">
    <cfRule type="cellIs" dxfId="266" priority="113" operator="equal">
      <formula>0</formula>
    </cfRule>
  </conditionalFormatting>
  <conditionalFormatting sqref="F3">
    <cfRule type="cellIs" dxfId="265" priority="121" operator="equal">
      <formula>0</formula>
    </cfRule>
  </conditionalFormatting>
  <conditionalFormatting sqref="F4">
    <cfRule type="cellIs" dxfId="264" priority="120" operator="equal">
      <formula>0</formula>
    </cfRule>
  </conditionalFormatting>
  <conditionalFormatting sqref="F5">
    <cfRule type="cellIs" dxfId="263" priority="119" operator="equal">
      <formula>0</formula>
    </cfRule>
  </conditionalFormatting>
  <conditionalFormatting sqref="F7">
    <cfRule type="cellIs" dxfId="262" priority="118" operator="equal">
      <formula>0</formula>
    </cfRule>
  </conditionalFormatting>
  <conditionalFormatting sqref="F9">
    <cfRule type="cellIs" dxfId="261" priority="116" operator="equal">
      <formula>0</formula>
    </cfRule>
  </conditionalFormatting>
  <conditionalFormatting sqref="G3:I3">
    <cfRule type="cellIs" dxfId="260" priority="112" operator="equal">
      <formula>0</formula>
    </cfRule>
  </conditionalFormatting>
  <conditionalFormatting sqref="F8 H9:H10">
    <cfRule type="cellIs" priority="117" operator="equal">
      <formula>0</formula>
    </cfRule>
  </conditionalFormatting>
  <conditionalFormatting sqref="F10">
    <cfRule type="cellIs" dxfId="259" priority="114" operator="equal">
      <formula>0</formula>
    </cfRule>
    <cfRule type="cellIs" dxfId="258" priority="115" operator="equal">
      <formula>0</formula>
    </cfRule>
  </conditionalFormatting>
  <conditionalFormatting sqref="H7">
    <cfRule type="cellIs" dxfId="257" priority="104" operator="equal">
      <formula>0</formula>
    </cfRule>
  </conditionalFormatting>
  <conditionalFormatting sqref="I6">
    <cfRule type="cellIs" dxfId="256" priority="107" operator="equal">
      <formula>0</formula>
    </cfRule>
  </conditionalFormatting>
  <conditionalFormatting sqref="H5">
    <cfRule type="cellIs" dxfId="255" priority="106" operator="equal">
      <formula>0</formula>
    </cfRule>
  </conditionalFormatting>
  <conditionalFormatting sqref="H4:I4">
    <cfRule type="cellIs" dxfId="254" priority="111" operator="equal">
      <formula>0</formula>
    </cfRule>
  </conditionalFormatting>
  <conditionalFormatting sqref="I5">
    <cfRule type="cellIs" dxfId="253" priority="110" operator="equal">
      <formula>0</formula>
    </cfRule>
  </conditionalFormatting>
  <conditionalFormatting sqref="I7">
    <cfRule type="cellIs" dxfId="252" priority="109" operator="equal">
      <formula>0</formula>
    </cfRule>
  </conditionalFormatting>
  <conditionalFormatting sqref="H8:I8">
    <cfRule type="cellIs" priority="108" operator="equal">
      <formula>0</formula>
    </cfRule>
  </conditionalFormatting>
  <conditionalFormatting sqref="H6">
    <cfRule type="cellIs" dxfId="251" priority="105" operator="equal">
      <formula>0</formula>
    </cfRule>
  </conditionalFormatting>
  <conditionalFormatting sqref="I9:I10">
    <cfRule type="cellIs" priority="101" operator="equal">
      <formula>0</formula>
    </cfRule>
  </conditionalFormatting>
  <conditionalFormatting sqref="E11 G11">
    <cfRule type="cellIs" dxfId="250" priority="88" operator="equal">
      <formula>0</formula>
    </cfRule>
  </conditionalFormatting>
  <conditionalFormatting sqref="I11">
    <cfRule type="cellIs" priority="87" operator="equal">
      <formula>0</formula>
    </cfRule>
  </conditionalFormatting>
  <conditionalFormatting sqref="E13 G13">
    <cfRule type="cellIs" dxfId="249"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8"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7"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6" priority="44" operator="equal">
      <formula>0</formula>
    </cfRule>
  </conditionalFormatting>
  <conditionalFormatting sqref="K26">
    <cfRule type="cellIs" dxfId="245" priority="43" operator="equal">
      <formula>0</formula>
    </cfRule>
  </conditionalFormatting>
  <conditionalFormatting sqref="J25">
    <cfRule type="cellIs" dxfId="244" priority="42" operator="equal">
      <formula>0</formula>
    </cfRule>
  </conditionalFormatting>
  <conditionalFormatting sqref="J26">
    <cfRule type="cellIs" dxfId="243" priority="41" operator="equal">
      <formula>0</formula>
    </cfRule>
  </conditionalFormatting>
  <conditionalFormatting sqref="K3:K4">
    <cfRule type="cellIs" dxfId="242" priority="40" operator="equal">
      <formula>0</formula>
    </cfRule>
  </conditionalFormatting>
  <conditionalFormatting sqref="K5">
    <cfRule type="cellIs" dxfId="241" priority="39" operator="equal">
      <formula>0</formula>
    </cfRule>
  </conditionalFormatting>
  <conditionalFormatting sqref="K6">
    <cfRule type="cellIs" dxfId="240" priority="38" operator="equal">
      <formula>0</formula>
    </cfRule>
  </conditionalFormatting>
  <conditionalFormatting sqref="K9">
    <cfRule type="cellIs" dxfId="239" priority="37" operator="equal">
      <formula>0</formula>
    </cfRule>
  </conditionalFormatting>
  <conditionalFormatting sqref="K10">
    <cfRule type="cellIs" dxfId="238" priority="36" operator="equal">
      <formula>0</formula>
    </cfRule>
  </conditionalFormatting>
  <conditionalFormatting sqref="K7">
    <cfRule type="cellIs" dxfId="237" priority="35" operator="equal">
      <formula>0</formula>
    </cfRule>
  </conditionalFormatting>
  <conditionalFormatting sqref="K8">
    <cfRule type="cellIs" dxfId="236" priority="34" operator="equal">
      <formula>0</formula>
    </cfRule>
  </conditionalFormatting>
  <conditionalFormatting sqref="K11">
    <cfRule type="cellIs" dxfId="235" priority="33" operator="equal">
      <formula>0</formula>
    </cfRule>
  </conditionalFormatting>
  <conditionalFormatting sqref="K13">
    <cfRule type="cellIs" dxfId="234" priority="32" operator="equal">
      <formula>0</formula>
    </cfRule>
  </conditionalFormatting>
  <conditionalFormatting sqref="K12">
    <cfRule type="cellIs" dxfId="233" priority="31" operator="equal">
      <formula>0</formula>
    </cfRule>
  </conditionalFormatting>
  <conditionalFormatting sqref="J3:J4">
    <cfRule type="cellIs" dxfId="232" priority="30" operator="equal">
      <formula>0</formula>
    </cfRule>
  </conditionalFormatting>
  <conditionalFormatting sqref="J5">
    <cfRule type="cellIs" dxfId="231" priority="29" operator="equal">
      <formula>0</formula>
    </cfRule>
  </conditionalFormatting>
  <conditionalFormatting sqref="J6">
    <cfRule type="cellIs" dxfId="230" priority="28" operator="equal">
      <formula>0</formula>
    </cfRule>
  </conditionalFormatting>
  <conditionalFormatting sqref="J9">
    <cfRule type="cellIs" dxfId="229" priority="27" operator="equal">
      <formula>0</formula>
    </cfRule>
  </conditionalFormatting>
  <conditionalFormatting sqref="J10">
    <cfRule type="cellIs" dxfId="228" priority="26" operator="equal">
      <formula>0</formula>
    </cfRule>
  </conditionalFormatting>
  <conditionalFormatting sqref="J7">
    <cfRule type="cellIs" dxfId="227" priority="25" operator="equal">
      <formula>0</formula>
    </cfRule>
  </conditionalFormatting>
  <conditionalFormatting sqref="J8">
    <cfRule type="cellIs" dxfId="226" priority="24" operator="equal">
      <formula>0</formula>
    </cfRule>
  </conditionalFormatting>
  <conditionalFormatting sqref="J11">
    <cfRule type="cellIs" dxfId="225" priority="23" operator="equal">
      <formula>0</formula>
    </cfRule>
  </conditionalFormatting>
  <conditionalFormatting sqref="J13">
    <cfRule type="cellIs" dxfId="224" priority="22" operator="equal">
      <formula>0</formula>
    </cfRule>
  </conditionalFormatting>
  <conditionalFormatting sqref="J12">
    <cfRule type="cellIs" dxfId="223" priority="21" operator="equal">
      <formula>0</formula>
    </cfRule>
  </conditionalFormatting>
  <conditionalFormatting sqref="L3:L4">
    <cfRule type="cellIs" dxfId="222" priority="20" operator="equal">
      <formula>0</formula>
    </cfRule>
  </conditionalFormatting>
  <conditionalFormatting sqref="L5">
    <cfRule type="cellIs" dxfId="221" priority="19" operator="equal">
      <formula>0</formula>
    </cfRule>
  </conditionalFormatting>
  <conditionalFormatting sqref="L6">
    <cfRule type="cellIs" dxfId="220" priority="18" operator="equal">
      <formula>0</formula>
    </cfRule>
  </conditionalFormatting>
  <conditionalFormatting sqref="L7">
    <cfRule type="cellIs" dxfId="219" priority="17" operator="equal">
      <formula>0</formula>
    </cfRule>
  </conditionalFormatting>
  <conditionalFormatting sqref="L8:L9">
    <cfRule type="cellIs" dxfId="218" priority="16" operator="equal">
      <formula>0</formula>
    </cfRule>
  </conditionalFormatting>
  <conditionalFormatting sqref="L14">
    <cfRule type="cellIs" dxfId="217" priority="15" operator="equal">
      <formula>0</formula>
    </cfRule>
  </conditionalFormatting>
  <conditionalFormatting sqref="L15">
    <cfRule type="cellIs" dxfId="216" priority="14" operator="equal">
      <formula>0</formula>
    </cfRule>
  </conditionalFormatting>
  <conditionalFormatting sqref="L16">
    <cfRule type="cellIs" dxfId="215" priority="13" operator="equal">
      <formula>0</formula>
    </cfRule>
  </conditionalFormatting>
  <conditionalFormatting sqref="L17">
    <cfRule type="cellIs" dxfId="214" priority="12" operator="equal">
      <formula>0</formula>
    </cfRule>
  </conditionalFormatting>
  <conditionalFormatting sqref="L18">
    <cfRule type="cellIs" dxfId="213" priority="11" operator="equal">
      <formula>0</formula>
    </cfRule>
  </conditionalFormatting>
  <conditionalFormatting sqref="L19">
    <cfRule type="cellIs" dxfId="212" priority="10" operator="equal">
      <formula>0</formula>
    </cfRule>
  </conditionalFormatting>
  <conditionalFormatting sqref="L20">
    <cfRule type="cellIs" dxfId="211" priority="9" operator="equal">
      <formula>0</formula>
    </cfRule>
  </conditionalFormatting>
  <conditionalFormatting sqref="L21">
    <cfRule type="cellIs" dxfId="210" priority="8" operator="equal">
      <formula>0</formula>
    </cfRule>
  </conditionalFormatting>
  <conditionalFormatting sqref="L22">
    <cfRule type="cellIs" dxfId="209" priority="7" operator="equal">
      <formula>0</formula>
    </cfRule>
  </conditionalFormatting>
  <conditionalFormatting sqref="L23">
    <cfRule type="cellIs" dxfId="208" priority="6" operator="equal">
      <formula>0</formula>
    </cfRule>
  </conditionalFormatting>
  <conditionalFormatting sqref="L24">
    <cfRule type="cellIs" dxfId="207" priority="5" operator="equal">
      <formula>0</formula>
    </cfRule>
  </conditionalFormatting>
  <conditionalFormatting sqref="L10">
    <cfRule type="cellIs" dxfId="206" priority="4" operator="equal">
      <formula>0</formula>
    </cfRule>
  </conditionalFormatting>
  <conditionalFormatting sqref="L11">
    <cfRule type="cellIs" dxfId="205" priority="3" operator="equal">
      <formula>0</formula>
    </cfRule>
  </conditionalFormatting>
  <conditionalFormatting sqref="L12">
    <cfRule type="cellIs" dxfId="204" priority="2" operator="equal">
      <formula>0</formula>
    </cfRule>
  </conditionalFormatting>
  <conditionalFormatting sqref="L13">
    <cfRule type="cellIs" dxfId="20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7" t="s">
        <v>367</v>
      </c>
      <c r="N3" s="538" t="s">
        <v>14</v>
      </c>
      <c r="O3" s="541">
        <f ca="1">($G3+$G4+$G5+$G6+$G7)</f>
        <v>801</v>
      </c>
    </row>
    <row r="4" spans="1:15" ht="15" customHeight="1" x14ac:dyDescent="0.25">
      <c r="A4" s="54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9"/>
      <c r="N4" s="539"/>
      <c r="O4" s="542"/>
    </row>
    <row r="5" spans="1:15" ht="15" customHeight="1" x14ac:dyDescent="0.25">
      <c r="A5" s="54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9"/>
      <c r="N5" s="539"/>
      <c r="O5" s="542"/>
    </row>
    <row r="6" spans="1:15" ht="15" customHeight="1" thickBot="1" x14ac:dyDescent="0.3">
      <c r="A6" s="54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9"/>
      <c r="N6" s="539"/>
      <c r="O6" s="542"/>
    </row>
    <row r="7" spans="1:15" ht="15" customHeight="1" thickBot="1" x14ac:dyDescent="0.3">
      <c r="A7" s="54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4"/>
      <c r="N7" s="554"/>
      <c r="O7" s="556"/>
    </row>
    <row r="8" spans="1:15" ht="14.65" customHeight="1" x14ac:dyDescent="0.25">
      <c r="A8" s="56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7" t="s">
        <v>368</v>
      </c>
      <c r="N8" s="538" t="s">
        <v>20</v>
      </c>
      <c r="O8" s="541">
        <f ca="1">($G8+$G9+$G10+$G13)</f>
        <v>992</v>
      </c>
    </row>
    <row r="9" spans="1:15" s="131" customFormat="1" ht="14.65" customHeight="1" x14ac:dyDescent="0.25">
      <c r="A9" s="57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51"/>
      <c r="N9" s="539"/>
      <c r="O9" s="542"/>
    </row>
    <row r="10" spans="1:15" ht="14.65" customHeight="1" thickBot="1" x14ac:dyDescent="0.3">
      <c r="A10" s="57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51"/>
      <c r="N10" s="539"/>
      <c r="O10" s="542"/>
    </row>
    <row r="11" spans="1:15" ht="15" customHeight="1" x14ac:dyDescent="0.25">
      <c r="A11" s="57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1"/>
      <c r="N11" s="539"/>
      <c r="O11" s="542"/>
    </row>
    <row r="12" spans="1:15" ht="39.6" customHeight="1" x14ac:dyDescent="0.25">
      <c r="A12" s="57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51"/>
      <c r="N12" s="539"/>
      <c r="O12" s="542"/>
    </row>
    <row r="13" spans="1:15" ht="15" customHeight="1" thickBot="1" x14ac:dyDescent="0.3">
      <c r="A13" s="57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8"/>
      <c r="N13" s="540"/>
      <c r="O13" s="543"/>
    </row>
    <row r="14" spans="1:15" ht="15" customHeight="1" thickBot="1" x14ac:dyDescent="0.3">
      <c r="A14" s="545" t="s">
        <v>23</v>
      </c>
      <c r="B14" s="43" t="s">
        <v>24</v>
      </c>
      <c r="C14" s="171" t="s">
        <v>613</v>
      </c>
      <c r="D14" s="57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5" t="s">
        <v>369</v>
      </c>
      <c r="N14" s="553" t="s">
        <v>29</v>
      </c>
      <c r="O14" s="555">
        <f ca="1">(4*32+G18+G19+G20+G21+G22+G23)</f>
        <v>128</v>
      </c>
    </row>
    <row r="15" spans="1:15" x14ac:dyDescent="0.25">
      <c r="A15" s="546"/>
      <c r="B15" s="35" t="s">
        <v>30</v>
      </c>
      <c r="C15" s="37" t="s">
        <v>613</v>
      </c>
      <c r="D15" s="57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44"/>
      <c r="N15" s="539"/>
      <c r="O15" s="542"/>
    </row>
    <row r="16" spans="1:15" x14ac:dyDescent="0.25">
      <c r="A16" s="546"/>
      <c r="B16" s="35" t="s">
        <v>31</v>
      </c>
      <c r="C16" s="37" t="s">
        <v>613</v>
      </c>
      <c r="D16" s="57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44"/>
      <c r="N16" s="539"/>
      <c r="O16" s="542"/>
    </row>
    <row r="17" spans="1:15" x14ac:dyDescent="0.25">
      <c r="A17" s="546"/>
      <c r="B17" s="35" t="s">
        <v>32</v>
      </c>
      <c r="C17" s="37" t="s">
        <v>613</v>
      </c>
      <c r="D17" s="57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44"/>
      <c r="N17" s="539"/>
      <c r="O17" s="542"/>
    </row>
    <row r="18" spans="1:15" ht="15.75" thickBot="1" x14ac:dyDescent="0.3">
      <c r="A18" s="546"/>
      <c r="B18" s="35" t="s">
        <v>34</v>
      </c>
      <c r="C18" s="35" t="s">
        <v>253</v>
      </c>
      <c r="D18" s="57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44"/>
      <c r="N18" s="539"/>
      <c r="O18" s="542"/>
    </row>
    <row r="19" spans="1:15" x14ac:dyDescent="0.25">
      <c r="A19" s="546"/>
      <c r="B19" s="35" t="s">
        <v>36</v>
      </c>
      <c r="C19" s="73" t="s">
        <v>214</v>
      </c>
      <c r="D19" s="57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44"/>
      <c r="N19" s="539"/>
      <c r="O19" s="542"/>
    </row>
    <row r="20" spans="1:15" x14ac:dyDescent="0.25">
      <c r="A20" s="546"/>
      <c r="B20" s="73" t="s">
        <v>246</v>
      </c>
      <c r="C20" s="73" t="s">
        <v>205</v>
      </c>
      <c r="D20" s="57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44"/>
      <c r="N20" s="539"/>
      <c r="O20" s="542"/>
    </row>
    <row r="21" spans="1:15" x14ac:dyDescent="0.25">
      <c r="A21" s="546"/>
      <c r="B21" s="73" t="s">
        <v>250</v>
      </c>
      <c r="C21" s="73" t="s">
        <v>390</v>
      </c>
      <c r="D21" s="57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44"/>
      <c r="N21" s="539"/>
      <c r="O21" s="542"/>
    </row>
    <row r="22" spans="1:15" ht="15.75" thickBot="1" x14ac:dyDescent="0.3">
      <c r="A22" s="546"/>
      <c r="B22" s="73" t="s">
        <v>251</v>
      </c>
      <c r="C22" s="73" t="s">
        <v>390</v>
      </c>
      <c r="D22" s="57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44"/>
      <c r="N22" s="539"/>
      <c r="O22" s="542"/>
    </row>
    <row r="23" spans="1:15" x14ac:dyDescent="0.25">
      <c r="A23" s="546"/>
      <c r="B23" s="73" t="s">
        <v>252</v>
      </c>
      <c r="C23" s="73" t="s">
        <v>390</v>
      </c>
      <c r="D23" s="57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44"/>
      <c r="N23" s="539"/>
      <c r="O23" s="542"/>
    </row>
    <row r="24" spans="1:15" x14ac:dyDescent="0.25">
      <c r="A24" s="572"/>
      <c r="B24" s="35" t="s">
        <v>38</v>
      </c>
      <c r="C24" s="37" t="s">
        <v>613</v>
      </c>
      <c r="D24" s="57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44"/>
      <c r="N24" s="539"/>
      <c r="O24" s="542"/>
    </row>
    <row r="25" spans="1:15" x14ac:dyDescent="0.25">
      <c r="A25" s="545" t="s">
        <v>41</v>
      </c>
      <c r="B25" s="35" t="s">
        <v>42</v>
      </c>
      <c r="C25" s="35" t="s">
        <v>614</v>
      </c>
      <c r="D25" s="574" t="s">
        <v>43</v>
      </c>
      <c r="E25" s="122"/>
      <c r="F25" s="25" t="s">
        <v>44</v>
      </c>
      <c r="G25" s="39">
        <f ca="1">IF($C25="No Param",32,VLOOKUP($C25,INDIRECT(Config!$B$1),HLOOKUP(D$1,INDIRECT(Config!$E$1),2,FALSE),FALSE)*32)</f>
        <v>0</v>
      </c>
      <c r="H25" s="16" t="str">
        <f ca="1">IF(G25=0,"N/A","0x8000")</f>
        <v>N/A</v>
      </c>
      <c r="I25" s="16" t="s">
        <v>45</v>
      </c>
      <c r="J25" s="16" t="s">
        <v>48</v>
      </c>
      <c r="K25" s="16" t="s">
        <v>387</v>
      </c>
      <c r="L25" s="16"/>
      <c r="M25" s="544" t="s">
        <v>370</v>
      </c>
      <c r="N25" s="539"/>
      <c r="O25" s="542">
        <f ca="1">(G25+G26)</f>
        <v>0</v>
      </c>
    </row>
    <row r="26" spans="1:15" ht="15.75" thickBot="1" x14ac:dyDescent="0.3">
      <c r="A26" s="548"/>
      <c r="B26" s="74" t="s">
        <v>46</v>
      </c>
      <c r="C26" s="74" t="s">
        <v>615</v>
      </c>
      <c r="D26" s="576"/>
      <c r="E26" s="123"/>
      <c r="F26" s="177" t="s">
        <v>44</v>
      </c>
      <c r="G26" s="75">
        <f ca="1">IF($C26="No Param",32,VLOOKUP($C26,INDIRECT(Config!$B$1),HLOOKUP(D$1,INDIRECT(Config!$E$1),2,FALSE),FALSE)*32)</f>
        <v>0</v>
      </c>
      <c r="H26" s="26" t="str">
        <f ca="1">IF(G26=0,"N/A","0x8004")</f>
        <v>N/A</v>
      </c>
      <c r="I26" s="26" t="s">
        <v>47</v>
      </c>
      <c r="J26" s="26" t="s">
        <v>48</v>
      </c>
      <c r="K26" s="26" t="s">
        <v>387</v>
      </c>
      <c r="L26" s="26"/>
      <c r="M26" s="540"/>
      <c r="N26" s="540"/>
      <c r="O26" s="543"/>
    </row>
    <row r="27" spans="1:15" ht="15.75" thickBot="1" x14ac:dyDescent="0.3">
      <c r="A27" s="124"/>
    </row>
    <row r="28" spans="1:15" x14ac:dyDescent="0.25">
      <c r="A28" s="53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8" t="s">
        <v>48</v>
      </c>
      <c r="O28" s="541">
        <f ca="1">SUM(G28:G42)</f>
        <v>0</v>
      </c>
    </row>
    <row r="29" spans="1:15" ht="15" customHeight="1" x14ac:dyDescent="0.25">
      <c r="A29" s="53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4" t="s">
        <v>369</v>
      </c>
      <c r="N29" s="539"/>
      <c r="O29" s="542"/>
    </row>
    <row r="30" spans="1:15" x14ac:dyDescent="0.25">
      <c r="A30" s="53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4"/>
      <c r="N30" s="539"/>
      <c r="O30" s="542"/>
    </row>
    <row r="31" spans="1:15" x14ac:dyDescent="0.25">
      <c r="A31" s="53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4"/>
      <c r="N31" s="539"/>
      <c r="O31" s="542"/>
    </row>
    <row r="32" spans="1:15" x14ac:dyDescent="0.25">
      <c r="A32" s="53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9"/>
      <c r="O32" s="542"/>
    </row>
    <row r="33" spans="1:15" x14ac:dyDescent="0.25">
      <c r="A33" s="53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9"/>
      <c r="O33" s="542"/>
    </row>
    <row r="34" spans="1:15" ht="15" customHeight="1" x14ac:dyDescent="0.25">
      <c r="A34" s="53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4" t="s">
        <v>369</v>
      </c>
      <c r="N34" s="539"/>
      <c r="O34" s="542"/>
    </row>
    <row r="35" spans="1:15" x14ac:dyDescent="0.25">
      <c r="A35" s="53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4"/>
      <c r="N35" s="539"/>
      <c r="O35" s="542"/>
    </row>
    <row r="36" spans="1:15" x14ac:dyDescent="0.25">
      <c r="A36" s="53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4"/>
      <c r="N36" s="539"/>
      <c r="O36" s="542"/>
    </row>
    <row r="37" spans="1:15" x14ac:dyDescent="0.25">
      <c r="A37" s="53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9"/>
      <c r="O37" s="542"/>
    </row>
    <row r="38" spans="1:15" x14ac:dyDescent="0.25">
      <c r="A38" s="53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9"/>
      <c r="O38" s="542"/>
    </row>
    <row r="39" spans="1:15" ht="15" customHeight="1" x14ac:dyDescent="0.25">
      <c r="A39" s="53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4" t="s">
        <v>369</v>
      </c>
      <c r="N39" s="539"/>
      <c r="O39" s="542"/>
    </row>
    <row r="40" spans="1:15" x14ac:dyDescent="0.25">
      <c r="A40" s="53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4"/>
      <c r="N40" s="539"/>
      <c r="O40" s="542"/>
    </row>
    <row r="41" spans="1:15" x14ac:dyDescent="0.25">
      <c r="A41" s="53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4"/>
      <c r="N41" s="539"/>
      <c r="O41" s="542"/>
    </row>
    <row r="42" spans="1:15" ht="15.75" thickBot="1" x14ac:dyDescent="0.3">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0"/>
      <c r="O42" s="54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2" priority="286" operator="equal">
      <formula>0</formula>
    </cfRule>
  </conditionalFormatting>
  <conditionalFormatting sqref="J28">
    <cfRule type="cellIs" dxfId="201" priority="302" operator="equal">
      <formula>0</formula>
    </cfRule>
  </conditionalFormatting>
  <conditionalFormatting sqref="C3">
    <cfRule type="cellIs" dxfId="200" priority="288" operator="equal">
      <formula>0</formula>
    </cfRule>
  </conditionalFormatting>
  <conditionalFormatting sqref="C4">
    <cfRule type="cellIs" dxfId="199" priority="287" operator="equal">
      <formula>0</formula>
    </cfRule>
  </conditionalFormatting>
  <conditionalFormatting sqref="B3 D3 G14:G26">
    <cfRule type="cellIs" dxfId="198" priority="299" operator="equal">
      <formula>0</formula>
    </cfRule>
  </conditionalFormatting>
  <conditionalFormatting sqref="B4 D4">
    <cfRule type="cellIs" dxfId="197" priority="298" operator="equal">
      <formula>0</formula>
    </cfRule>
  </conditionalFormatting>
  <conditionalFormatting sqref="B5 D5">
    <cfRule type="cellIs" dxfId="196" priority="297" operator="equal">
      <formula>0</formula>
    </cfRule>
  </conditionalFormatting>
  <conditionalFormatting sqref="B7">
    <cfRule type="cellIs" dxfId="195" priority="296" operator="equal">
      <formula>0</formula>
    </cfRule>
  </conditionalFormatting>
  <conditionalFormatting sqref="B8 D8">
    <cfRule type="cellIs" priority="295" operator="equal">
      <formula>0</formula>
    </cfRule>
  </conditionalFormatting>
  <conditionalFormatting sqref="B9 D9">
    <cfRule type="cellIs" dxfId="194" priority="294" operator="equal">
      <formula>0</formula>
    </cfRule>
  </conditionalFormatting>
  <conditionalFormatting sqref="B10 D10">
    <cfRule type="cellIs" dxfId="193" priority="292" operator="equal">
      <formula>0</formula>
    </cfRule>
    <cfRule type="cellIs" dxfId="192" priority="293" operator="equal">
      <formula>0</formula>
    </cfRule>
  </conditionalFormatting>
  <conditionalFormatting sqref="L3:L4">
    <cfRule type="cellIs" dxfId="191" priority="291" operator="equal">
      <formula>0</formula>
    </cfRule>
  </conditionalFormatting>
  <conditionalFormatting sqref="B6 D6">
    <cfRule type="cellIs" dxfId="190" priority="290" operator="equal">
      <formula>0</formula>
    </cfRule>
  </conditionalFormatting>
  <conditionalFormatting sqref="D7">
    <cfRule type="cellIs" dxfId="189" priority="289" operator="equal">
      <formula>0</formula>
    </cfRule>
  </conditionalFormatting>
  <conditionalFormatting sqref="C7">
    <cfRule type="cellIs" dxfId="188" priority="285" operator="equal">
      <formula>0</formula>
    </cfRule>
  </conditionalFormatting>
  <conditionalFormatting sqref="C8">
    <cfRule type="cellIs" priority="284" operator="equal">
      <formula>0</formula>
    </cfRule>
  </conditionalFormatting>
  <conditionalFormatting sqref="C9">
    <cfRule type="cellIs" dxfId="187" priority="283" operator="equal">
      <formula>0</formula>
    </cfRule>
  </conditionalFormatting>
  <conditionalFormatting sqref="C10">
    <cfRule type="cellIs" dxfId="186" priority="281" operator="equal">
      <formula>0</formula>
    </cfRule>
    <cfRule type="cellIs" dxfId="185" priority="282" operator="equal">
      <formula>0</formula>
    </cfRule>
  </conditionalFormatting>
  <conditionalFormatting sqref="C6">
    <cfRule type="cellIs" dxfId="184" priority="280" operator="equal">
      <formula>0</formula>
    </cfRule>
  </conditionalFormatting>
  <conditionalFormatting sqref="G31">
    <cfRule type="cellIs" dxfId="183" priority="204" operator="equal">
      <formula>0</formula>
    </cfRule>
  </conditionalFormatting>
  <conditionalFormatting sqref="G30">
    <cfRule type="cellIs" dxfId="182" priority="203" operator="equal">
      <formula>0</formula>
    </cfRule>
  </conditionalFormatting>
  <conditionalFormatting sqref="G39">
    <cfRule type="cellIs" dxfId="181" priority="202" operator="equal">
      <formula>0</formula>
    </cfRule>
  </conditionalFormatting>
  <conditionalFormatting sqref="G32">
    <cfRule type="cellIs" dxfId="180" priority="209" operator="equal">
      <formula>0</formula>
    </cfRule>
  </conditionalFormatting>
  <conditionalFormatting sqref="G41">
    <cfRule type="cellIs" dxfId="179" priority="201" operator="equal">
      <formula>0</formula>
    </cfRule>
  </conditionalFormatting>
  <conditionalFormatting sqref="G40">
    <cfRule type="cellIs" dxfId="178" priority="200" operator="equal">
      <formula>0</formula>
    </cfRule>
  </conditionalFormatting>
  <conditionalFormatting sqref="L5">
    <cfRule type="cellIs" dxfId="177" priority="248" operator="equal">
      <formula>0</formula>
    </cfRule>
  </conditionalFormatting>
  <conditionalFormatting sqref="L6">
    <cfRule type="cellIs" dxfId="176" priority="247" operator="equal">
      <formula>0</formula>
    </cfRule>
  </conditionalFormatting>
  <conditionalFormatting sqref="L7">
    <cfRule type="cellIs" dxfId="175" priority="246" operator="equal">
      <formula>0</formula>
    </cfRule>
  </conditionalFormatting>
  <conditionalFormatting sqref="L8:L9">
    <cfRule type="cellIs" dxfId="174" priority="245" operator="equal">
      <formula>0</formula>
    </cfRule>
  </conditionalFormatting>
  <conditionalFormatting sqref="L32">
    <cfRule type="cellIs" dxfId="173" priority="241" operator="equal">
      <formula>0</formula>
    </cfRule>
  </conditionalFormatting>
  <conditionalFormatting sqref="L31">
    <cfRule type="cellIs" dxfId="172" priority="240" operator="equal">
      <formula>0</formula>
    </cfRule>
  </conditionalFormatting>
  <conditionalFormatting sqref="L30">
    <cfRule type="cellIs" dxfId="171" priority="239" operator="equal">
      <formula>0</formula>
    </cfRule>
  </conditionalFormatting>
  <conditionalFormatting sqref="L29">
    <cfRule type="cellIs" dxfId="170" priority="238" operator="equal">
      <formula>0</formula>
    </cfRule>
  </conditionalFormatting>
  <conditionalFormatting sqref="L37">
    <cfRule type="cellIs" dxfId="169" priority="237" operator="equal">
      <formula>0</formula>
    </cfRule>
  </conditionalFormatting>
  <conditionalFormatting sqref="L36">
    <cfRule type="cellIs" dxfId="168" priority="236" operator="equal">
      <formula>0</formula>
    </cfRule>
  </conditionalFormatting>
  <conditionalFormatting sqref="L35">
    <cfRule type="cellIs" dxfId="167" priority="235" operator="equal">
      <formula>0</formula>
    </cfRule>
  </conditionalFormatting>
  <conditionalFormatting sqref="L34">
    <cfRule type="cellIs" dxfId="166" priority="234" operator="equal">
      <formula>0</formula>
    </cfRule>
  </conditionalFormatting>
  <conditionalFormatting sqref="L42">
    <cfRule type="cellIs" dxfId="165" priority="233" operator="equal">
      <formula>0</formula>
    </cfRule>
  </conditionalFormatting>
  <conditionalFormatting sqref="L41">
    <cfRule type="cellIs" dxfId="164" priority="232" operator="equal">
      <formula>0</formula>
    </cfRule>
  </conditionalFormatting>
  <conditionalFormatting sqref="L40">
    <cfRule type="cellIs" dxfId="163" priority="231" operator="equal">
      <formula>0</formula>
    </cfRule>
  </conditionalFormatting>
  <conditionalFormatting sqref="L39">
    <cfRule type="cellIs" dxfId="162" priority="230" operator="equal">
      <formula>0</formula>
    </cfRule>
  </conditionalFormatting>
  <conditionalFormatting sqref="L14">
    <cfRule type="cellIs" dxfId="161" priority="229" operator="equal">
      <formula>0</formula>
    </cfRule>
  </conditionalFormatting>
  <conditionalFormatting sqref="L15">
    <cfRule type="cellIs" dxfId="160" priority="228" operator="equal">
      <formula>0</formula>
    </cfRule>
  </conditionalFormatting>
  <conditionalFormatting sqref="L16">
    <cfRule type="cellIs" dxfId="159" priority="227" operator="equal">
      <formula>0</formula>
    </cfRule>
  </conditionalFormatting>
  <conditionalFormatting sqref="L17">
    <cfRule type="cellIs" dxfId="158" priority="226" operator="equal">
      <formula>0</formula>
    </cfRule>
  </conditionalFormatting>
  <conditionalFormatting sqref="L18">
    <cfRule type="cellIs" dxfId="157" priority="225" operator="equal">
      <formula>0</formula>
    </cfRule>
  </conditionalFormatting>
  <conditionalFormatting sqref="L19">
    <cfRule type="cellIs" dxfId="156" priority="224" operator="equal">
      <formula>0</formula>
    </cfRule>
  </conditionalFormatting>
  <conditionalFormatting sqref="L20">
    <cfRule type="cellIs" dxfId="155" priority="223" operator="equal">
      <formula>0</formula>
    </cfRule>
  </conditionalFormatting>
  <conditionalFormatting sqref="L21">
    <cfRule type="cellIs" dxfId="154" priority="222" operator="equal">
      <formula>0</formula>
    </cfRule>
  </conditionalFormatting>
  <conditionalFormatting sqref="L22">
    <cfRule type="cellIs" dxfId="153" priority="221" operator="equal">
      <formula>0</formula>
    </cfRule>
  </conditionalFormatting>
  <conditionalFormatting sqref="L23">
    <cfRule type="cellIs" dxfId="152" priority="220" operator="equal">
      <formula>0</formula>
    </cfRule>
  </conditionalFormatting>
  <conditionalFormatting sqref="L24">
    <cfRule type="cellIs" dxfId="151" priority="219" operator="equal">
      <formula>0</formula>
    </cfRule>
  </conditionalFormatting>
  <conditionalFormatting sqref="G34">
    <cfRule type="cellIs" dxfId="150" priority="212" operator="equal">
      <formula>0</formula>
    </cfRule>
  </conditionalFormatting>
  <conditionalFormatting sqref="G36">
    <cfRule type="cellIs" dxfId="149" priority="211" operator="equal">
      <formula>0</formula>
    </cfRule>
  </conditionalFormatting>
  <conditionalFormatting sqref="G29">
    <cfRule type="cellIs" dxfId="148" priority="205" operator="equal">
      <formula>0</formula>
    </cfRule>
  </conditionalFormatting>
  <conditionalFormatting sqref="G33">
    <cfRule type="cellIs" dxfId="147" priority="208" operator="equal">
      <formula>0</formula>
    </cfRule>
  </conditionalFormatting>
  <conditionalFormatting sqref="G28">
    <cfRule type="cellIs" dxfId="146" priority="210" operator="equal">
      <formula>0</formula>
    </cfRule>
  </conditionalFormatting>
  <conditionalFormatting sqref="G38">
    <cfRule type="cellIs" dxfId="145" priority="207" operator="equal">
      <formula>0</formula>
    </cfRule>
  </conditionalFormatting>
  <conditionalFormatting sqref="G35">
    <cfRule type="cellIs" dxfId="144" priority="206" operator="equal">
      <formula>0</formula>
    </cfRule>
  </conditionalFormatting>
  <conditionalFormatting sqref="G37">
    <cfRule type="cellIs" dxfId="143" priority="199" operator="equal">
      <formula>0</formula>
    </cfRule>
  </conditionalFormatting>
  <conditionalFormatting sqref="G42">
    <cfRule type="cellIs" dxfId="142" priority="198" operator="equal">
      <formula>0</formula>
    </cfRule>
  </conditionalFormatting>
  <conditionalFormatting sqref="E10">
    <cfRule type="cellIs" priority="155" operator="equal">
      <formula>0</formula>
    </cfRule>
  </conditionalFormatting>
  <conditionalFormatting sqref="E4">
    <cfRule type="cellIs" dxfId="141" priority="168" operator="equal">
      <formula>0</formula>
    </cfRule>
  </conditionalFormatting>
  <conditionalFormatting sqref="E3">
    <cfRule type="cellIs" dxfId="140" priority="170" operator="equal">
      <formula>0</formula>
    </cfRule>
  </conditionalFormatting>
  <conditionalFormatting sqref="E3">
    <cfRule type="cellIs" priority="169" operator="equal">
      <formula>0</formula>
    </cfRule>
  </conditionalFormatting>
  <conditionalFormatting sqref="E5">
    <cfRule type="cellIs" dxfId="139" priority="166" operator="equal">
      <formula>0</formula>
    </cfRule>
  </conditionalFormatting>
  <conditionalFormatting sqref="E5">
    <cfRule type="cellIs" priority="165" operator="equal">
      <formula>0</formula>
    </cfRule>
  </conditionalFormatting>
  <conditionalFormatting sqref="E7">
    <cfRule type="cellIs" dxfId="138" priority="162" operator="equal">
      <formula>0</formula>
    </cfRule>
  </conditionalFormatting>
  <conditionalFormatting sqref="E7">
    <cfRule type="cellIs" priority="161" operator="equal">
      <formula>0</formula>
    </cfRule>
  </conditionalFormatting>
  <conditionalFormatting sqref="E9">
    <cfRule type="cellIs" dxfId="137"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6" priority="164" operator="equal">
      <formula>0</formula>
    </cfRule>
  </conditionalFormatting>
  <conditionalFormatting sqref="E6">
    <cfRule type="cellIs" priority="163" operator="equal">
      <formula>0</formula>
    </cfRule>
  </conditionalFormatting>
  <conditionalFormatting sqref="E8">
    <cfRule type="cellIs" dxfId="135" priority="160" operator="equal">
      <formula>0</formula>
    </cfRule>
  </conditionalFormatting>
  <conditionalFormatting sqref="E8">
    <cfRule type="cellIs" priority="159" operator="equal">
      <formula>0</formula>
    </cfRule>
  </conditionalFormatting>
  <conditionalFormatting sqref="E10">
    <cfRule type="cellIs" dxfId="134" priority="156" operator="equal">
      <formula>0</formula>
    </cfRule>
  </conditionalFormatting>
  <conditionalFormatting sqref="G4:G10">
    <cfRule type="cellIs" dxfId="133" priority="122" operator="equal">
      <formula>0</formula>
    </cfRule>
  </conditionalFormatting>
  <conditionalFormatting sqref="F3 F7 F11 F15 F19 F23">
    <cfRule type="cellIs" dxfId="132" priority="121" operator="equal">
      <formula>0</formula>
    </cfRule>
  </conditionalFormatting>
  <conditionalFormatting sqref="F4 F8 F12 F16 F20 F24">
    <cfRule type="cellIs" dxfId="131" priority="120" operator="equal">
      <formula>0</formula>
    </cfRule>
  </conditionalFormatting>
  <conditionalFormatting sqref="H5">
    <cfRule type="cellIs" dxfId="130" priority="106" operator="equal">
      <formula>0</formula>
    </cfRule>
  </conditionalFormatting>
  <conditionalFormatting sqref="I7">
    <cfRule type="cellIs" dxfId="129" priority="109" operator="equal">
      <formula>0</formula>
    </cfRule>
  </conditionalFormatting>
  <conditionalFormatting sqref="F6 F10 F14 F18 F22">
    <cfRule type="cellIs" dxfId="128" priority="113" operator="equal">
      <formula>0</formula>
    </cfRule>
  </conditionalFormatting>
  <conditionalFormatting sqref="G3:I3">
    <cfRule type="cellIs" dxfId="127" priority="112" operator="equal">
      <formula>0</formula>
    </cfRule>
  </conditionalFormatting>
  <conditionalFormatting sqref="H4:I4">
    <cfRule type="cellIs" dxfId="126" priority="111" operator="equal">
      <formula>0</formula>
    </cfRule>
  </conditionalFormatting>
  <conditionalFormatting sqref="I6">
    <cfRule type="cellIs" dxfId="125" priority="107" operator="equal">
      <formula>0</formula>
    </cfRule>
  </conditionalFormatting>
  <conditionalFormatting sqref="H6">
    <cfRule type="cellIs" dxfId="124" priority="105" operator="equal">
      <formula>0</formula>
    </cfRule>
  </conditionalFormatting>
  <conditionalFormatting sqref="I9:I10">
    <cfRule type="cellIs" priority="101" operator="equal">
      <formula>0</formula>
    </cfRule>
  </conditionalFormatting>
  <conditionalFormatting sqref="F5 F9 F13 F17 F21">
    <cfRule type="cellIs" dxfId="123" priority="119" operator="equal">
      <formula>0</formula>
    </cfRule>
  </conditionalFormatting>
  <conditionalFormatting sqref="H9:H10">
    <cfRule type="cellIs" priority="117" operator="equal">
      <formula>0</formula>
    </cfRule>
  </conditionalFormatting>
  <conditionalFormatting sqref="H7">
    <cfRule type="cellIs" dxfId="122" priority="104" operator="equal">
      <formula>0</formula>
    </cfRule>
  </conditionalFormatting>
  <conditionalFormatting sqref="I5">
    <cfRule type="cellIs" dxfId="121" priority="110" operator="equal">
      <formula>0</formula>
    </cfRule>
  </conditionalFormatting>
  <conditionalFormatting sqref="H8:I8">
    <cfRule type="cellIs" priority="108" operator="equal">
      <formula>0</formula>
    </cfRule>
  </conditionalFormatting>
  <conditionalFormatting sqref="E11 G11">
    <cfRule type="cellIs" dxfId="120" priority="84" operator="equal">
      <formula>0</formula>
    </cfRule>
  </conditionalFormatting>
  <conditionalFormatting sqref="I11">
    <cfRule type="cellIs" priority="83" operator="equal">
      <formula>0</formula>
    </cfRule>
  </conditionalFormatting>
  <conditionalFormatting sqref="E13 G13">
    <cfRule type="cellIs" dxfId="119"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8"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7"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6" priority="28" operator="equal">
      <formula>0</formula>
    </cfRule>
  </conditionalFormatting>
  <conditionalFormatting sqref="K26">
    <cfRule type="cellIs" dxfId="115" priority="27" operator="equal">
      <formula>0</formula>
    </cfRule>
  </conditionalFormatting>
  <conditionalFormatting sqref="J25">
    <cfRule type="cellIs" dxfId="114" priority="26" operator="equal">
      <formula>0</formula>
    </cfRule>
  </conditionalFormatting>
  <conditionalFormatting sqref="J26">
    <cfRule type="cellIs" dxfId="113" priority="25" operator="equal">
      <formula>0</formula>
    </cfRule>
  </conditionalFormatting>
  <conditionalFormatting sqref="K3:K4">
    <cfRule type="cellIs" dxfId="112" priority="24" operator="equal">
      <formula>0</formula>
    </cfRule>
  </conditionalFormatting>
  <conditionalFormatting sqref="K5">
    <cfRule type="cellIs" dxfId="111" priority="23" operator="equal">
      <formula>0</formula>
    </cfRule>
  </conditionalFormatting>
  <conditionalFormatting sqref="K6">
    <cfRule type="cellIs" dxfId="110" priority="22" operator="equal">
      <formula>0</formula>
    </cfRule>
  </conditionalFormatting>
  <conditionalFormatting sqref="K9">
    <cfRule type="cellIs" dxfId="109" priority="21" operator="equal">
      <formula>0</formula>
    </cfRule>
  </conditionalFormatting>
  <conditionalFormatting sqref="K10">
    <cfRule type="cellIs" dxfId="108" priority="20" operator="equal">
      <formula>0</formula>
    </cfRule>
  </conditionalFormatting>
  <conditionalFormatting sqref="K7">
    <cfRule type="cellIs" dxfId="107" priority="19" operator="equal">
      <formula>0</formula>
    </cfRule>
  </conditionalFormatting>
  <conditionalFormatting sqref="K8">
    <cfRule type="cellIs" dxfId="106" priority="18" operator="equal">
      <formula>0</formula>
    </cfRule>
  </conditionalFormatting>
  <conditionalFormatting sqref="K11">
    <cfRule type="cellIs" dxfId="105" priority="17" operator="equal">
      <formula>0</formula>
    </cfRule>
  </conditionalFormatting>
  <conditionalFormatting sqref="K13">
    <cfRule type="cellIs" dxfId="104" priority="16" operator="equal">
      <formula>0</formula>
    </cfRule>
  </conditionalFormatting>
  <conditionalFormatting sqref="K12">
    <cfRule type="cellIs" dxfId="103" priority="15" operator="equal">
      <formula>0</formula>
    </cfRule>
  </conditionalFormatting>
  <conditionalFormatting sqref="J3:J4">
    <cfRule type="cellIs" dxfId="102" priority="14" operator="equal">
      <formula>0</formula>
    </cfRule>
  </conditionalFormatting>
  <conditionalFormatting sqref="J5">
    <cfRule type="cellIs" dxfId="101" priority="13" operator="equal">
      <formula>0</formula>
    </cfRule>
  </conditionalFormatting>
  <conditionalFormatting sqref="J6">
    <cfRule type="cellIs" dxfId="100" priority="12" operator="equal">
      <formula>0</formula>
    </cfRule>
  </conditionalFormatting>
  <conditionalFormatting sqref="J9">
    <cfRule type="cellIs" dxfId="99" priority="11" operator="equal">
      <formula>0</formula>
    </cfRule>
  </conditionalFormatting>
  <conditionalFormatting sqref="J10">
    <cfRule type="cellIs" dxfId="98" priority="10" operator="equal">
      <formula>0</formula>
    </cfRule>
  </conditionalFormatting>
  <conditionalFormatting sqref="J7">
    <cfRule type="cellIs" dxfId="97" priority="9" operator="equal">
      <formula>0</formula>
    </cfRule>
  </conditionalFormatting>
  <conditionalFormatting sqref="J8">
    <cfRule type="cellIs" dxfId="96" priority="8" operator="equal">
      <formula>0</formula>
    </cfRule>
  </conditionalFormatting>
  <conditionalFormatting sqref="J11">
    <cfRule type="cellIs" dxfId="95" priority="7" operator="equal">
      <formula>0</formula>
    </cfRule>
  </conditionalFormatting>
  <conditionalFormatting sqref="J13">
    <cfRule type="cellIs" dxfId="94" priority="6" operator="equal">
      <formula>0</formula>
    </cfRule>
  </conditionalFormatting>
  <conditionalFormatting sqref="J12">
    <cfRule type="cellIs" dxfId="93" priority="5" operator="equal">
      <formula>0</formula>
    </cfRule>
  </conditionalFormatting>
  <conditionalFormatting sqref="L10">
    <cfRule type="cellIs" dxfId="92" priority="4" operator="equal">
      <formula>0</formula>
    </cfRule>
  </conditionalFormatting>
  <conditionalFormatting sqref="L11">
    <cfRule type="cellIs" dxfId="91" priority="3" operator="equal">
      <formula>0</formula>
    </cfRule>
  </conditionalFormatting>
  <conditionalFormatting sqref="L12">
    <cfRule type="cellIs" dxfId="90" priority="2" operator="equal">
      <formula>0</formula>
    </cfRule>
  </conditionalFormatting>
  <conditionalFormatting sqref="L13">
    <cfRule type="cellIs" dxfId="8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3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8" t="s">
        <v>48</v>
      </c>
      <c r="O3" s="541">
        <f ca="1">SUM(F3:F17)</f>
        <v>576</v>
      </c>
    </row>
    <row r="4" spans="1:15" ht="15.4" customHeight="1" x14ac:dyDescent="0.25">
      <c r="A4" s="53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44" t="s">
        <v>369</v>
      </c>
      <c r="N4" s="539"/>
      <c r="O4" s="542"/>
    </row>
    <row r="5" spans="1:15" ht="15.4" customHeight="1" x14ac:dyDescent="0.25">
      <c r="A5" s="53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44"/>
      <c r="N5" s="539"/>
      <c r="O5" s="542"/>
    </row>
    <row r="6" spans="1:15" ht="15.4" customHeight="1" x14ac:dyDescent="0.25">
      <c r="A6" s="53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44"/>
      <c r="N6" s="539"/>
      <c r="O6" s="542"/>
    </row>
    <row r="7" spans="1:15" ht="15.4" customHeight="1" x14ac:dyDescent="0.25">
      <c r="A7" s="53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9"/>
      <c r="O7" s="542"/>
    </row>
    <row r="8" spans="1:15" ht="15.4" customHeight="1" x14ac:dyDescent="0.25">
      <c r="A8" s="53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9"/>
      <c r="O8" s="542"/>
    </row>
    <row r="9" spans="1:15" ht="15.4" customHeight="1" x14ac:dyDescent="0.25">
      <c r="A9" s="53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44" t="s">
        <v>369</v>
      </c>
      <c r="N9" s="539"/>
      <c r="O9" s="542"/>
    </row>
    <row r="10" spans="1:15" ht="15.4" customHeight="1" x14ac:dyDescent="0.25">
      <c r="A10" s="53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44"/>
      <c r="N10" s="539"/>
      <c r="O10" s="542"/>
    </row>
    <row r="11" spans="1:15" ht="15.4" customHeight="1" x14ac:dyDescent="0.25">
      <c r="A11" s="53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44"/>
      <c r="N11" s="539"/>
      <c r="O11" s="542"/>
    </row>
    <row r="12" spans="1:15" ht="15.4" customHeight="1" x14ac:dyDescent="0.25">
      <c r="A12" s="53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9"/>
      <c r="O12" s="542"/>
    </row>
    <row r="13" spans="1:15" ht="15.4" customHeight="1" x14ac:dyDescent="0.25">
      <c r="A13" s="53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9"/>
      <c r="O13" s="542"/>
    </row>
    <row r="14" spans="1:15" ht="15.4" customHeight="1" x14ac:dyDescent="0.25">
      <c r="A14" s="53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44" t="s">
        <v>369</v>
      </c>
      <c r="N14" s="539"/>
      <c r="O14" s="542"/>
    </row>
    <row r="15" spans="1:15" ht="15.4" customHeight="1" x14ac:dyDescent="0.25">
      <c r="A15" s="53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44"/>
      <c r="N15" s="539"/>
      <c r="O15" s="542"/>
    </row>
    <row r="16" spans="1:15" ht="15.4" customHeight="1" x14ac:dyDescent="0.25">
      <c r="A16" s="53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44"/>
      <c r="N16" s="539"/>
      <c r="O16" s="542"/>
    </row>
    <row r="17" spans="1:15" ht="15.4" customHeight="1" thickBot="1" x14ac:dyDescent="0.3">
      <c r="A17" s="53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40"/>
      <c r="O17" s="54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8" priority="138" operator="equal">
      <formula>0</formula>
    </cfRule>
  </conditionalFormatting>
  <conditionalFormatting sqref="K7">
    <cfRule type="cellIs" dxfId="87" priority="75" operator="equal">
      <formula>0</formula>
    </cfRule>
  </conditionalFormatting>
  <conditionalFormatting sqref="K6">
    <cfRule type="cellIs" dxfId="86" priority="74" operator="equal">
      <formula>0</formula>
    </cfRule>
  </conditionalFormatting>
  <conditionalFormatting sqref="K5">
    <cfRule type="cellIs" dxfId="85" priority="73" operator="equal">
      <formula>0</formula>
    </cfRule>
  </conditionalFormatting>
  <conditionalFormatting sqref="K4">
    <cfRule type="cellIs" dxfId="84" priority="72" operator="equal">
      <formula>0</formula>
    </cfRule>
  </conditionalFormatting>
  <conditionalFormatting sqref="K12">
    <cfRule type="cellIs" dxfId="83" priority="71" operator="equal">
      <formula>0</formula>
    </cfRule>
  </conditionalFormatting>
  <conditionalFormatting sqref="K11">
    <cfRule type="cellIs" dxfId="82" priority="70" operator="equal">
      <formula>0</formula>
    </cfRule>
  </conditionalFormatting>
  <conditionalFormatting sqref="K10">
    <cfRule type="cellIs" dxfId="81" priority="69" operator="equal">
      <formula>0</formula>
    </cfRule>
  </conditionalFormatting>
  <conditionalFormatting sqref="K9">
    <cfRule type="cellIs" dxfId="80" priority="68" operator="equal">
      <formula>0</formula>
    </cfRule>
  </conditionalFormatting>
  <conditionalFormatting sqref="K17">
    <cfRule type="cellIs" dxfId="79" priority="67" operator="equal">
      <formula>0</formula>
    </cfRule>
  </conditionalFormatting>
  <conditionalFormatting sqref="K16">
    <cfRule type="cellIs" dxfId="78" priority="66" operator="equal">
      <formula>0</formula>
    </cfRule>
  </conditionalFormatting>
  <conditionalFormatting sqref="K15">
    <cfRule type="cellIs" dxfId="77" priority="65" operator="equal">
      <formula>0</formula>
    </cfRule>
  </conditionalFormatting>
  <conditionalFormatting sqref="K14">
    <cfRule type="cellIs" dxfId="76" priority="64" operator="equal">
      <formula>0</formula>
    </cfRule>
  </conditionalFormatting>
  <conditionalFormatting sqref="L7:L8 L12 L3:L5">
    <cfRule type="cellIs" dxfId="75" priority="42" operator="equal">
      <formula>0</formula>
    </cfRule>
  </conditionalFormatting>
  <conditionalFormatting sqref="L6">
    <cfRule type="cellIs" dxfId="74" priority="41" operator="equal">
      <formula>0</formula>
    </cfRule>
  </conditionalFormatting>
  <conditionalFormatting sqref="L13">
    <cfRule type="cellIs" dxfId="73" priority="34" operator="equal">
      <formula>0</formula>
    </cfRule>
  </conditionalFormatting>
  <conditionalFormatting sqref="L9">
    <cfRule type="cellIs" dxfId="72" priority="39" operator="equal">
      <formula>0</formula>
    </cfRule>
  </conditionalFormatting>
  <conditionalFormatting sqref="L11">
    <cfRule type="cellIs" dxfId="71" priority="38" operator="equal">
      <formula>0</formula>
    </cfRule>
  </conditionalFormatting>
  <conditionalFormatting sqref="L16">
    <cfRule type="cellIs" dxfId="70" priority="36" operator="equal">
      <formula>0</formula>
    </cfRule>
  </conditionalFormatting>
  <conditionalFormatting sqref="F9">
    <cfRule type="cellIs" dxfId="69" priority="18" operator="equal">
      <formula>0</formula>
    </cfRule>
  </conditionalFormatting>
  <conditionalFormatting sqref="F11">
    <cfRule type="cellIs" dxfId="68" priority="17" operator="equal">
      <formula>0</formula>
    </cfRule>
  </conditionalFormatting>
  <conditionalFormatting sqref="F4">
    <cfRule type="cellIs" dxfId="67" priority="11" operator="equal">
      <formula>0</formula>
    </cfRule>
  </conditionalFormatting>
  <conditionalFormatting sqref="F7">
    <cfRule type="cellIs" dxfId="66" priority="15" operator="equal">
      <formula>0</formula>
    </cfRule>
  </conditionalFormatting>
  <conditionalFormatting sqref="F8">
    <cfRule type="cellIs" dxfId="65" priority="14" operator="equal">
      <formula>0</formula>
    </cfRule>
  </conditionalFormatting>
  <conditionalFormatting sqref="F3">
    <cfRule type="cellIs" dxfId="64" priority="16" operator="equal">
      <formula>0</formula>
    </cfRule>
  </conditionalFormatting>
  <conditionalFormatting sqref="F13">
    <cfRule type="cellIs" dxfId="63" priority="13" operator="equal">
      <formula>0</formula>
    </cfRule>
  </conditionalFormatting>
  <conditionalFormatting sqref="F10">
    <cfRule type="cellIs" dxfId="62" priority="12" operator="equal">
      <formula>0</formula>
    </cfRule>
  </conditionalFormatting>
  <conditionalFormatting sqref="F6">
    <cfRule type="cellIs" dxfId="61" priority="10" operator="equal">
      <formula>0</formula>
    </cfRule>
  </conditionalFormatting>
  <conditionalFormatting sqref="F5">
    <cfRule type="cellIs" dxfId="60" priority="9" operator="equal">
      <formula>0</formula>
    </cfRule>
  </conditionalFormatting>
  <conditionalFormatting sqref="F14">
    <cfRule type="cellIs" dxfId="59" priority="8" operator="equal">
      <formula>0</formula>
    </cfRule>
  </conditionalFormatting>
  <conditionalFormatting sqref="F16">
    <cfRule type="cellIs" dxfId="58" priority="7" operator="equal">
      <formula>0</formula>
    </cfRule>
  </conditionalFormatting>
  <conditionalFormatting sqref="F15">
    <cfRule type="cellIs" dxfId="57" priority="6" operator="equal">
      <formula>0</formula>
    </cfRule>
  </conditionalFormatting>
  <conditionalFormatting sqref="F12">
    <cfRule type="cellIs" dxfId="56" priority="5" operator="equal">
      <formula>0</formula>
    </cfRule>
  </conditionalFormatting>
  <conditionalFormatting sqref="F17">
    <cfRule type="cellIs" dxfId="55" priority="4" operator="equal">
      <formula>0</formula>
    </cfRule>
  </conditionalFormatting>
  <conditionalFormatting sqref="L14">
    <cfRule type="cellIs" dxfId="54" priority="3" operator="equal">
      <formula>0</formula>
    </cfRule>
  </conditionalFormatting>
  <conditionalFormatting sqref="L10">
    <cfRule type="cellIs" dxfId="53" priority="2" operator="equal">
      <formula>0</formula>
    </cfRule>
  </conditionalFormatting>
  <conditionalFormatting sqref="L15">
    <cfRule type="cellIs" dxfId="5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8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8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8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8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8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8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8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8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8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8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8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8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8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8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8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8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8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8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8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8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8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8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8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8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8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8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8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8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8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8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8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8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8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8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5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8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5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5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8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8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5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8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5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54" t="s">
        <v>38</v>
      </c>
      <c r="B104" s="4" t="s">
        <v>613</v>
      </c>
      <c r="C104" s="203">
        <v>0</v>
      </c>
      <c r="D104" s="203">
        <v>16</v>
      </c>
      <c r="E104" s="242" t="s">
        <v>262</v>
      </c>
      <c r="F104" s="203" t="s">
        <v>262</v>
      </c>
      <c r="G104" s="57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80"/>
      <c r="B105" s="4" t="s">
        <v>613</v>
      </c>
      <c r="C105" s="203">
        <v>16</v>
      </c>
      <c r="D105" s="203">
        <v>8</v>
      </c>
      <c r="E105" s="242" t="s">
        <v>263</v>
      </c>
      <c r="F105" s="203" t="s">
        <v>263</v>
      </c>
      <c r="G105" s="57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80"/>
      <c r="B106" s="4" t="s">
        <v>613</v>
      </c>
      <c r="C106" s="203">
        <v>24</v>
      </c>
      <c r="D106" s="203">
        <v>4</v>
      </c>
      <c r="E106" s="242" t="s">
        <v>264</v>
      </c>
      <c r="F106" s="203" t="s">
        <v>264</v>
      </c>
      <c r="G106" s="57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53"/>
      <c r="B107" s="4" t="s">
        <v>613</v>
      </c>
      <c r="C107" s="203">
        <v>28</v>
      </c>
      <c r="D107" s="203">
        <v>4</v>
      </c>
      <c r="E107" s="242" t="s">
        <v>265</v>
      </c>
      <c r="F107" s="203" t="s">
        <v>265</v>
      </c>
      <c r="G107" s="57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5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8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5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5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5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5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8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5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5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5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5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8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5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5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5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1" priority="6" operator="equal">
      <formula>"N/A"</formula>
    </cfRule>
  </conditionalFormatting>
  <conditionalFormatting sqref="P119:R119">
    <cfRule type="cellIs" dxfId="50" priority="5" operator="equal">
      <formula>"N/A"</formula>
    </cfRule>
  </conditionalFormatting>
  <conditionalFormatting sqref="P121:R121">
    <cfRule type="cellIs" dxfId="49" priority="4" operator="equal">
      <formula>"N/A"</formula>
    </cfRule>
  </conditionalFormatting>
  <conditionalFormatting sqref="P84:R84">
    <cfRule type="cellIs" dxfId="48" priority="3" operator="equal">
      <formula>"N/A"</formula>
    </cfRule>
  </conditionalFormatting>
  <conditionalFormatting sqref="P64:R64">
    <cfRule type="cellIs" dxfId="47" priority="2" operator="equal">
      <formula>"N/A"</formula>
    </cfRule>
  </conditionalFormatting>
  <conditionalFormatting sqref="P65:R65">
    <cfRule type="cellIs" dxfId="4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8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8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8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8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8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8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8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8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8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8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8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8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8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8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8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8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8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8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8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8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8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8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8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8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8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8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8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8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8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8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8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8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8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8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5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8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5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5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8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8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5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8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5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54" t="s">
        <v>38</v>
      </c>
      <c r="B104" s="4" t="s">
        <v>613</v>
      </c>
      <c r="C104" s="203">
        <v>0</v>
      </c>
      <c r="D104" s="203">
        <v>16</v>
      </c>
      <c r="E104" s="203" t="s">
        <v>262</v>
      </c>
      <c r="F104" s="57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80"/>
      <c r="B105" s="4" t="s">
        <v>613</v>
      </c>
      <c r="C105" s="203">
        <v>16</v>
      </c>
      <c r="D105" s="203">
        <v>8</v>
      </c>
      <c r="E105" s="203" t="s">
        <v>263</v>
      </c>
      <c r="F105" s="57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80"/>
      <c r="B106" s="4" t="s">
        <v>613</v>
      </c>
      <c r="C106" s="203">
        <v>24</v>
      </c>
      <c r="D106" s="203">
        <v>4</v>
      </c>
      <c r="E106" s="203" t="s">
        <v>264</v>
      </c>
      <c r="F106" s="57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53"/>
      <c r="B107" s="4" t="s">
        <v>613</v>
      </c>
      <c r="C107" s="203">
        <v>28</v>
      </c>
      <c r="D107" s="203">
        <v>4</v>
      </c>
      <c r="E107" s="203" t="s">
        <v>265</v>
      </c>
      <c r="F107" s="57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5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8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5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5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5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5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8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5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5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5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5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8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5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5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5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5" priority="6" operator="equal">
      <formula>"N/A"</formula>
    </cfRule>
  </conditionalFormatting>
  <conditionalFormatting sqref="O119:Q119">
    <cfRule type="cellIs" dxfId="44" priority="5" operator="equal">
      <formula>"N/A"</formula>
    </cfRule>
  </conditionalFormatting>
  <conditionalFormatting sqref="O121:Q121">
    <cfRule type="cellIs" dxfId="43" priority="4" operator="equal">
      <formula>"N/A"</formula>
    </cfRule>
  </conditionalFormatting>
  <conditionalFormatting sqref="O84:Q84">
    <cfRule type="cellIs" dxfId="42" priority="3" operator="equal">
      <formula>"N/A"</formula>
    </cfRule>
  </conditionalFormatting>
  <conditionalFormatting sqref="O64:Q64">
    <cfRule type="cellIs" dxfId="41" priority="2" operator="equal">
      <formula>"N/A"</formula>
    </cfRule>
  </conditionalFormatting>
  <conditionalFormatting sqref="O65:Q65">
    <cfRule type="cellIs" dxfId="40"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82" t="s">
        <v>367</v>
      </c>
      <c r="M3" s="584" t="s">
        <v>14</v>
      </c>
    </row>
    <row r="4" spans="1:13" x14ac:dyDescent="0.25">
      <c r="A4" s="56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60"/>
      <c r="M4" s="585"/>
    </row>
    <row r="5" spans="1:13" x14ac:dyDescent="0.25">
      <c r="A5" s="56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60"/>
      <c r="M5" s="585"/>
    </row>
    <row r="6" spans="1:13" s="15" customFormat="1" x14ac:dyDescent="0.25">
      <c r="A6" s="56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4"/>
      <c r="M6" s="586"/>
    </row>
    <row r="7" spans="1:13" ht="15.75" thickBot="1" x14ac:dyDescent="0.3">
      <c r="A7" s="58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3"/>
      <c r="M7" s="587"/>
    </row>
    <row r="8" spans="1:13" ht="14.65" customHeight="1" x14ac:dyDescent="0.25">
      <c r="A8" s="56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90" t="s">
        <v>368</v>
      </c>
      <c r="M8" s="593" t="s">
        <v>20</v>
      </c>
    </row>
    <row r="9" spans="1:13" x14ac:dyDescent="0.25">
      <c r="A9" s="56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91"/>
      <c r="M9" s="594"/>
    </row>
    <row r="10" spans="1:13" x14ac:dyDescent="0.25">
      <c r="A10" s="56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91"/>
      <c r="M10" s="594"/>
    </row>
    <row r="11" spans="1:13" s="15" customFormat="1" x14ac:dyDescent="0.25">
      <c r="A11" s="56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91"/>
      <c r="M11" s="594"/>
    </row>
    <row r="12" spans="1:13" ht="15.4" customHeight="1" x14ac:dyDescent="0.25">
      <c r="A12" s="56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91"/>
      <c r="M12" s="594"/>
    </row>
    <row r="13" spans="1:13" s="15" customFormat="1" ht="14.65" customHeight="1" thickBot="1" x14ac:dyDescent="0.3">
      <c r="A13" s="58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92"/>
      <c r="M13" s="595"/>
    </row>
  </sheetData>
  <mergeCells count="6">
    <mergeCell ref="L3:L7"/>
    <mergeCell ref="M3:M7"/>
    <mergeCell ref="A3:A7"/>
    <mergeCell ref="A8:A13"/>
    <mergeCell ref="L8:L13"/>
    <mergeCell ref="M8:M13"/>
  </mergeCells>
  <conditionalFormatting sqref="J3:J5 G4:G7 J7:K7 K3:K6 E3:E7">
    <cfRule type="cellIs" dxfId="39" priority="124" operator="equal">
      <formula>0</formula>
    </cfRule>
  </conditionalFormatting>
  <conditionalFormatting sqref="B6 D6:F6">
    <cfRule type="cellIs" dxfId="38" priority="76" operator="equal">
      <formula>0</formula>
    </cfRule>
  </conditionalFormatting>
  <conditionalFormatting sqref="B3 D3:F3">
    <cfRule type="cellIs" dxfId="37" priority="84" operator="equal">
      <formula>0</formula>
    </cfRule>
  </conditionalFormatting>
  <conditionalFormatting sqref="B4 D4:F4">
    <cfRule type="cellIs" dxfId="36" priority="83" operator="equal">
      <formula>0</formula>
    </cfRule>
  </conditionalFormatting>
  <conditionalFormatting sqref="B5 D5:F5">
    <cfRule type="cellIs" dxfId="35" priority="82" operator="equal">
      <formula>0</formula>
    </cfRule>
  </conditionalFormatting>
  <conditionalFormatting sqref="B7 F7">
    <cfRule type="cellIs" dxfId="34" priority="81" operator="equal">
      <formula>0</formula>
    </cfRule>
  </conditionalFormatting>
  <conditionalFormatting sqref="J6">
    <cfRule type="cellIs" dxfId="33" priority="93" operator="equal">
      <formula>0</formula>
    </cfRule>
  </conditionalFormatting>
  <conditionalFormatting sqref="G3:I3">
    <cfRule type="cellIs" dxfId="32" priority="65" operator="equal">
      <formula>0</formula>
    </cfRule>
  </conditionalFormatting>
  <conditionalFormatting sqref="D7:E7">
    <cfRule type="cellIs" dxfId="31" priority="75" operator="equal">
      <formula>0</formula>
    </cfRule>
  </conditionalFormatting>
  <conditionalFormatting sqref="C3">
    <cfRule type="cellIs" dxfId="30" priority="50" operator="equal">
      <formula>0</formula>
    </cfRule>
  </conditionalFormatting>
  <conditionalFormatting sqref="H7">
    <cfRule type="cellIs" dxfId="29" priority="54" operator="equal">
      <formula>0</formula>
    </cfRule>
  </conditionalFormatting>
  <conditionalFormatting sqref="C4">
    <cfRule type="cellIs" dxfId="28" priority="49" operator="equal">
      <formula>0</formula>
    </cfRule>
  </conditionalFormatting>
  <conditionalFormatting sqref="I6">
    <cfRule type="cellIs" dxfId="27" priority="57" operator="equal">
      <formula>0</formula>
    </cfRule>
  </conditionalFormatting>
  <conditionalFormatting sqref="H5">
    <cfRule type="cellIs" dxfId="26" priority="56" operator="equal">
      <formula>0</formula>
    </cfRule>
  </conditionalFormatting>
  <conditionalFormatting sqref="H4:I4">
    <cfRule type="cellIs" dxfId="25" priority="64" operator="equal">
      <formula>0</formula>
    </cfRule>
  </conditionalFormatting>
  <conditionalFormatting sqref="I5">
    <cfRule type="cellIs" dxfId="24" priority="63" operator="equal">
      <formula>0</formula>
    </cfRule>
  </conditionalFormatting>
  <conditionalFormatting sqref="I7">
    <cfRule type="cellIs" dxfId="23" priority="62" operator="equal">
      <formula>0</formula>
    </cfRule>
  </conditionalFormatting>
  <conditionalFormatting sqref="H6">
    <cfRule type="cellIs" dxfId="22" priority="55" operator="equal">
      <formula>0</formula>
    </cfRule>
  </conditionalFormatting>
  <conditionalFormatting sqref="C5">
    <cfRule type="cellIs" dxfId="21" priority="48" operator="equal">
      <formula>0</formula>
    </cfRule>
  </conditionalFormatting>
  <conditionalFormatting sqref="C7">
    <cfRule type="cellIs" dxfId="20" priority="47" operator="equal">
      <formula>0</formula>
    </cfRule>
  </conditionalFormatting>
  <conditionalFormatting sqref="C6">
    <cfRule type="cellIs" dxfId="19" priority="42" operator="equal">
      <formula>0</formula>
    </cfRule>
  </conditionalFormatting>
  <conditionalFormatting sqref="G8:G10 J8:K10 E8:E10">
    <cfRule type="cellIs" dxfId="18" priority="25" operator="equal">
      <formula>0</formula>
    </cfRule>
  </conditionalFormatting>
  <conditionalFormatting sqref="B9 D9:F9">
    <cfRule type="cellIs" dxfId="17" priority="23" operator="equal">
      <formula>0</formula>
    </cfRule>
  </conditionalFormatting>
  <conditionalFormatting sqref="B8 D8:F8 H9:H10">
    <cfRule type="cellIs" priority="24" operator="equal">
      <formula>0</formula>
    </cfRule>
  </conditionalFormatting>
  <conditionalFormatting sqref="B10 D10:F10">
    <cfRule type="cellIs" dxfId="16" priority="21" operator="equal">
      <formula>0</formula>
    </cfRule>
    <cfRule type="cellIs" dxfId="15" priority="22" operator="equal">
      <formula>0</formula>
    </cfRule>
  </conditionalFormatting>
  <conditionalFormatting sqref="C9">
    <cfRule type="cellIs" dxfId="14" priority="18" operator="equal">
      <formula>0</formula>
    </cfRule>
  </conditionalFormatting>
  <conditionalFormatting sqref="C8">
    <cfRule type="cellIs" priority="19" operator="equal">
      <formula>0</formula>
    </cfRule>
  </conditionalFormatting>
  <conditionalFormatting sqref="C10">
    <cfRule type="cellIs" dxfId="13" priority="16" operator="equal">
      <formula>0</formula>
    </cfRule>
    <cfRule type="cellIs" dxfId="12"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1" priority="14" operator="equal">
      <formula>0</formula>
    </cfRule>
  </conditionalFormatting>
  <conditionalFormatting sqref="I11">
    <cfRule type="cellIs" priority="13" operator="equal">
      <formula>0</formula>
    </cfRule>
  </conditionalFormatting>
  <conditionalFormatting sqref="K13 E13 G13">
    <cfRule type="cellIs" dxfId="10" priority="12" operator="equal">
      <formula>0</formula>
    </cfRule>
  </conditionalFormatting>
  <conditionalFormatting sqref="J13">
    <cfRule type="cellIs" dxfId="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8" priority="8" operator="equal">
      <formula>0</formula>
    </cfRule>
  </conditionalFormatting>
  <conditionalFormatting sqref="J12">
    <cfRule type="cellIs" dxfId="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5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5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8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8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8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8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8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8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8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8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8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8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8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8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8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8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8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8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8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8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8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8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8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8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8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8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8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8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8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8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8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8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5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8">
        <v>0</v>
      </c>
      <c r="B2" s="57" t="s">
        <v>577</v>
      </c>
      <c r="C2" s="16">
        <v>0</v>
      </c>
      <c r="D2" s="16"/>
      <c r="E2" s="58"/>
    </row>
    <row r="3" spans="1:5" x14ac:dyDescent="0.25">
      <c r="A3" s="598"/>
      <c r="B3" s="16" t="s">
        <v>578</v>
      </c>
      <c r="C3" s="16">
        <v>8</v>
      </c>
      <c r="D3" s="16"/>
      <c r="E3" s="58"/>
    </row>
    <row r="4" spans="1:5" x14ac:dyDescent="0.25">
      <c r="A4" s="598"/>
      <c r="B4" s="99" t="s">
        <v>584</v>
      </c>
      <c r="C4" s="99" t="s">
        <v>585</v>
      </c>
      <c r="D4" s="16"/>
      <c r="E4" s="58"/>
    </row>
    <row r="5" spans="1:5" x14ac:dyDescent="0.25">
      <c r="A5" s="598"/>
      <c r="B5" s="16" t="s">
        <v>586</v>
      </c>
      <c r="C5" s="16" t="s">
        <v>587</v>
      </c>
      <c r="D5" s="16"/>
      <c r="E5" s="58"/>
    </row>
    <row r="6" spans="1:5" x14ac:dyDescent="0.25">
      <c r="A6" s="598"/>
      <c r="B6" s="16" t="s">
        <v>588</v>
      </c>
      <c r="C6" s="16" t="s">
        <v>589</v>
      </c>
      <c r="D6" s="16"/>
      <c r="E6" s="58"/>
    </row>
    <row r="7" spans="1:5" x14ac:dyDescent="0.25">
      <c r="A7" s="598"/>
      <c r="B7" s="16" t="s">
        <v>590</v>
      </c>
      <c r="C7" s="16" t="s">
        <v>591</v>
      </c>
      <c r="D7" s="16"/>
      <c r="E7" s="58"/>
    </row>
    <row r="8" spans="1:5" ht="75" x14ac:dyDescent="0.25">
      <c r="A8" s="598">
        <v>1</v>
      </c>
      <c r="B8" s="98" t="s">
        <v>420</v>
      </c>
      <c r="C8" s="16">
        <v>11</v>
      </c>
      <c r="D8" s="16"/>
      <c r="E8" s="58" t="s">
        <v>595</v>
      </c>
    </row>
    <row r="9" spans="1:5" x14ac:dyDescent="0.25">
      <c r="A9" s="598"/>
      <c r="B9" s="98" t="s">
        <v>581</v>
      </c>
      <c r="C9" s="16">
        <v>0</v>
      </c>
      <c r="D9" s="16"/>
      <c r="E9" s="58" t="s">
        <v>599</v>
      </c>
    </row>
    <row r="10" spans="1:5" x14ac:dyDescent="0.25">
      <c r="A10" s="598"/>
      <c r="B10" s="98" t="s">
        <v>582</v>
      </c>
      <c r="C10" s="16">
        <v>0</v>
      </c>
      <c r="D10" s="16"/>
      <c r="E10" s="58" t="s">
        <v>386</v>
      </c>
    </row>
    <row r="11" spans="1:5" x14ac:dyDescent="0.25">
      <c r="A11" s="598"/>
      <c r="B11" s="98" t="s">
        <v>592</v>
      </c>
      <c r="C11" s="16">
        <v>7</v>
      </c>
      <c r="D11" s="16"/>
      <c r="E11" s="58"/>
    </row>
    <row r="12" spans="1:5" x14ac:dyDescent="0.25">
      <c r="A12" s="598"/>
      <c r="B12" s="98" t="s">
        <v>593</v>
      </c>
      <c r="C12" s="16" t="s">
        <v>594</v>
      </c>
      <c r="D12" s="16"/>
      <c r="E12" s="58"/>
    </row>
    <row r="13" spans="1:5" x14ac:dyDescent="0.25">
      <c r="A13" s="598"/>
      <c r="B13" s="16" t="s">
        <v>390</v>
      </c>
      <c r="C13" s="16"/>
      <c r="D13" s="16"/>
      <c r="E13" s="58"/>
    </row>
    <row r="14" spans="1:5" x14ac:dyDescent="0.25">
      <c r="A14" s="598"/>
      <c r="B14" s="16" t="s">
        <v>205</v>
      </c>
      <c r="C14" s="16"/>
      <c r="D14" s="16"/>
      <c r="E14" s="58"/>
    </row>
    <row r="15" spans="1:5" x14ac:dyDescent="0.25">
      <c r="A15" s="598"/>
      <c r="B15" s="16" t="s">
        <v>579</v>
      </c>
      <c r="C15" s="16" t="s">
        <v>580</v>
      </c>
      <c r="D15" s="16"/>
      <c r="E15" s="58"/>
    </row>
    <row r="16" spans="1:5" x14ac:dyDescent="0.25">
      <c r="A16" s="598"/>
      <c r="B16" s="16" t="s">
        <v>598</v>
      </c>
      <c r="C16" s="16"/>
      <c r="D16" s="16"/>
      <c r="E16" s="58"/>
    </row>
    <row r="17" spans="1:5" x14ac:dyDescent="0.25">
      <c r="A17" s="598">
        <v>2</v>
      </c>
      <c r="B17" s="99" t="s">
        <v>566</v>
      </c>
      <c r="C17" s="99">
        <v>128</v>
      </c>
      <c r="D17" s="16" t="s">
        <v>597</v>
      </c>
      <c r="E17" s="58"/>
    </row>
    <row r="18" spans="1:5" x14ac:dyDescent="0.25">
      <c r="A18" s="598"/>
      <c r="B18" s="99" t="s">
        <v>560</v>
      </c>
      <c r="C18" s="99" t="s">
        <v>563</v>
      </c>
      <c r="D18" s="16"/>
      <c r="E18" s="58"/>
    </row>
    <row r="19" spans="1:5" x14ac:dyDescent="0.25">
      <c r="A19" s="598"/>
      <c r="B19" s="16" t="s">
        <v>561</v>
      </c>
      <c r="C19" s="16" t="s">
        <v>562</v>
      </c>
      <c r="D19" s="16"/>
      <c r="E19" s="58"/>
    </row>
    <row r="20" spans="1:5" x14ac:dyDescent="0.25">
      <c r="A20" s="598"/>
      <c r="B20" s="16" t="s">
        <v>564</v>
      </c>
      <c r="C20" s="16" t="s">
        <v>565</v>
      </c>
      <c r="D20" s="16"/>
      <c r="E20" s="58"/>
    </row>
    <row r="21" spans="1:5" x14ac:dyDescent="0.25">
      <c r="A21" s="598">
        <v>3</v>
      </c>
      <c r="B21" s="99" t="s">
        <v>567</v>
      </c>
      <c r="C21" s="99" t="s">
        <v>568</v>
      </c>
      <c r="D21" s="16"/>
      <c r="E21" s="58"/>
    </row>
    <row r="22" spans="1:5" x14ac:dyDescent="0.25">
      <c r="A22" s="598"/>
      <c r="B22" s="99" t="s">
        <v>569</v>
      </c>
      <c r="C22" s="99" t="s">
        <v>570</v>
      </c>
      <c r="D22" s="16"/>
      <c r="E22" s="58"/>
    </row>
    <row r="23" spans="1:5" x14ac:dyDescent="0.25">
      <c r="A23" s="598"/>
      <c r="B23" s="16" t="s">
        <v>571</v>
      </c>
      <c r="C23" s="16" t="s">
        <v>572</v>
      </c>
      <c r="D23" s="16"/>
      <c r="E23" s="58"/>
    </row>
    <row r="24" spans="1:5" x14ac:dyDescent="0.25">
      <c r="A24" s="598"/>
      <c r="B24" s="16" t="s">
        <v>573</v>
      </c>
      <c r="C24" s="16" t="s">
        <v>574</v>
      </c>
      <c r="D24" s="16"/>
      <c r="E24" s="58"/>
    </row>
    <row r="25" spans="1:5" x14ac:dyDescent="0.25">
      <c r="A25" s="598">
        <v>4</v>
      </c>
      <c r="B25" s="98" t="s">
        <v>575</v>
      </c>
      <c r="C25" s="98" t="s">
        <v>576</v>
      </c>
      <c r="D25" s="16"/>
      <c r="E25" s="58"/>
    </row>
    <row r="26" spans="1:5" x14ac:dyDescent="0.25">
      <c r="A26" s="598"/>
      <c r="B26" s="98" t="s">
        <v>421</v>
      </c>
      <c r="C26" s="16">
        <v>2</v>
      </c>
      <c r="D26" s="16"/>
      <c r="E26" s="58" t="s">
        <v>596</v>
      </c>
    </row>
    <row r="27" spans="1:5" x14ac:dyDescent="0.25">
      <c r="A27" s="59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5"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2022-05-19T23:47:59Z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